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anun\"/>
    </mc:Choice>
  </mc:AlternateContent>
  <bookViews>
    <workbookView xWindow="0" yWindow="0" windowWidth="20490" windowHeight="7845" firstSheet="6" activeTab="14"/>
  </bookViews>
  <sheets>
    <sheet name="Sheet1" sheetId="1" r:id="rId1"/>
    <sheet name="Sheet3" sheetId="3" r:id="rId2"/>
    <sheet name="iterasi1" sheetId="4" r:id="rId3"/>
    <sheet name="iterasi2" sheetId="5" r:id="rId4"/>
    <sheet name="iterasi3" sheetId="6" r:id="rId5"/>
    <sheet name="iterasi4" sheetId="7" r:id="rId6"/>
    <sheet name="iterasi5" sheetId="8" r:id="rId7"/>
    <sheet name="iterasi6" sheetId="9" r:id="rId8"/>
    <sheet name="iterasi7" sheetId="11" r:id="rId9"/>
    <sheet name="iterasi8" sheetId="12" r:id="rId10"/>
    <sheet name="iterasi9" sheetId="13" r:id="rId11"/>
    <sheet name="iterasi10" sheetId="14" r:id="rId12"/>
    <sheet name="iterasi11" sheetId="15" r:id="rId13"/>
    <sheet name="iterasi12" sheetId="16" r:id="rId14"/>
    <sheet name="iterasi13" sheetId="17" r:id="rId15"/>
    <sheet name="iterasi14" sheetId="18" r:id="rId16"/>
    <sheet name="iterasi15" sheetId="19" r:id="rId17"/>
    <sheet name="iterasi16" sheetId="25" r:id="rId18"/>
    <sheet name="iterasi17" sheetId="26" r:id="rId19"/>
  </sheets>
  <calcPr calcId="152511"/>
</workbook>
</file>

<file path=xl/calcChain.xml><?xml version="1.0" encoding="utf-8"?>
<calcChain xmlns="http://schemas.openxmlformats.org/spreadsheetml/2006/main">
  <c r="H49" i="17" l="1"/>
  <c r="G49" i="17"/>
  <c r="F50" i="17"/>
  <c r="F49" i="17"/>
  <c r="F64" i="17"/>
  <c r="B5" i="5" l="1"/>
  <c r="B6" i="5"/>
  <c r="B7" i="5"/>
  <c r="B8" i="5"/>
  <c r="B9" i="5"/>
  <c r="B10" i="5"/>
  <c r="B11" i="5"/>
  <c r="B12" i="5"/>
  <c r="B13" i="5"/>
  <c r="B4" i="5"/>
  <c r="M57" i="5"/>
  <c r="N57" i="4"/>
  <c r="N55" i="4"/>
  <c r="E5" i="5" l="1"/>
  <c r="E6" i="5"/>
  <c r="E7" i="5"/>
  <c r="E8" i="5"/>
  <c r="E9" i="5"/>
  <c r="E10" i="5"/>
  <c r="E11" i="5"/>
  <c r="E12" i="5"/>
  <c r="E13" i="5"/>
  <c r="E4" i="5"/>
  <c r="D5" i="5"/>
  <c r="D6" i="5"/>
  <c r="D7" i="5"/>
  <c r="D8" i="5"/>
  <c r="D9" i="5"/>
  <c r="D10" i="5"/>
  <c r="D11" i="5"/>
  <c r="D12" i="5"/>
  <c r="D13" i="5"/>
  <c r="D4" i="5"/>
  <c r="C5" i="5"/>
  <c r="C6" i="5"/>
  <c r="C7" i="5"/>
  <c r="C8" i="5"/>
  <c r="C9" i="5"/>
  <c r="C10" i="5"/>
  <c r="C11" i="5"/>
  <c r="C12" i="5"/>
  <c r="C13" i="5"/>
  <c r="C4" i="5"/>
  <c r="H64" i="4"/>
  <c r="H65" i="4"/>
  <c r="H66" i="4"/>
  <c r="H67" i="4"/>
  <c r="H68" i="4"/>
  <c r="H69" i="4"/>
  <c r="H70" i="4"/>
  <c r="H71" i="4"/>
  <c r="H72" i="4"/>
  <c r="H63" i="4"/>
  <c r="G64" i="4"/>
  <c r="G65" i="4"/>
  <c r="G66" i="4"/>
  <c r="G67" i="4"/>
  <c r="G68" i="4"/>
  <c r="G69" i="4"/>
  <c r="G70" i="4"/>
  <c r="G71" i="4"/>
  <c r="G72" i="4"/>
  <c r="G63" i="4"/>
  <c r="F64" i="4"/>
  <c r="F65" i="4"/>
  <c r="F66" i="4"/>
  <c r="F67" i="4"/>
  <c r="F68" i="4"/>
  <c r="F69" i="4"/>
  <c r="F70" i="4"/>
  <c r="F71" i="4"/>
  <c r="F72" i="4"/>
  <c r="F63" i="4"/>
  <c r="E64" i="4"/>
  <c r="E65" i="4"/>
  <c r="E66" i="4"/>
  <c r="E67" i="4"/>
  <c r="E68" i="4"/>
  <c r="E69" i="4"/>
  <c r="E70" i="4"/>
  <c r="E71" i="4"/>
  <c r="E72" i="4"/>
  <c r="E63" i="4"/>
  <c r="J35" i="5" l="1"/>
  <c r="J37" i="5"/>
  <c r="J39" i="5"/>
  <c r="J41" i="5"/>
  <c r="C35" i="5"/>
  <c r="C37" i="5"/>
  <c r="C39" i="5"/>
  <c r="C41" i="5"/>
  <c r="J20" i="5"/>
  <c r="J22" i="5"/>
  <c r="J24" i="5"/>
  <c r="J26" i="5"/>
  <c r="L63" i="4"/>
  <c r="G48" i="4"/>
  <c r="B56" i="5"/>
  <c r="J34" i="5"/>
  <c r="E50" i="5" s="1"/>
  <c r="J36" i="5"/>
  <c r="E52" i="5" s="1"/>
  <c r="J38" i="5"/>
  <c r="E54" i="5" s="1"/>
  <c r="J40" i="5"/>
  <c r="E56" i="5" s="1"/>
  <c r="J42" i="5"/>
  <c r="E58" i="5" s="1"/>
  <c r="J33" i="5"/>
  <c r="C34" i="5"/>
  <c r="F34" i="5" s="1"/>
  <c r="C36" i="5"/>
  <c r="F36" i="5" s="1"/>
  <c r="C38" i="5"/>
  <c r="F38" i="5" s="1"/>
  <c r="C40" i="5"/>
  <c r="F40" i="5" s="1"/>
  <c r="C42" i="5"/>
  <c r="F42" i="5" s="1"/>
  <c r="C33" i="5"/>
  <c r="D49" i="5" s="1"/>
  <c r="J19" i="5"/>
  <c r="C50" i="5" s="1"/>
  <c r="J21" i="5"/>
  <c r="C52" i="5" s="1"/>
  <c r="J23" i="5"/>
  <c r="C54" i="5" s="1"/>
  <c r="J25" i="5"/>
  <c r="C56" i="5" s="1"/>
  <c r="J27" i="5"/>
  <c r="C58" i="5" s="1"/>
  <c r="J18" i="5"/>
  <c r="C49" i="5" s="1"/>
  <c r="F23" i="5"/>
  <c r="E19" i="5"/>
  <c r="E27" i="5"/>
  <c r="D23" i="5"/>
  <c r="D17" i="4"/>
  <c r="C19" i="5"/>
  <c r="B50" i="5" s="1"/>
  <c r="C20" i="5"/>
  <c r="B51" i="5" s="1"/>
  <c r="C21" i="5"/>
  <c r="F21" i="5" s="1"/>
  <c r="C22" i="5"/>
  <c r="B53" i="5" s="1"/>
  <c r="C23" i="5"/>
  <c r="B54" i="5" s="1"/>
  <c r="C24" i="5"/>
  <c r="B55" i="5" s="1"/>
  <c r="C25" i="5"/>
  <c r="F25" i="5" s="1"/>
  <c r="C26" i="5"/>
  <c r="B57" i="5" s="1"/>
  <c r="C27" i="5"/>
  <c r="B58" i="5" s="1"/>
  <c r="C18" i="5"/>
  <c r="B49" i="5" s="1"/>
  <c r="S64" i="4"/>
  <c r="S65" i="4"/>
  <c r="S66" i="4"/>
  <c r="S67" i="4"/>
  <c r="S68" i="4"/>
  <c r="S69" i="4"/>
  <c r="S70" i="4"/>
  <c r="S71" i="4"/>
  <c r="S72" i="4"/>
  <c r="T64" i="4"/>
  <c r="T65" i="4"/>
  <c r="T66" i="4"/>
  <c r="T67" i="4"/>
  <c r="T68" i="4"/>
  <c r="T69" i="4"/>
  <c r="T70" i="4"/>
  <c r="T71" i="4"/>
  <c r="T72" i="4"/>
  <c r="U64" i="4"/>
  <c r="U65" i="4"/>
  <c r="U66" i="4"/>
  <c r="U67" i="4"/>
  <c r="U68" i="4"/>
  <c r="U69" i="4"/>
  <c r="U70" i="4"/>
  <c r="U71" i="4"/>
  <c r="U72" i="4"/>
  <c r="S63" i="4"/>
  <c r="R64" i="4"/>
  <c r="R63" i="4"/>
  <c r="P63" i="4"/>
  <c r="O72" i="4"/>
  <c r="O71" i="4"/>
  <c r="O70" i="4"/>
  <c r="O69" i="4"/>
  <c r="O68" i="4"/>
  <c r="O67" i="4"/>
  <c r="O66" i="4"/>
  <c r="O65" i="4"/>
  <c r="O64" i="4"/>
  <c r="O63" i="4"/>
  <c r="N72" i="4"/>
  <c r="N71" i="4"/>
  <c r="N70" i="4"/>
  <c r="N69" i="4"/>
  <c r="N68" i="4"/>
  <c r="N67" i="4"/>
  <c r="N66" i="4"/>
  <c r="N65" i="4"/>
  <c r="N64" i="4"/>
  <c r="N63" i="4"/>
  <c r="M72" i="4"/>
  <c r="M71" i="4"/>
  <c r="M70" i="4"/>
  <c r="M69" i="4"/>
  <c r="M68" i="4"/>
  <c r="M67" i="4"/>
  <c r="M66" i="4"/>
  <c r="M65" i="4"/>
  <c r="M64" i="4"/>
  <c r="M63" i="4"/>
  <c r="L72" i="4"/>
  <c r="L71" i="4"/>
  <c r="L70" i="4"/>
  <c r="L69" i="4"/>
  <c r="L67" i="4"/>
  <c r="L68" i="4"/>
  <c r="L66" i="4"/>
  <c r="L65" i="4"/>
  <c r="L64" i="4"/>
  <c r="K58" i="4"/>
  <c r="K48" i="4"/>
  <c r="J57" i="4"/>
  <c r="J56" i="4"/>
  <c r="J55" i="4"/>
  <c r="J54" i="4"/>
  <c r="J53" i="4"/>
  <c r="J52" i="4"/>
  <c r="J51" i="4"/>
  <c r="J50" i="4"/>
  <c r="J49" i="4"/>
  <c r="J48" i="4"/>
  <c r="I57" i="4"/>
  <c r="I56" i="4"/>
  <c r="I55" i="4"/>
  <c r="I54" i="4"/>
  <c r="I53" i="4"/>
  <c r="I52" i="4"/>
  <c r="I51" i="4"/>
  <c r="I50" i="4"/>
  <c r="I49" i="4"/>
  <c r="I48" i="4"/>
  <c r="H57" i="4"/>
  <c r="H55" i="4"/>
  <c r="H56" i="4"/>
  <c r="H54" i="4"/>
  <c r="H53" i="4"/>
  <c r="H52" i="4"/>
  <c r="H51" i="4"/>
  <c r="H50" i="4"/>
  <c r="H49" i="4"/>
  <c r="H48" i="4"/>
  <c r="G57" i="4"/>
  <c r="G56" i="4"/>
  <c r="G55" i="4"/>
  <c r="G54" i="4"/>
  <c r="G53" i="4"/>
  <c r="G52" i="4"/>
  <c r="G51" i="4"/>
  <c r="G50" i="4"/>
  <c r="G49" i="4"/>
  <c r="P49" i="4"/>
  <c r="O49" i="4"/>
  <c r="N49" i="4"/>
  <c r="P48" i="4"/>
  <c r="O48" i="4"/>
  <c r="N48" i="4"/>
  <c r="P47" i="4"/>
  <c r="O47" i="4"/>
  <c r="N47" i="4"/>
  <c r="D27" i="5" l="1"/>
  <c r="D19" i="5"/>
  <c r="E23" i="5"/>
  <c r="F27" i="5"/>
  <c r="F19" i="5"/>
  <c r="B52" i="5"/>
  <c r="D18" i="5"/>
  <c r="E18" i="5"/>
  <c r="F18" i="5"/>
  <c r="D25" i="5"/>
  <c r="D21" i="5"/>
  <c r="E25" i="5"/>
  <c r="E21" i="5"/>
  <c r="L41" i="5"/>
  <c r="E57" i="5"/>
  <c r="M41" i="5"/>
  <c r="K41" i="5"/>
  <c r="L39" i="5"/>
  <c r="E55" i="5"/>
  <c r="M39" i="5"/>
  <c r="K39" i="5"/>
  <c r="L37" i="5"/>
  <c r="E53" i="5"/>
  <c r="M37" i="5"/>
  <c r="K37" i="5"/>
  <c r="L35" i="5"/>
  <c r="E51" i="5"/>
  <c r="M35" i="5"/>
  <c r="K35" i="5"/>
  <c r="L42" i="5"/>
  <c r="L40" i="5"/>
  <c r="L38" i="5"/>
  <c r="L36" i="5"/>
  <c r="L34" i="5"/>
  <c r="J43" i="5"/>
  <c r="K42" i="5"/>
  <c r="K40" i="5"/>
  <c r="K38" i="5"/>
  <c r="K36" i="5"/>
  <c r="K34" i="5"/>
  <c r="M42" i="5"/>
  <c r="M40" i="5"/>
  <c r="M38" i="5"/>
  <c r="M36" i="5"/>
  <c r="M34" i="5"/>
  <c r="K33" i="5"/>
  <c r="L33" i="5"/>
  <c r="M33" i="5"/>
  <c r="E49" i="5"/>
  <c r="D57" i="5"/>
  <c r="E41" i="5"/>
  <c r="F41" i="5"/>
  <c r="D41" i="5"/>
  <c r="D55" i="5"/>
  <c r="E39" i="5"/>
  <c r="F39" i="5"/>
  <c r="D39" i="5"/>
  <c r="D53" i="5"/>
  <c r="E37" i="5"/>
  <c r="F37" i="5"/>
  <c r="D37" i="5"/>
  <c r="D51" i="5"/>
  <c r="E35" i="5"/>
  <c r="F35" i="5"/>
  <c r="D35" i="5"/>
  <c r="E42" i="5"/>
  <c r="E40" i="5"/>
  <c r="E38" i="5"/>
  <c r="E36" i="5"/>
  <c r="E34" i="5"/>
  <c r="D58" i="5"/>
  <c r="D56" i="5"/>
  <c r="D54" i="5"/>
  <c r="D52" i="5"/>
  <c r="D50" i="5"/>
  <c r="D42" i="5"/>
  <c r="D40" i="5"/>
  <c r="D38" i="5"/>
  <c r="D36" i="5"/>
  <c r="D34" i="5"/>
  <c r="D33" i="5"/>
  <c r="E33" i="5"/>
  <c r="F33" i="5"/>
  <c r="F43" i="5" s="1"/>
  <c r="L26" i="5"/>
  <c r="C57" i="5"/>
  <c r="M26" i="5"/>
  <c r="K26" i="5"/>
  <c r="L24" i="5"/>
  <c r="C55" i="5"/>
  <c r="M24" i="5"/>
  <c r="K24" i="5"/>
  <c r="L22" i="5"/>
  <c r="C53" i="5"/>
  <c r="M22" i="5"/>
  <c r="K22" i="5"/>
  <c r="L20" i="5"/>
  <c r="C51" i="5"/>
  <c r="M20" i="5"/>
  <c r="K20" i="5"/>
  <c r="L27" i="5"/>
  <c r="L25" i="5"/>
  <c r="L23" i="5"/>
  <c r="L21" i="5"/>
  <c r="L19" i="5"/>
  <c r="K27" i="5"/>
  <c r="K25" i="5"/>
  <c r="K23" i="5"/>
  <c r="K21" i="5"/>
  <c r="K19" i="5"/>
  <c r="M27" i="5"/>
  <c r="M25" i="5"/>
  <c r="M23" i="5"/>
  <c r="M21" i="5"/>
  <c r="M19" i="5"/>
  <c r="K18" i="5"/>
  <c r="L18" i="5"/>
  <c r="M18" i="5"/>
  <c r="M28" i="5" s="1"/>
  <c r="D26" i="5"/>
  <c r="D24" i="5"/>
  <c r="D22" i="5"/>
  <c r="D20" i="5"/>
  <c r="E26" i="5"/>
  <c r="E24" i="5"/>
  <c r="E22" i="5"/>
  <c r="E20" i="5"/>
  <c r="F26" i="5"/>
  <c r="F24" i="5"/>
  <c r="F22" i="5"/>
  <c r="F20" i="5"/>
  <c r="F28" i="5" s="1"/>
  <c r="C43" i="5"/>
  <c r="J28" i="5"/>
  <c r="C28" i="5"/>
  <c r="C51" i="4"/>
  <c r="F49" i="4"/>
  <c r="F50" i="4"/>
  <c r="F51" i="4"/>
  <c r="F52" i="4"/>
  <c r="F53" i="4"/>
  <c r="F54" i="4"/>
  <c r="F55" i="4"/>
  <c r="F56" i="4"/>
  <c r="F57" i="4"/>
  <c r="F48" i="4"/>
  <c r="E49" i="4"/>
  <c r="E50" i="4"/>
  <c r="E51" i="4"/>
  <c r="E52" i="4"/>
  <c r="E53" i="4"/>
  <c r="E54" i="4"/>
  <c r="E55" i="4"/>
  <c r="E56" i="4"/>
  <c r="E57" i="4"/>
  <c r="E48" i="4"/>
  <c r="D49" i="4"/>
  <c r="D50" i="4"/>
  <c r="D51" i="4"/>
  <c r="D52" i="4"/>
  <c r="D53" i="4"/>
  <c r="D54" i="4"/>
  <c r="D55" i="4"/>
  <c r="D56" i="4"/>
  <c r="D57" i="4"/>
  <c r="D48" i="4"/>
  <c r="C49" i="4"/>
  <c r="C50" i="4"/>
  <c r="C52" i="4"/>
  <c r="C53" i="4"/>
  <c r="C54" i="4"/>
  <c r="C55" i="4"/>
  <c r="C56" i="4"/>
  <c r="C57" i="4"/>
  <c r="C48" i="4"/>
  <c r="M33" i="4"/>
  <c r="M34" i="4"/>
  <c r="M35" i="4"/>
  <c r="M36" i="4"/>
  <c r="M37" i="4"/>
  <c r="M38" i="4"/>
  <c r="M39" i="4"/>
  <c r="M40" i="4"/>
  <c r="M41" i="4"/>
  <c r="M32" i="4"/>
  <c r="C33" i="4"/>
  <c r="C34" i="4"/>
  <c r="C35" i="4"/>
  <c r="C36" i="4"/>
  <c r="C37" i="4"/>
  <c r="C38" i="4"/>
  <c r="C39" i="4"/>
  <c r="C40" i="4"/>
  <c r="C41" i="4"/>
  <c r="C32" i="4"/>
  <c r="M18" i="4"/>
  <c r="M19" i="4"/>
  <c r="M20" i="4"/>
  <c r="M21" i="4"/>
  <c r="M22" i="4"/>
  <c r="M23" i="4"/>
  <c r="M24" i="4"/>
  <c r="M25" i="4"/>
  <c r="M26" i="4"/>
  <c r="M17" i="4"/>
  <c r="C18" i="4"/>
  <c r="C19" i="4"/>
  <c r="C20" i="4"/>
  <c r="C21" i="4"/>
  <c r="C22" i="4"/>
  <c r="C23" i="4"/>
  <c r="C24" i="4"/>
  <c r="C25" i="4"/>
  <c r="C26" i="4"/>
  <c r="C17" i="4"/>
  <c r="E28" i="5" l="1"/>
  <c r="O48" i="5"/>
  <c r="M43" i="5"/>
  <c r="O50" i="5" s="1"/>
  <c r="K43" i="5"/>
  <c r="M50" i="5" s="1"/>
  <c r="O49" i="5"/>
  <c r="O47" i="5"/>
  <c r="N47" i="5"/>
  <c r="L43" i="5"/>
  <c r="N50" i="5" s="1"/>
  <c r="D43" i="5"/>
  <c r="M49" i="5" s="1"/>
  <c r="E43" i="5"/>
  <c r="N49" i="5" s="1"/>
  <c r="K28" i="5"/>
  <c r="M48" i="5" s="1"/>
  <c r="L28" i="5"/>
  <c r="N48" i="5" s="1"/>
  <c r="D28" i="5"/>
  <c r="M47" i="5" s="1"/>
  <c r="P33" i="4"/>
  <c r="P34" i="4"/>
  <c r="P35" i="4"/>
  <c r="P36" i="4"/>
  <c r="P37" i="4"/>
  <c r="P38" i="4"/>
  <c r="P39" i="4"/>
  <c r="P40" i="4"/>
  <c r="P41" i="4"/>
  <c r="M42" i="4"/>
  <c r="E37" i="4"/>
  <c r="P3" i="4"/>
  <c r="P4" i="4"/>
  <c r="P5" i="4"/>
  <c r="P6" i="4"/>
  <c r="P7" i="4"/>
  <c r="P8" i="4"/>
  <c r="P9" i="4"/>
  <c r="P10" i="4"/>
  <c r="P11" i="4"/>
  <c r="P12" i="4"/>
  <c r="O26" i="4"/>
  <c r="O18" i="4"/>
  <c r="P19" i="4"/>
  <c r="O20" i="4"/>
  <c r="P21" i="4"/>
  <c r="O22" i="4"/>
  <c r="P23" i="4"/>
  <c r="O24" i="4"/>
  <c r="P25" i="4"/>
  <c r="P17" i="4"/>
  <c r="E26" i="4"/>
  <c r="E25" i="4"/>
  <c r="E24" i="4"/>
  <c r="E23" i="4"/>
  <c r="E22" i="4"/>
  <c r="E21" i="4"/>
  <c r="E20" i="4"/>
  <c r="E19" i="4"/>
  <c r="E18" i="4"/>
  <c r="O73" i="5" l="1"/>
  <c r="I49" i="5"/>
  <c r="I51" i="5"/>
  <c r="I53" i="5"/>
  <c r="I55" i="5"/>
  <c r="I57" i="5"/>
  <c r="O64" i="5"/>
  <c r="O66" i="5"/>
  <c r="O68" i="5"/>
  <c r="O70" i="5"/>
  <c r="O72" i="5"/>
  <c r="I50" i="5"/>
  <c r="I52" i="5"/>
  <c r="I54" i="5"/>
  <c r="I56" i="5"/>
  <c r="I58" i="5"/>
  <c r="O65" i="5"/>
  <c r="O67" i="5"/>
  <c r="O69" i="5"/>
  <c r="O71" i="5"/>
  <c r="N73" i="5"/>
  <c r="N72" i="5"/>
  <c r="N71" i="5"/>
  <c r="N70" i="5"/>
  <c r="N69" i="5"/>
  <c r="N68" i="5"/>
  <c r="N67" i="5"/>
  <c r="N66" i="5"/>
  <c r="N65" i="5"/>
  <c r="N64" i="5"/>
  <c r="H58" i="5"/>
  <c r="H57" i="5"/>
  <c r="H56" i="5"/>
  <c r="H55" i="5"/>
  <c r="H54" i="5"/>
  <c r="H53" i="5"/>
  <c r="H52" i="5"/>
  <c r="H51" i="5"/>
  <c r="H50" i="5"/>
  <c r="H49" i="5"/>
  <c r="M73" i="5"/>
  <c r="M72" i="5"/>
  <c r="M71" i="5"/>
  <c r="M70" i="5"/>
  <c r="M69" i="5"/>
  <c r="M68" i="5"/>
  <c r="M67" i="5"/>
  <c r="M66" i="5"/>
  <c r="M65" i="5"/>
  <c r="M64" i="5"/>
  <c r="G58" i="5"/>
  <c r="G57" i="5"/>
  <c r="G56" i="5"/>
  <c r="G55" i="5"/>
  <c r="G54" i="5"/>
  <c r="G53" i="5"/>
  <c r="G52" i="5"/>
  <c r="G51" i="5"/>
  <c r="G50" i="5"/>
  <c r="G49" i="5"/>
  <c r="L73" i="5"/>
  <c r="L72" i="5"/>
  <c r="L71" i="5"/>
  <c r="L70" i="5"/>
  <c r="L69" i="5"/>
  <c r="L68" i="5"/>
  <c r="L67" i="5"/>
  <c r="L66" i="5"/>
  <c r="L65" i="5"/>
  <c r="L64" i="5"/>
  <c r="F58" i="5"/>
  <c r="J58" i="5" s="1"/>
  <c r="F57" i="5"/>
  <c r="J57" i="5" s="1"/>
  <c r="F56" i="5"/>
  <c r="J56" i="5" s="1"/>
  <c r="F55" i="5"/>
  <c r="J55" i="5" s="1"/>
  <c r="F54" i="5"/>
  <c r="J54" i="5" s="1"/>
  <c r="F53" i="5"/>
  <c r="J53" i="5" s="1"/>
  <c r="F52" i="5"/>
  <c r="J52" i="5" s="1"/>
  <c r="F51" i="5"/>
  <c r="J51" i="5" s="1"/>
  <c r="F50" i="5"/>
  <c r="J50" i="5" s="1"/>
  <c r="F49" i="5"/>
  <c r="J49" i="5" s="1"/>
  <c r="N32" i="4"/>
  <c r="N40" i="4"/>
  <c r="N38" i="4"/>
  <c r="N36" i="4"/>
  <c r="N34" i="4"/>
  <c r="O32" i="4"/>
  <c r="O40" i="4"/>
  <c r="O38" i="4"/>
  <c r="O36" i="4"/>
  <c r="O34" i="4"/>
  <c r="P32" i="4"/>
  <c r="P42" i="4" s="1"/>
  <c r="N41" i="4"/>
  <c r="N39" i="4"/>
  <c r="N37" i="4"/>
  <c r="N35" i="4"/>
  <c r="N33" i="4"/>
  <c r="O41" i="4"/>
  <c r="O39" i="4"/>
  <c r="O37" i="4"/>
  <c r="O35" i="4"/>
  <c r="O33" i="4"/>
  <c r="F41" i="4"/>
  <c r="E41" i="4"/>
  <c r="D41" i="4"/>
  <c r="F33" i="4"/>
  <c r="E33" i="4"/>
  <c r="D33" i="4"/>
  <c r="F35" i="4"/>
  <c r="E35" i="4"/>
  <c r="D35" i="4"/>
  <c r="F37" i="4"/>
  <c r="D37" i="4"/>
  <c r="F39" i="4"/>
  <c r="E39" i="4"/>
  <c r="D39" i="4"/>
  <c r="F25" i="4"/>
  <c r="F21" i="4"/>
  <c r="N25" i="4"/>
  <c r="N21" i="4"/>
  <c r="O17" i="4"/>
  <c r="O23" i="4"/>
  <c r="O19" i="4"/>
  <c r="N17" i="4"/>
  <c r="N23" i="4"/>
  <c r="N19" i="4"/>
  <c r="O25" i="4"/>
  <c r="O21" i="4"/>
  <c r="F23" i="4"/>
  <c r="F19" i="4"/>
  <c r="F17" i="4"/>
  <c r="P26" i="4"/>
  <c r="P24" i="4"/>
  <c r="P22" i="4"/>
  <c r="P20" i="4"/>
  <c r="P18" i="4"/>
  <c r="M27" i="4"/>
  <c r="N26" i="4"/>
  <c r="N24" i="4"/>
  <c r="N22" i="4"/>
  <c r="N20" i="4"/>
  <c r="N18" i="4"/>
  <c r="F26" i="4"/>
  <c r="F24" i="4"/>
  <c r="F22" i="4"/>
  <c r="F20" i="4"/>
  <c r="F18" i="4"/>
  <c r="D25" i="4"/>
  <c r="D21" i="4"/>
  <c r="D23" i="4"/>
  <c r="D19" i="4"/>
  <c r="E17" i="4"/>
  <c r="E27" i="4" s="1"/>
  <c r="D26" i="4"/>
  <c r="D24" i="4"/>
  <c r="D22" i="4"/>
  <c r="D20" i="4"/>
  <c r="D18" i="4"/>
  <c r="C27" i="4"/>
  <c r="L46" i="1"/>
  <c r="H46" i="1"/>
  <c r="G46" i="1"/>
  <c r="F46" i="1"/>
  <c r="E46" i="1"/>
  <c r="D46" i="1"/>
  <c r="C46" i="1"/>
  <c r="H51" i="1"/>
  <c r="G51" i="1"/>
  <c r="F51" i="1"/>
  <c r="E51" i="1"/>
  <c r="D51" i="1"/>
  <c r="C51" i="1"/>
  <c r="Q51" i="1"/>
  <c r="P51" i="1"/>
  <c r="O51" i="1"/>
  <c r="N51" i="1"/>
  <c r="M51" i="1"/>
  <c r="L51" i="1"/>
  <c r="Q46" i="1"/>
  <c r="P46" i="1"/>
  <c r="O46" i="1"/>
  <c r="N46" i="1"/>
  <c r="M46" i="1"/>
  <c r="O41" i="1"/>
  <c r="P41" i="1"/>
  <c r="Q41" i="1"/>
  <c r="R41" i="1"/>
  <c r="S41" i="1"/>
  <c r="T41" i="1"/>
  <c r="N41" i="1"/>
  <c r="T32" i="1"/>
  <c r="T33" i="1"/>
  <c r="T34" i="1"/>
  <c r="T35" i="1"/>
  <c r="T36" i="1"/>
  <c r="T37" i="1"/>
  <c r="T38" i="1"/>
  <c r="T39" i="1"/>
  <c r="T40" i="1"/>
  <c r="T31" i="1"/>
  <c r="S32" i="1"/>
  <c r="S33" i="1"/>
  <c r="S34" i="1"/>
  <c r="S35" i="1"/>
  <c r="S36" i="1"/>
  <c r="S37" i="1"/>
  <c r="S38" i="1"/>
  <c r="S39" i="1"/>
  <c r="S40" i="1"/>
  <c r="S31" i="1"/>
  <c r="R32" i="1"/>
  <c r="R33" i="1"/>
  <c r="R34" i="1"/>
  <c r="R35" i="1"/>
  <c r="R36" i="1"/>
  <c r="R37" i="1"/>
  <c r="R38" i="1"/>
  <c r="R39" i="1"/>
  <c r="R40" i="1"/>
  <c r="R31" i="1"/>
  <c r="Q32" i="1"/>
  <c r="Q33" i="1"/>
  <c r="Q34" i="1"/>
  <c r="Q35" i="1"/>
  <c r="Q36" i="1"/>
  <c r="Q37" i="1"/>
  <c r="Q38" i="1"/>
  <c r="Q39" i="1"/>
  <c r="Q40" i="1"/>
  <c r="Q31" i="1"/>
  <c r="P32" i="1"/>
  <c r="P33" i="1"/>
  <c r="P34" i="1"/>
  <c r="P35" i="1"/>
  <c r="P36" i="1"/>
  <c r="P37" i="1"/>
  <c r="P38" i="1"/>
  <c r="P39" i="1"/>
  <c r="P40" i="1"/>
  <c r="P31" i="1"/>
  <c r="O32" i="1"/>
  <c r="O33" i="1"/>
  <c r="O34" i="1"/>
  <c r="O35" i="1"/>
  <c r="O36" i="1"/>
  <c r="O37" i="1"/>
  <c r="O38" i="1"/>
  <c r="O39" i="1"/>
  <c r="O40" i="1"/>
  <c r="O31" i="1"/>
  <c r="N32" i="1"/>
  <c r="N33" i="1"/>
  <c r="N34" i="1"/>
  <c r="N35" i="1"/>
  <c r="N36" i="1"/>
  <c r="N37" i="1"/>
  <c r="N38" i="1"/>
  <c r="N39" i="1"/>
  <c r="N40" i="1"/>
  <c r="N31" i="1"/>
  <c r="D41" i="1"/>
  <c r="E41" i="1"/>
  <c r="F41" i="1"/>
  <c r="G41" i="1"/>
  <c r="H41" i="1"/>
  <c r="I41" i="1"/>
  <c r="C41" i="1"/>
  <c r="I32" i="1"/>
  <c r="I33" i="1"/>
  <c r="I34" i="1"/>
  <c r="I35" i="1"/>
  <c r="I36" i="1"/>
  <c r="I37" i="1"/>
  <c r="I38" i="1"/>
  <c r="I39" i="1"/>
  <c r="I40" i="1"/>
  <c r="I31" i="1"/>
  <c r="H32" i="1"/>
  <c r="H33" i="1"/>
  <c r="H34" i="1"/>
  <c r="H35" i="1"/>
  <c r="H36" i="1"/>
  <c r="H37" i="1"/>
  <c r="H38" i="1"/>
  <c r="H39" i="1"/>
  <c r="H40" i="1"/>
  <c r="H31" i="1"/>
  <c r="G32" i="1"/>
  <c r="G33" i="1"/>
  <c r="G34" i="1"/>
  <c r="G35" i="1"/>
  <c r="G36" i="1"/>
  <c r="G37" i="1"/>
  <c r="G38" i="1"/>
  <c r="G39" i="1"/>
  <c r="G40" i="1"/>
  <c r="G31" i="1"/>
  <c r="F32" i="1"/>
  <c r="F33" i="1"/>
  <c r="F34" i="1"/>
  <c r="F35" i="1"/>
  <c r="F36" i="1"/>
  <c r="F37" i="1"/>
  <c r="F38" i="1"/>
  <c r="F39" i="1"/>
  <c r="F40" i="1"/>
  <c r="F31" i="1"/>
  <c r="E32" i="1"/>
  <c r="E33" i="1"/>
  <c r="E34" i="1"/>
  <c r="E35" i="1"/>
  <c r="E36" i="1"/>
  <c r="E37" i="1"/>
  <c r="E38" i="1"/>
  <c r="E39" i="1"/>
  <c r="E40" i="1"/>
  <c r="E31" i="1"/>
  <c r="D32" i="1"/>
  <c r="D33" i="1"/>
  <c r="D34" i="1"/>
  <c r="D35" i="1"/>
  <c r="D36" i="1"/>
  <c r="D37" i="1"/>
  <c r="D38" i="1"/>
  <c r="D39" i="1"/>
  <c r="D40" i="1"/>
  <c r="D31" i="1"/>
  <c r="C32" i="1"/>
  <c r="C33" i="1"/>
  <c r="C34" i="1"/>
  <c r="C35" i="1"/>
  <c r="C36" i="1"/>
  <c r="C37" i="1"/>
  <c r="C38" i="1"/>
  <c r="C39" i="1"/>
  <c r="C40" i="1"/>
  <c r="C31" i="1"/>
  <c r="O27" i="1"/>
  <c r="P27" i="1"/>
  <c r="Q27" i="1"/>
  <c r="R27" i="1"/>
  <c r="S27" i="1"/>
  <c r="T27" i="1"/>
  <c r="N27" i="1"/>
  <c r="D27" i="1"/>
  <c r="E27" i="1"/>
  <c r="F27" i="1"/>
  <c r="G27" i="1"/>
  <c r="H27" i="1"/>
  <c r="I27" i="1"/>
  <c r="C27" i="1"/>
  <c r="T18" i="1"/>
  <c r="T19" i="1"/>
  <c r="T20" i="1"/>
  <c r="T21" i="1"/>
  <c r="T22" i="1"/>
  <c r="T23" i="1"/>
  <c r="T24" i="1"/>
  <c r="T25" i="1"/>
  <c r="T26" i="1"/>
  <c r="T17" i="1"/>
  <c r="S18" i="1"/>
  <c r="S19" i="1"/>
  <c r="S20" i="1"/>
  <c r="S21" i="1"/>
  <c r="S22" i="1"/>
  <c r="S23" i="1"/>
  <c r="S24" i="1"/>
  <c r="S25" i="1"/>
  <c r="S26" i="1"/>
  <c r="S17" i="1"/>
  <c r="R18" i="1"/>
  <c r="R19" i="1"/>
  <c r="R20" i="1"/>
  <c r="R21" i="1"/>
  <c r="R22" i="1"/>
  <c r="R23" i="1"/>
  <c r="R24" i="1"/>
  <c r="R25" i="1"/>
  <c r="R26" i="1"/>
  <c r="R17" i="1"/>
  <c r="Q18" i="1"/>
  <c r="Q19" i="1"/>
  <c r="Q20" i="1"/>
  <c r="Q21" i="1"/>
  <c r="Q22" i="1"/>
  <c r="Q23" i="1"/>
  <c r="Q24" i="1"/>
  <c r="Q25" i="1"/>
  <c r="Q26" i="1"/>
  <c r="Q17" i="1"/>
  <c r="P18" i="1"/>
  <c r="P19" i="1"/>
  <c r="P20" i="1"/>
  <c r="P21" i="1"/>
  <c r="P22" i="1"/>
  <c r="P23" i="1"/>
  <c r="P24" i="1"/>
  <c r="P25" i="1"/>
  <c r="P26" i="1"/>
  <c r="P17" i="1"/>
  <c r="O18" i="1"/>
  <c r="O19" i="1"/>
  <c r="O20" i="1"/>
  <c r="O21" i="1"/>
  <c r="O22" i="1"/>
  <c r="O23" i="1"/>
  <c r="O24" i="1"/>
  <c r="O25" i="1"/>
  <c r="O26" i="1"/>
  <c r="O17" i="1"/>
  <c r="N18" i="1"/>
  <c r="N19" i="1"/>
  <c r="N20" i="1"/>
  <c r="N21" i="1"/>
  <c r="N22" i="1"/>
  <c r="N23" i="1"/>
  <c r="N24" i="1"/>
  <c r="N25" i="1"/>
  <c r="N26" i="1"/>
  <c r="N17" i="1"/>
  <c r="I18" i="1"/>
  <c r="I19" i="1"/>
  <c r="I20" i="1"/>
  <c r="I21" i="1"/>
  <c r="I22" i="1"/>
  <c r="I23" i="1"/>
  <c r="I24" i="1"/>
  <c r="I25" i="1"/>
  <c r="I26" i="1"/>
  <c r="I17" i="1"/>
  <c r="H18" i="1"/>
  <c r="H19" i="1"/>
  <c r="H20" i="1"/>
  <c r="H21" i="1"/>
  <c r="H22" i="1"/>
  <c r="H23" i="1"/>
  <c r="H24" i="1"/>
  <c r="H25" i="1"/>
  <c r="H26" i="1"/>
  <c r="H17" i="1"/>
  <c r="G18" i="1"/>
  <c r="G19" i="1"/>
  <c r="G20" i="1"/>
  <c r="G21" i="1"/>
  <c r="G22" i="1"/>
  <c r="G23" i="1"/>
  <c r="G24" i="1"/>
  <c r="G25" i="1"/>
  <c r="G26" i="1"/>
  <c r="G17" i="1"/>
  <c r="F18" i="1"/>
  <c r="F19" i="1"/>
  <c r="F20" i="1"/>
  <c r="F21" i="1"/>
  <c r="F22" i="1"/>
  <c r="F23" i="1"/>
  <c r="F24" i="1"/>
  <c r="F25" i="1"/>
  <c r="F26" i="1"/>
  <c r="F17" i="1"/>
  <c r="E18" i="1"/>
  <c r="E19" i="1"/>
  <c r="E20" i="1"/>
  <c r="E21" i="1"/>
  <c r="E22" i="1"/>
  <c r="E23" i="1"/>
  <c r="E24" i="1"/>
  <c r="E25" i="1"/>
  <c r="E26" i="1"/>
  <c r="E17" i="1"/>
  <c r="D18" i="1"/>
  <c r="D19" i="1"/>
  <c r="D20" i="1"/>
  <c r="D21" i="1"/>
  <c r="D22" i="1"/>
  <c r="D23" i="1"/>
  <c r="D24" i="1"/>
  <c r="D25" i="1"/>
  <c r="D26" i="1"/>
  <c r="D17" i="1"/>
  <c r="C26" i="1"/>
  <c r="C20" i="1"/>
  <c r="C21" i="1"/>
  <c r="C22" i="1"/>
  <c r="C23" i="1"/>
  <c r="C24" i="1"/>
  <c r="C25" i="1"/>
  <c r="C19" i="1"/>
  <c r="C18" i="1"/>
  <c r="C17" i="1"/>
  <c r="S3" i="1"/>
  <c r="S12" i="1"/>
  <c r="S11" i="1"/>
  <c r="S10" i="1"/>
  <c r="S9" i="1"/>
  <c r="S8" i="1"/>
  <c r="S7" i="1"/>
  <c r="S6" i="1"/>
  <c r="S5" i="1"/>
  <c r="S4" i="1"/>
  <c r="P65" i="5" l="1"/>
  <c r="P69" i="5"/>
  <c r="F69" i="5" s="1"/>
  <c r="B9" i="6" s="1"/>
  <c r="C23" i="6" s="1"/>
  <c r="P73" i="5"/>
  <c r="P66" i="5"/>
  <c r="F66" i="5" s="1"/>
  <c r="B6" i="6" s="1"/>
  <c r="C20" i="6"/>
  <c r="P70" i="5"/>
  <c r="P67" i="5"/>
  <c r="P71" i="5"/>
  <c r="F71" i="5" s="1"/>
  <c r="B11" i="6" s="1"/>
  <c r="C25" i="6" s="1"/>
  <c r="P64" i="5"/>
  <c r="P68" i="5"/>
  <c r="F68" i="5" s="1"/>
  <c r="B8" i="6" s="1"/>
  <c r="C22" i="6" s="1"/>
  <c r="P72" i="5"/>
  <c r="O46" i="4"/>
  <c r="N42" i="4"/>
  <c r="O42" i="4"/>
  <c r="F40" i="4"/>
  <c r="E40" i="4"/>
  <c r="D40" i="4"/>
  <c r="F38" i="4"/>
  <c r="E38" i="4"/>
  <c r="D38" i="4"/>
  <c r="F36" i="4"/>
  <c r="E36" i="4"/>
  <c r="D36" i="4"/>
  <c r="F34" i="4"/>
  <c r="E34" i="4"/>
  <c r="D34" i="4"/>
  <c r="F32" i="4"/>
  <c r="E32" i="4"/>
  <c r="D32" i="4"/>
  <c r="C42" i="4"/>
  <c r="N27" i="4"/>
  <c r="O27" i="4"/>
  <c r="P27" i="4"/>
  <c r="F27" i="4"/>
  <c r="P46" i="4" s="1"/>
  <c r="D27" i="4"/>
  <c r="N46" i="4" s="1"/>
  <c r="L42" i="6" l="1"/>
  <c r="E53" i="6"/>
  <c r="L35" i="6"/>
  <c r="I72" i="5"/>
  <c r="E12" i="6" s="1"/>
  <c r="J41" i="6" s="1"/>
  <c r="L41" i="6" s="1"/>
  <c r="H72" i="5"/>
  <c r="D12" i="6" s="1"/>
  <c r="C41" i="6" s="1"/>
  <c r="G72" i="5"/>
  <c r="C12" i="6" s="1"/>
  <c r="J26" i="6" s="1"/>
  <c r="I64" i="5"/>
  <c r="E4" i="6" s="1"/>
  <c r="J33" i="6" s="1"/>
  <c r="M33" i="6" s="1"/>
  <c r="H64" i="5"/>
  <c r="D4" i="6" s="1"/>
  <c r="C33" i="6" s="1"/>
  <c r="G64" i="5"/>
  <c r="C4" i="6" s="1"/>
  <c r="J18" i="6" s="1"/>
  <c r="I67" i="5"/>
  <c r="E7" i="6" s="1"/>
  <c r="J36" i="6" s="1"/>
  <c r="K36" i="6" s="1"/>
  <c r="H67" i="5"/>
  <c r="D7" i="6" s="1"/>
  <c r="C36" i="6" s="1"/>
  <c r="G67" i="5"/>
  <c r="C7" i="6" s="1"/>
  <c r="J21" i="6" s="1"/>
  <c r="B57" i="6"/>
  <c r="I70" i="5"/>
  <c r="E10" i="6" s="1"/>
  <c r="J39" i="6" s="1"/>
  <c r="E55" i="6" s="1"/>
  <c r="H70" i="5"/>
  <c r="D10" i="6" s="1"/>
  <c r="C39" i="6" s="1"/>
  <c r="G70" i="5"/>
  <c r="C10" i="6" s="1"/>
  <c r="J24" i="6" s="1"/>
  <c r="E27" i="6"/>
  <c r="I73" i="5"/>
  <c r="E13" i="6" s="1"/>
  <c r="J42" i="6" s="1"/>
  <c r="M42" i="6" s="1"/>
  <c r="H73" i="5"/>
  <c r="D13" i="6" s="1"/>
  <c r="C42" i="6" s="1"/>
  <c r="G73" i="5"/>
  <c r="C13" i="6" s="1"/>
  <c r="J27" i="6" s="1"/>
  <c r="F21" i="6"/>
  <c r="I65" i="5"/>
  <c r="E5" i="6" s="1"/>
  <c r="J34" i="6" s="1"/>
  <c r="E50" i="6" s="1"/>
  <c r="H65" i="5"/>
  <c r="D5" i="6" s="1"/>
  <c r="C34" i="6" s="1"/>
  <c r="G65" i="5"/>
  <c r="C5" i="6" s="1"/>
  <c r="J19" i="6" s="1"/>
  <c r="I68" i="5"/>
  <c r="E8" i="6" s="1"/>
  <c r="J37" i="6" s="1"/>
  <c r="L37" i="6" s="1"/>
  <c r="H68" i="5"/>
  <c r="D8" i="6" s="1"/>
  <c r="C37" i="6" s="1"/>
  <c r="G68" i="5"/>
  <c r="C8" i="6" s="1"/>
  <c r="J22" i="6" s="1"/>
  <c r="I71" i="5"/>
  <c r="E11" i="6" s="1"/>
  <c r="J40" i="6" s="1"/>
  <c r="K40" i="6" s="1"/>
  <c r="H71" i="5"/>
  <c r="D11" i="6" s="1"/>
  <c r="C40" i="6" s="1"/>
  <c r="G71" i="5"/>
  <c r="C11" i="6" s="1"/>
  <c r="J25" i="6" s="1"/>
  <c r="F72" i="5"/>
  <c r="B12" i="6" s="1"/>
  <c r="C26" i="6" s="1"/>
  <c r="F26" i="6" s="1"/>
  <c r="F70" i="5"/>
  <c r="B10" i="6" s="1"/>
  <c r="C24" i="6" s="1"/>
  <c r="F24" i="6" s="1"/>
  <c r="F22" i="6"/>
  <c r="B53" i="6"/>
  <c r="E22" i="6"/>
  <c r="D22" i="6"/>
  <c r="F20" i="6"/>
  <c r="B51" i="6"/>
  <c r="E20" i="6"/>
  <c r="D20" i="6"/>
  <c r="I66" i="5"/>
  <c r="E6" i="6" s="1"/>
  <c r="J35" i="6" s="1"/>
  <c r="E51" i="6" s="1"/>
  <c r="H66" i="5"/>
  <c r="D6" i="6" s="1"/>
  <c r="C35" i="6" s="1"/>
  <c r="G66" i="5"/>
  <c r="C6" i="6" s="1"/>
  <c r="J20" i="6" s="1"/>
  <c r="F64" i="5"/>
  <c r="B4" i="6" s="1"/>
  <c r="C18" i="6" s="1"/>
  <c r="B49" i="6" s="1"/>
  <c r="F73" i="5"/>
  <c r="B13" i="6" s="1"/>
  <c r="C27" i="6" s="1"/>
  <c r="F27" i="6" s="1"/>
  <c r="F25" i="6"/>
  <c r="B56" i="6"/>
  <c r="D25" i="6"/>
  <c r="E25" i="6"/>
  <c r="F23" i="6"/>
  <c r="B54" i="6"/>
  <c r="D23" i="6"/>
  <c r="E23" i="6"/>
  <c r="I69" i="5"/>
  <c r="E9" i="6" s="1"/>
  <c r="J38" i="6" s="1"/>
  <c r="E54" i="6" s="1"/>
  <c r="H69" i="5"/>
  <c r="D9" i="6" s="1"/>
  <c r="C38" i="6" s="1"/>
  <c r="G69" i="5"/>
  <c r="C9" i="6" s="1"/>
  <c r="J23" i="6" s="1"/>
  <c r="F67" i="5"/>
  <c r="B7" i="6" s="1"/>
  <c r="C21" i="6" s="1"/>
  <c r="B52" i="6" s="1"/>
  <c r="F65" i="5"/>
  <c r="B5" i="6" s="1"/>
  <c r="C19" i="6" s="1"/>
  <c r="B50" i="6" s="1"/>
  <c r="J59" i="5"/>
  <c r="E42" i="4"/>
  <c r="D42" i="4"/>
  <c r="F42" i="4"/>
  <c r="L39" i="6" l="1"/>
  <c r="E49" i="6"/>
  <c r="D21" i="6"/>
  <c r="B58" i="6"/>
  <c r="D26" i="6"/>
  <c r="M39" i="6"/>
  <c r="M35" i="6"/>
  <c r="M37" i="6"/>
  <c r="L33" i="6"/>
  <c r="E58" i="6"/>
  <c r="M23" i="6"/>
  <c r="K23" i="6"/>
  <c r="C54" i="6"/>
  <c r="L23" i="6"/>
  <c r="F35" i="6"/>
  <c r="D51" i="6"/>
  <c r="E35" i="6"/>
  <c r="D35" i="6"/>
  <c r="M25" i="6"/>
  <c r="K25" i="6"/>
  <c r="C56" i="6"/>
  <c r="L25" i="6"/>
  <c r="F37" i="6"/>
  <c r="D53" i="6"/>
  <c r="E37" i="6"/>
  <c r="D37" i="6"/>
  <c r="M19" i="6"/>
  <c r="K19" i="6"/>
  <c r="C50" i="6"/>
  <c r="L19" i="6"/>
  <c r="D19" i="6"/>
  <c r="F19" i="6"/>
  <c r="D58" i="6"/>
  <c r="E42" i="6"/>
  <c r="F42" i="6"/>
  <c r="D42" i="6"/>
  <c r="D18" i="6"/>
  <c r="D28" i="6" s="1"/>
  <c r="M47" i="6" s="1"/>
  <c r="E18" i="6"/>
  <c r="F18" i="6"/>
  <c r="F39" i="6"/>
  <c r="D55" i="6"/>
  <c r="E39" i="6"/>
  <c r="D39" i="6"/>
  <c r="D24" i="6"/>
  <c r="B55" i="6"/>
  <c r="M21" i="6"/>
  <c r="K21" i="6"/>
  <c r="C52" i="6"/>
  <c r="L21" i="6"/>
  <c r="E33" i="6"/>
  <c r="D49" i="6"/>
  <c r="C43" i="6"/>
  <c r="F33" i="6"/>
  <c r="D33" i="6"/>
  <c r="C57" i="6"/>
  <c r="K26" i="6"/>
  <c r="M26" i="6"/>
  <c r="L26" i="6"/>
  <c r="E56" i="6"/>
  <c r="M40" i="6"/>
  <c r="E52" i="6"/>
  <c r="M36" i="6"/>
  <c r="K38" i="6"/>
  <c r="M38" i="6"/>
  <c r="K34" i="6"/>
  <c r="M34" i="6"/>
  <c r="E57" i="6"/>
  <c r="M41" i="6"/>
  <c r="M57" i="25"/>
  <c r="M56" i="5"/>
  <c r="M58" i="5" s="1"/>
  <c r="M57" i="17"/>
  <c r="M57" i="26"/>
  <c r="M57" i="19"/>
  <c r="M57" i="18"/>
  <c r="M57" i="16"/>
  <c r="M57" i="14"/>
  <c r="M57" i="12"/>
  <c r="M57" i="9"/>
  <c r="M57" i="15"/>
  <c r="M57" i="13"/>
  <c r="M57" i="11"/>
  <c r="M57" i="8"/>
  <c r="D54" i="6"/>
  <c r="E38" i="6"/>
  <c r="F38" i="6"/>
  <c r="D38" i="6"/>
  <c r="C51" i="6"/>
  <c r="K20" i="6"/>
  <c r="M20" i="6"/>
  <c r="L20" i="6"/>
  <c r="D56" i="6"/>
  <c r="E40" i="6"/>
  <c r="F40" i="6"/>
  <c r="D40" i="6"/>
  <c r="C53" i="6"/>
  <c r="K22" i="6"/>
  <c r="M22" i="6"/>
  <c r="L22" i="6"/>
  <c r="D50" i="6"/>
  <c r="E34" i="6"/>
  <c r="F34" i="6"/>
  <c r="D34" i="6"/>
  <c r="E19" i="6"/>
  <c r="E21" i="6"/>
  <c r="M27" i="6"/>
  <c r="K27" i="6"/>
  <c r="C58" i="6"/>
  <c r="L27" i="6"/>
  <c r="D27" i="6"/>
  <c r="C28" i="6"/>
  <c r="C55" i="6"/>
  <c r="K24" i="6"/>
  <c r="M24" i="6"/>
  <c r="L24" i="6"/>
  <c r="E24" i="6"/>
  <c r="E26" i="6"/>
  <c r="D52" i="6"/>
  <c r="E36" i="6"/>
  <c r="F36" i="6"/>
  <c r="D36" i="6"/>
  <c r="M18" i="6"/>
  <c r="L18" i="6"/>
  <c r="K18" i="6"/>
  <c r="C49" i="6"/>
  <c r="J28" i="6"/>
  <c r="F41" i="6"/>
  <c r="D57" i="6"/>
  <c r="E41" i="6"/>
  <c r="D41" i="6"/>
  <c r="L40" i="6"/>
  <c r="L36" i="6"/>
  <c r="K39" i="6"/>
  <c r="K35" i="6"/>
  <c r="L38" i="6"/>
  <c r="L34" i="6"/>
  <c r="K41" i="6"/>
  <c r="K37" i="6"/>
  <c r="K33" i="6"/>
  <c r="J43" i="6"/>
  <c r="K42" i="6"/>
  <c r="K43" i="6"/>
  <c r="M50" i="6" s="1"/>
  <c r="M57" i="7"/>
  <c r="M57" i="6"/>
  <c r="F28" i="6"/>
  <c r="O47" i="6" s="1"/>
  <c r="K49" i="4"/>
  <c r="K53" i="4"/>
  <c r="P69" i="4"/>
  <c r="P66" i="4"/>
  <c r="P64" i="4"/>
  <c r="P67" i="4"/>
  <c r="P65" i="4"/>
  <c r="P70" i="4"/>
  <c r="K57" i="4"/>
  <c r="K55" i="4"/>
  <c r="K51" i="4"/>
  <c r="K56" i="4"/>
  <c r="K54" i="4"/>
  <c r="K52" i="4"/>
  <c r="K50" i="4"/>
  <c r="L43" i="6" l="1"/>
  <c r="N50" i="6" s="1"/>
  <c r="O73" i="6" s="1"/>
  <c r="L28" i="6"/>
  <c r="N48" i="6" s="1"/>
  <c r="M43" i="6"/>
  <c r="O50" i="6" s="1"/>
  <c r="E28" i="6"/>
  <c r="N47" i="6" s="1"/>
  <c r="D43" i="6"/>
  <c r="M49" i="6" s="1"/>
  <c r="E43" i="6"/>
  <c r="N49" i="6" s="1"/>
  <c r="K28" i="6"/>
  <c r="M48" i="6" s="1"/>
  <c r="M28" i="6"/>
  <c r="O48" i="6" s="1"/>
  <c r="F43" i="6"/>
  <c r="O49" i="6" s="1"/>
  <c r="O69" i="6"/>
  <c r="O70" i="6"/>
  <c r="I49" i="6"/>
  <c r="I53" i="6"/>
  <c r="I57" i="6"/>
  <c r="O67" i="6"/>
  <c r="O68" i="6"/>
  <c r="I50" i="6"/>
  <c r="I54" i="6"/>
  <c r="I58" i="6"/>
  <c r="F50" i="6"/>
  <c r="F49" i="6"/>
  <c r="L72" i="6"/>
  <c r="L70" i="6"/>
  <c r="L68" i="6"/>
  <c r="L66" i="6"/>
  <c r="L64" i="6"/>
  <c r="F53" i="6"/>
  <c r="F57" i="6"/>
  <c r="F54" i="6"/>
  <c r="F58" i="6"/>
  <c r="L73" i="6"/>
  <c r="L71" i="6"/>
  <c r="L69" i="6"/>
  <c r="L67" i="6"/>
  <c r="L65" i="6"/>
  <c r="F51" i="6"/>
  <c r="F55" i="6"/>
  <c r="F52" i="6"/>
  <c r="F56" i="6"/>
  <c r="R66" i="4"/>
  <c r="R69" i="4"/>
  <c r="U63" i="4"/>
  <c r="P71" i="4"/>
  <c r="R70" i="4"/>
  <c r="R65" i="4"/>
  <c r="R67" i="4"/>
  <c r="P72" i="4"/>
  <c r="P68" i="4"/>
  <c r="I56" i="6" l="1"/>
  <c r="I52" i="6"/>
  <c r="O64" i="6"/>
  <c r="O72" i="6"/>
  <c r="O71" i="6"/>
  <c r="P71" i="6" s="1"/>
  <c r="F71" i="6" s="1"/>
  <c r="B11" i="7" s="1"/>
  <c r="C25" i="7" s="1"/>
  <c r="I55" i="6"/>
  <c r="I51" i="6"/>
  <c r="O66" i="6"/>
  <c r="O65" i="6"/>
  <c r="M67" i="6"/>
  <c r="M68" i="6"/>
  <c r="P68" i="6" s="1"/>
  <c r="F68" i="6" s="1"/>
  <c r="B8" i="7" s="1"/>
  <c r="C22" i="7" s="1"/>
  <c r="G50" i="6"/>
  <c r="G54" i="6"/>
  <c r="J54" i="6" s="1"/>
  <c r="G58" i="6"/>
  <c r="M69" i="6"/>
  <c r="M70" i="6"/>
  <c r="G49" i="6"/>
  <c r="G53" i="6"/>
  <c r="G57" i="6"/>
  <c r="J57" i="6" s="1"/>
  <c r="M71" i="6"/>
  <c r="M72" i="6"/>
  <c r="M64" i="6"/>
  <c r="G52" i="6"/>
  <c r="G56" i="6"/>
  <c r="M73" i="6"/>
  <c r="P73" i="6" s="1"/>
  <c r="M65" i="6"/>
  <c r="M66" i="6"/>
  <c r="P66" i="6" s="1"/>
  <c r="G51" i="6"/>
  <c r="G55" i="6"/>
  <c r="J55" i="6" s="1"/>
  <c r="N66" i="6"/>
  <c r="N69" i="6"/>
  <c r="H51" i="6"/>
  <c r="H50" i="6"/>
  <c r="J50" i="6" s="1"/>
  <c r="H58" i="6"/>
  <c r="N68" i="6"/>
  <c r="N71" i="6"/>
  <c r="H49" i="6"/>
  <c r="H57" i="6"/>
  <c r="H56" i="6"/>
  <c r="J56" i="6" s="1"/>
  <c r="N70" i="6"/>
  <c r="N73" i="6"/>
  <c r="N65" i="6"/>
  <c r="H55" i="6"/>
  <c r="H54" i="6"/>
  <c r="N72" i="6"/>
  <c r="N64" i="6"/>
  <c r="N67" i="6"/>
  <c r="P67" i="6" s="1"/>
  <c r="H53" i="6"/>
  <c r="H52" i="6"/>
  <c r="J58" i="6"/>
  <c r="P65" i="6"/>
  <c r="P70" i="6"/>
  <c r="P64" i="6"/>
  <c r="R71" i="4"/>
  <c r="R72" i="4"/>
  <c r="R68" i="4"/>
  <c r="T63" i="4"/>
  <c r="J52" i="6" l="1"/>
  <c r="P72" i="6"/>
  <c r="J49" i="6"/>
  <c r="P69" i="6"/>
  <c r="J51" i="6"/>
  <c r="J53" i="6"/>
  <c r="H64" i="6"/>
  <c r="D4" i="7" s="1"/>
  <c r="C33" i="7" s="1"/>
  <c r="I64" i="6"/>
  <c r="E4" i="7" s="1"/>
  <c r="J33" i="7" s="1"/>
  <c r="J59" i="6"/>
  <c r="M56" i="6" s="1"/>
  <c r="M58" i="6" s="1"/>
  <c r="I72" i="6"/>
  <c r="E12" i="7" s="1"/>
  <c r="J41" i="7" s="1"/>
  <c r="H72" i="6"/>
  <c r="D12" i="7" s="1"/>
  <c r="C41" i="7" s="1"/>
  <c r="G72" i="6"/>
  <c r="C12" i="7" s="1"/>
  <c r="J26" i="7" s="1"/>
  <c r="G64" i="6"/>
  <c r="C4" i="7" s="1"/>
  <c r="J18" i="7" s="1"/>
  <c r="I67" i="6"/>
  <c r="E7" i="7" s="1"/>
  <c r="J36" i="7" s="1"/>
  <c r="H67" i="6"/>
  <c r="D7" i="7" s="1"/>
  <c r="C36" i="7" s="1"/>
  <c r="G67" i="6"/>
  <c r="C7" i="7" s="1"/>
  <c r="J21" i="7" s="1"/>
  <c r="I70" i="6"/>
  <c r="E10" i="7" s="1"/>
  <c r="J39" i="7" s="1"/>
  <c r="H70" i="6"/>
  <c r="D10" i="7" s="1"/>
  <c r="C39" i="7" s="1"/>
  <c r="G70" i="6"/>
  <c r="C10" i="7" s="1"/>
  <c r="J24" i="7" s="1"/>
  <c r="F70" i="6"/>
  <c r="B10" i="7" s="1"/>
  <c r="C24" i="7" s="1"/>
  <c r="D24" i="7" s="1"/>
  <c r="I73" i="6"/>
  <c r="E13" i="7" s="1"/>
  <c r="J42" i="7" s="1"/>
  <c r="H73" i="6"/>
  <c r="D13" i="7" s="1"/>
  <c r="C42" i="7" s="1"/>
  <c r="G73" i="6"/>
  <c r="C13" i="7" s="1"/>
  <c r="J27" i="7" s="1"/>
  <c r="F73" i="6"/>
  <c r="B13" i="7" s="1"/>
  <c r="C27" i="7" s="1"/>
  <c r="E27" i="7" s="1"/>
  <c r="I65" i="6"/>
  <c r="E5" i="7" s="1"/>
  <c r="J34" i="7" s="1"/>
  <c r="H65" i="6"/>
  <c r="D5" i="7" s="1"/>
  <c r="C34" i="7" s="1"/>
  <c r="G65" i="6"/>
  <c r="C5" i="7" s="1"/>
  <c r="J19" i="7" s="1"/>
  <c r="F65" i="6"/>
  <c r="B5" i="7" s="1"/>
  <c r="C19" i="7" s="1"/>
  <c r="E19" i="7" s="1"/>
  <c r="F72" i="6"/>
  <c r="B12" i="7" s="1"/>
  <c r="C26" i="7" s="1"/>
  <c r="B57" i="7" s="1"/>
  <c r="B53" i="7"/>
  <c r="D22" i="7"/>
  <c r="F22" i="7"/>
  <c r="E22" i="7"/>
  <c r="I68" i="6"/>
  <c r="E8" i="7" s="1"/>
  <c r="J37" i="7" s="1"/>
  <c r="H68" i="6"/>
  <c r="D8" i="7" s="1"/>
  <c r="C37" i="7" s="1"/>
  <c r="G68" i="6"/>
  <c r="C8" i="7" s="1"/>
  <c r="J22" i="7" s="1"/>
  <c r="F64" i="6"/>
  <c r="B4" i="7" s="1"/>
  <c r="C18" i="7" s="1"/>
  <c r="D18" i="7" s="1"/>
  <c r="F25" i="7"/>
  <c r="B56" i="7"/>
  <c r="E25" i="7"/>
  <c r="D25" i="7"/>
  <c r="I71" i="6"/>
  <c r="E11" i="7" s="1"/>
  <c r="J40" i="7" s="1"/>
  <c r="H71" i="6"/>
  <c r="D11" i="7" s="1"/>
  <c r="C40" i="7" s="1"/>
  <c r="G71" i="6"/>
  <c r="C11" i="7" s="1"/>
  <c r="J25" i="7" s="1"/>
  <c r="F67" i="6"/>
  <c r="B7" i="7" s="1"/>
  <c r="C21" i="7" s="1"/>
  <c r="B52" i="7" s="1"/>
  <c r="B55" i="7"/>
  <c r="F24" i="7"/>
  <c r="I66" i="6"/>
  <c r="E6" i="7" s="1"/>
  <c r="J35" i="7" s="1"/>
  <c r="H66" i="6"/>
  <c r="D6" i="7" s="1"/>
  <c r="C35" i="7" s="1"/>
  <c r="G66" i="6"/>
  <c r="C6" i="7" s="1"/>
  <c r="J20" i="7" s="1"/>
  <c r="F66" i="6"/>
  <c r="B6" i="7" s="1"/>
  <c r="C20" i="7" s="1"/>
  <c r="B51" i="7" s="1"/>
  <c r="F27" i="7"/>
  <c r="B58" i="7"/>
  <c r="I69" i="6"/>
  <c r="E9" i="7" s="1"/>
  <c r="J38" i="7" s="1"/>
  <c r="H69" i="6"/>
  <c r="D9" i="7" s="1"/>
  <c r="C38" i="7" s="1"/>
  <c r="G69" i="6"/>
  <c r="C9" i="7" s="1"/>
  <c r="J23" i="7" s="1"/>
  <c r="F69" i="6"/>
  <c r="B9" i="7" s="1"/>
  <c r="C23" i="7" s="1"/>
  <c r="F23" i="7" s="1"/>
  <c r="F19" i="7"/>
  <c r="B50" i="7"/>
  <c r="D23" i="7" l="1"/>
  <c r="E20" i="7"/>
  <c r="F21" i="7"/>
  <c r="B49" i="7"/>
  <c r="D26" i="7"/>
  <c r="E23" i="7"/>
  <c r="D20" i="7"/>
  <c r="E21" i="7"/>
  <c r="F18" i="7"/>
  <c r="E26" i="7"/>
  <c r="C54" i="7"/>
  <c r="K23" i="7"/>
  <c r="M23" i="7"/>
  <c r="L23" i="7"/>
  <c r="M38" i="7"/>
  <c r="L38" i="7"/>
  <c r="E54" i="7"/>
  <c r="K38" i="7"/>
  <c r="M20" i="7"/>
  <c r="K20" i="7"/>
  <c r="C51" i="7"/>
  <c r="L20" i="7"/>
  <c r="M35" i="7"/>
  <c r="K35" i="7"/>
  <c r="E51" i="7"/>
  <c r="L35" i="7"/>
  <c r="C56" i="7"/>
  <c r="K25" i="7"/>
  <c r="M25" i="7"/>
  <c r="L25" i="7"/>
  <c r="M40" i="7"/>
  <c r="L40" i="7"/>
  <c r="E56" i="7"/>
  <c r="K40" i="7"/>
  <c r="K22" i="7"/>
  <c r="L22" i="7"/>
  <c r="M22" i="7"/>
  <c r="C53" i="7"/>
  <c r="M37" i="7"/>
  <c r="K37" i="7"/>
  <c r="E53" i="7"/>
  <c r="L37" i="7"/>
  <c r="F34" i="7"/>
  <c r="D34" i="7"/>
  <c r="D50" i="7"/>
  <c r="E34" i="7"/>
  <c r="F42" i="7"/>
  <c r="D42" i="7"/>
  <c r="D58" i="7"/>
  <c r="E42" i="7"/>
  <c r="F39" i="7"/>
  <c r="D55" i="7"/>
  <c r="E39" i="7"/>
  <c r="D39" i="7"/>
  <c r="C52" i="7"/>
  <c r="K21" i="7"/>
  <c r="M21" i="7"/>
  <c r="L21" i="7"/>
  <c r="M36" i="7"/>
  <c r="L36" i="7"/>
  <c r="E52" i="7"/>
  <c r="K36" i="7"/>
  <c r="C28" i="7"/>
  <c r="F41" i="7"/>
  <c r="D57" i="7"/>
  <c r="E41" i="7"/>
  <c r="D41" i="7"/>
  <c r="E49" i="7"/>
  <c r="L33" i="7"/>
  <c r="M33" i="7"/>
  <c r="K33" i="7"/>
  <c r="J43" i="7"/>
  <c r="D19" i="7"/>
  <c r="F38" i="7"/>
  <c r="D38" i="7"/>
  <c r="D54" i="7"/>
  <c r="E38" i="7"/>
  <c r="D27" i="7"/>
  <c r="F35" i="7"/>
  <c r="E35" i="7"/>
  <c r="D51" i="7"/>
  <c r="D35" i="7"/>
  <c r="E24" i="7"/>
  <c r="F40" i="7"/>
  <c r="D40" i="7"/>
  <c r="D56" i="7"/>
  <c r="E40" i="7"/>
  <c r="F37" i="7"/>
  <c r="D53" i="7"/>
  <c r="E37" i="7"/>
  <c r="D37" i="7"/>
  <c r="M19" i="7"/>
  <c r="L19" i="7"/>
  <c r="C50" i="7"/>
  <c r="K19" i="7"/>
  <c r="M34" i="7"/>
  <c r="L34" i="7"/>
  <c r="E50" i="7"/>
  <c r="K34" i="7"/>
  <c r="B54" i="7"/>
  <c r="M27" i="7"/>
  <c r="L27" i="7"/>
  <c r="C58" i="7"/>
  <c r="K27" i="7"/>
  <c r="E58" i="7"/>
  <c r="K42" i="7"/>
  <c r="M42" i="7"/>
  <c r="L42" i="7"/>
  <c r="F20" i="7"/>
  <c r="C55" i="7"/>
  <c r="L24" i="7"/>
  <c r="M24" i="7"/>
  <c r="K24" i="7"/>
  <c r="M39" i="7"/>
  <c r="K39" i="7"/>
  <c r="E55" i="7"/>
  <c r="L39" i="7"/>
  <c r="F36" i="7"/>
  <c r="D36" i="7"/>
  <c r="D52" i="7"/>
  <c r="E36" i="7"/>
  <c r="D21" i="7"/>
  <c r="D28" i="7" s="1"/>
  <c r="M47" i="7" s="1"/>
  <c r="M18" i="7"/>
  <c r="K18" i="7"/>
  <c r="K28" i="7" s="1"/>
  <c r="M48" i="7" s="1"/>
  <c r="J28" i="7"/>
  <c r="C49" i="7"/>
  <c r="L18" i="7"/>
  <c r="E18" i="7"/>
  <c r="K26" i="7"/>
  <c r="L26" i="7"/>
  <c r="M26" i="7"/>
  <c r="C57" i="7"/>
  <c r="M41" i="7"/>
  <c r="K41" i="7"/>
  <c r="E57" i="7"/>
  <c r="L41" i="7"/>
  <c r="F26" i="7"/>
  <c r="D49" i="7"/>
  <c r="C43" i="7"/>
  <c r="F33" i="7"/>
  <c r="F43" i="7" s="1"/>
  <c r="O49" i="7" s="1"/>
  <c r="E33" i="7"/>
  <c r="D33" i="7"/>
  <c r="D43" i="7" s="1"/>
  <c r="M49" i="7" s="1"/>
  <c r="F28" i="7"/>
  <c r="O47" i="7" s="1"/>
  <c r="E28" i="7"/>
  <c r="N47" i="7" s="1"/>
  <c r="F49" i="7" l="1"/>
  <c r="M43" i="7"/>
  <c r="O50" i="7" s="1"/>
  <c r="E43" i="7"/>
  <c r="N49" i="7" s="1"/>
  <c r="L28" i="7"/>
  <c r="N48" i="7" s="1"/>
  <c r="M28" i="7"/>
  <c r="O48" i="7" s="1"/>
  <c r="M70" i="7" s="1"/>
  <c r="K43" i="7"/>
  <c r="M50" i="7" s="1"/>
  <c r="L43" i="7"/>
  <c r="N50" i="7" s="1"/>
  <c r="L72" i="7"/>
  <c r="L70" i="7"/>
  <c r="L68" i="7"/>
  <c r="L66" i="7"/>
  <c r="L64" i="7"/>
  <c r="F53" i="7"/>
  <c r="F57" i="7"/>
  <c r="F52" i="7"/>
  <c r="F56" i="7"/>
  <c r="L73" i="7"/>
  <c r="L71" i="7"/>
  <c r="L69" i="7"/>
  <c r="L67" i="7"/>
  <c r="L65" i="7"/>
  <c r="F51" i="7"/>
  <c r="F55" i="7"/>
  <c r="F50" i="7"/>
  <c r="F54" i="7"/>
  <c r="F58" i="7"/>
  <c r="M73" i="7" l="1"/>
  <c r="N70" i="7"/>
  <c r="N66" i="7"/>
  <c r="H56" i="7"/>
  <c r="H53" i="7"/>
  <c r="H49" i="7"/>
  <c r="N71" i="7"/>
  <c r="N67" i="7"/>
  <c r="H52" i="7"/>
  <c r="H58" i="7"/>
  <c r="H55" i="7"/>
  <c r="N64" i="7"/>
  <c r="H51" i="7"/>
  <c r="N69" i="7"/>
  <c r="H50" i="7"/>
  <c r="G56" i="7"/>
  <c r="M67" i="7"/>
  <c r="M72" i="7"/>
  <c r="G54" i="7"/>
  <c r="M66" i="7"/>
  <c r="G55" i="7"/>
  <c r="M71" i="7"/>
  <c r="G53" i="7"/>
  <c r="M65" i="7"/>
  <c r="I49" i="7"/>
  <c r="I50" i="7"/>
  <c r="I52" i="7"/>
  <c r="O71" i="7"/>
  <c r="O67" i="7"/>
  <c r="O72" i="7"/>
  <c r="O68" i="7"/>
  <c r="O64" i="7"/>
  <c r="I54" i="7"/>
  <c r="I56" i="7"/>
  <c r="I53" i="7"/>
  <c r="J53" i="7" s="1"/>
  <c r="I51" i="7"/>
  <c r="O73" i="7"/>
  <c r="O69" i="7"/>
  <c r="O65" i="7"/>
  <c r="O70" i="7"/>
  <c r="O66" i="7"/>
  <c r="I57" i="7"/>
  <c r="I55" i="7"/>
  <c r="J55" i="7" s="1"/>
  <c r="I58" i="7"/>
  <c r="N68" i="7"/>
  <c r="H54" i="7"/>
  <c r="J54" i="7" s="1"/>
  <c r="N73" i="7"/>
  <c r="N65" i="7"/>
  <c r="H57" i="7"/>
  <c r="G49" i="7"/>
  <c r="G58" i="7"/>
  <c r="M64" i="7"/>
  <c r="G52" i="7"/>
  <c r="J52" i="7" s="1"/>
  <c r="M69" i="7"/>
  <c r="G57" i="7"/>
  <c r="G50" i="7"/>
  <c r="J50" i="7" s="1"/>
  <c r="M68" i="7"/>
  <c r="G51" i="7"/>
  <c r="J51" i="7" s="1"/>
  <c r="N72" i="7"/>
  <c r="P71" i="7"/>
  <c r="P68" i="7"/>
  <c r="F68" i="7" s="1"/>
  <c r="B8" i="8" s="1"/>
  <c r="C22" i="8" s="1"/>
  <c r="P65" i="7"/>
  <c r="P73" i="7"/>
  <c r="F73" i="7" s="1"/>
  <c r="B13" i="8" s="1"/>
  <c r="C27" i="8" s="1"/>
  <c r="P70" i="7"/>
  <c r="P66" i="7" l="1"/>
  <c r="I66" i="7" s="1"/>
  <c r="E6" i="8" s="1"/>
  <c r="J35" i="8" s="1"/>
  <c r="P72" i="7"/>
  <c r="F72" i="7" s="1"/>
  <c r="B12" i="8" s="1"/>
  <c r="C26" i="8" s="1"/>
  <c r="J56" i="7"/>
  <c r="P69" i="7"/>
  <c r="P64" i="7"/>
  <c r="F64" i="7" s="1"/>
  <c r="B4" i="8" s="1"/>
  <c r="C18" i="8" s="1"/>
  <c r="B49" i="8" s="1"/>
  <c r="P67" i="7"/>
  <c r="J57" i="7"/>
  <c r="J58" i="7"/>
  <c r="F27" i="8"/>
  <c r="B58" i="8"/>
  <c r="E27" i="8"/>
  <c r="D27" i="8"/>
  <c r="F26" i="8"/>
  <c r="B57" i="8"/>
  <c r="D26" i="8"/>
  <c r="E26" i="8"/>
  <c r="F18" i="8"/>
  <c r="F22" i="8"/>
  <c r="B53" i="8"/>
  <c r="D22" i="8"/>
  <c r="E22" i="8"/>
  <c r="J49" i="7"/>
  <c r="J59" i="7" s="1"/>
  <c r="M56" i="7" s="1"/>
  <c r="M58" i="7" s="1"/>
  <c r="H70" i="7"/>
  <c r="D10" i="8" s="1"/>
  <c r="C39" i="8" s="1"/>
  <c r="I70" i="7"/>
  <c r="E10" i="8" s="1"/>
  <c r="J39" i="8" s="1"/>
  <c r="G70" i="7"/>
  <c r="C10" i="8" s="1"/>
  <c r="J24" i="8" s="1"/>
  <c r="H66" i="7"/>
  <c r="D6" i="8" s="1"/>
  <c r="C35" i="8" s="1"/>
  <c r="H73" i="7"/>
  <c r="D13" i="8" s="1"/>
  <c r="C42" i="8" s="1"/>
  <c r="I73" i="7"/>
  <c r="E13" i="8" s="1"/>
  <c r="J42" i="8" s="1"/>
  <c r="G73" i="7"/>
  <c r="C13" i="8" s="1"/>
  <c r="J27" i="8" s="1"/>
  <c r="H69" i="7"/>
  <c r="D9" i="8" s="1"/>
  <c r="C38" i="8" s="1"/>
  <c r="I69" i="7"/>
  <c r="E9" i="8" s="1"/>
  <c r="J38" i="8" s="1"/>
  <c r="G69" i="7"/>
  <c r="C9" i="8" s="1"/>
  <c r="J23" i="8" s="1"/>
  <c r="H65" i="7"/>
  <c r="D5" i="8" s="1"/>
  <c r="C34" i="8" s="1"/>
  <c r="I65" i="7"/>
  <c r="E5" i="8" s="1"/>
  <c r="J34" i="8" s="1"/>
  <c r="G65" i="7"/>
  <c r="C5" i="8" s="1"/>
  <c r="J19" i="8" s="1"/>
  <c r="H71" i="7"/>
  <c r="D11" i="8" s="1"/>
  <c r="C40" i="8" s="1"/>
  <c r="I71" i="7"/>
  <c r="E11" i="8" s="1"/>
  <c r="J40" i="8" s="1"/>
  <c r="G71" i="7"/>
  <c r="C11" i="8" s="1"/>
  <c r="J25" i="8" s="1"/>
  <c r="H67" i="7"/>
  <c r="D7" i="8" s="1"/>
  <c r="C36" i="8" s="1"/>
  <c r="I67" i="7"/>
  <c r="E7" i="8" s="1"/>
  <c r="J36" i="8" s="1"/>
  <c r="G67" i="7"/>
  <c r="C7" i="8" s="1"/>
  <c r="J21" i="8" s="1"/>
  <c r="F70" i="7"/>
  <c r="B10" i="8" s="1"/>
  <c r="C24" i="8" s="1"/>
  <c r="F69" i="7"/>
  <c r="B9" i="8" s="1"/>
  <c r="C23" i="8" s="1"/>
  <c r="F65" i="7"/>
  <c r="B5" i="8" s="1"/>
  <c r="C19" i="8" s="1"/>
  <c r="H72" i="7"/>
  <c r="D12" i="8" s="1"/>
  <c r="C41" i="8" s="1"/>
  <c r="I72" i="7"/>
  <c r="E12" i="8" s="1"/>
  <c r="J41" i="8" s="1"/>
  <c r="G72" i="7"/>
  <c r="C12" i="8" s="1"/>
  <c r="J26" i="8" s="1"/>
  <c r="H68" i="7"/>
  <c r="D8" i="8" s="1"/>
  <c r="C37" i="8" s="1"/>
  <c r="I68" i="7"/>
  <c r="E8" i="8" s="1"/>
  <c r="J37" i="8" s="1"/>
  <c r="G68" i="7"/>
  <c r="C8" i="8" s="1"/>
  <c r="J22" i="8" s="1"/>
  <c r="H64" i="7"/>
  <c r="D4" i="8" s="1"/>
  <c r="C33" i="8" s="1"/>
  <c r="F71" i="7"/>
  <c r="B11" i="8" s="1"/>
  <c r="C25" i="8" s="1"/>
  <c r="F67" i="7"/>
  <c r="B7" i="8" s="1"/>
  <c r="C21" i="8" s="1"/>
  <c r="G64" i="7" l="1"/>
  <c r="C4" i="8" s="1"/>
  <c r="J18" i="8" s="1"/>
  <c r="G66" i="7"/>
  <c r="C6" i="8" s="1"/>
  <c r="J20" i="8" s="1"/>
  <c r="M20" i="8" s="1"/>
  <c r="D18" i="8"/>
  <c r="I64" i="7"/>
  <c r="E4" i="8" s="1"/>
  <c r="J33" i="8" s="1"/>
  <c r="M33" i="8" s="1"/>
  <c r="F66" i="7"/>
  <c r="B6" i="8" s="1"/>
  <c r="C20" i="8" s="1"/>
  <c r="E18" i="8"/>
  <c r="F21" i="8"/>
  <c r="B52" i="8"/>
  <c r="E21" i="8"/>
  <c r="D21" i="8"/>
  <c r="M18" i="8"/>
  <c r="C49" i="8"/>
  <c r="L18" i="8"/>
  <c r="J28" i="8"/>
  <c r="K18" i="8"/>
  <c r="F33" i="8"/>
  <c r="D49" i="8"/>
  <c r="D33" i="8"/>
  <c r="E33" i="8"/>
  <c r="C43" i="8"/>
  <c r="M37" i="8"/>
  <c r="E53" i="8"/>
  <c r="L37" i="8"/>
  <c r="K37" i="8"/>
  <c r="M26" i="8"/>
  <c r="C57" i="8"/>
  <c r="L26" i="8"/>
  <c r="K26" i="8"/>
  <c r="F41" i="8"/>
  <c r="D57" i="8"/>
  <c r="D41" i="8"/>
  <c r="E41" i="8"/>
  <c r="F23" i="8"/>
  <c r="B54" i="8"/>
  <c r="E23" i="8"/>
  <c r="D23" i="8"/>
  <c r="F24" i="8"/>
  <c r="B55" i="8"/>
  <c r="D24" i="8"/>
  <c r="E24" i="8"/>
  <c r="M36" i="8"/>
  <c r="E52" i="8"/>
  <c r="K36" i="8"/>
  <c r="L36" i="8"/>
  <c r="M25" i="8"/>
  <c r="C56" i="8"/>
  <c r="K25" i="8"/>
  <c r="L25" i="8"/>
  <c r="F40" i="8"/>
  <c r="D56" i="8"/>
  <c r="E40" i="8"/>
  <c r="D40" i="8"/>
  <c r="M34" i="8"/>
  <c r="E50" i="8"/>
  <c r="K34" i="8"/>
  <c r="L34" i="8"/>
  <c r="M23" i="8"/>
  <c r="C54" i="8"/>
  <c r="K23" i="8"/>
  <c r="L23" i="8"/>
  <c r="F38" i="8"/>
  <c r="D54" i="8"/>
  <c r="E38" i="8"/>
  <c r="D38" i="8"/>
  <c r="M42" i="8"/>
  <c r="E58" i="8"/>
  <c r="K42" i="8"/>
  <c r="L42" i="8"/>
  <c r="C51" i="8"/>
  <c r="K20" i="8"/>
  <c r="F35" i="8"/>
  <c r="D51" i="8"/>
  <c r="D35" i="8"/>
  <c r="E35" i="8"/>
  <c r="M39" i="8"/>
  <c r="E55" i="8"/>
  <c r="L39" i="8"/>
  <c r="K39" i="8"/>
  <c r="F25" i="8"/>
  <c r="B56" i="8"/>
  <c r="E25" i="8"/>
  <c r="D25" i="8"/>
  <c r="J43" i="8"/>
  <c r="M22" i="8"/>
  <c r="C53" i="8"/>
  <c r="L22" i="8"/>
  <c r="K22" i="8"/>
  <c r="F37" i="8"/>
  <c r="D53" i="8"/>
  <c r="D37" i="8"/>
  <c r="E37" i="8"/>
  <c r="M41" i="8"/>
  <c r="E57" i="8"/>
  <c r="L41" i="8"/>
  <c r="K41" i="8"/>
  <c r="F19" i="8"/>
  <c r="B50" i="8"/>
  <c r="E19" i="8"/>
  <c r="D19" i="8"/>
  <c r="F20" i="8"/>
  <c r="B51" i="8"/>
  <c r="D20" i="8"/>
  <c r="E20" i="8"/>
  <c r="M21" i="8"/>
  <c r="C52" i="8"/>
  <c r="K21" i="8"/>
  <c r="L21" i="8"/>
  <c r="F36" i="8"/>
  <c r="D52" i="8"/>
  <c r="E36" i="8"/>
  <c r="D36" i="8"/>
  <c r="M40" i="8"/>
  <c r="E56" i="8"/>
  <c r="K40" i="8"/>
  <c r="L40" i="8"/>
  <c r="M19" i="8"/>
  <c r="C50" i="8"/>
  <c r="K19" i="8"/>
  <c r="L19" i="8"/>
  <c r="F34" i="8"/>
  <c r="D50" i="8"/>
  <c r="E34" i="8"/>
  <c r="D34" i="8"/>
  <c r="M38" i="8"/>
  <c r="E54" i="8"/>
  <c r="K38" i="8"/>
  <c r="L38" i="8"/>
  <c r="M27" i="8"/>
  <c r="C58" i="8"/>
  <c r="K27" i="8"/>
  <c r="L27" i="8"/>
  <c r="F42" i="8"/>
  <c r="D58" i="8"/>
  <c r="E42" i="8"/>
  <c r="D42" i="8"/>
  <c r="M35" i="8"/>
  <c r="E51" i="8"/>
  <c r="L35" i="8"/>
  <c r="K35" i="8"/>
  <c r="M24" i="8"/>
  <c r="C55" i="8"/>
  <c r="L24" i="8"/>
  <c r="K24" i="8"/>
  <c r="F39" i="8"/>
  <c r="D55" i="8"/>
  <c r="D39" i="8"/>
  <c r="E39" i="8"/>
  <c r="C28" i="8"/>
  <c r="D28" i="8" l="1"/>
  <c r="E28" i="8"/>
  <c r="N47" i="8" s="1"/>
  <c r="E49" i="8"/>
  <c r="L20" i="8"/>
  <c r="K33" i="8"/>
  <c r="K43" i="8" s="1"/>
  <c r="M50" i="8" s="1"/>
  <c r="L33" i="8"/>
  <c r="L43" i="8" s="1"/>
  <c r="N50" i="8" s="1"/>
  <c r="F28" i="8"/>
  <c r="O47" i="8" s="1"/>
  <c r="M47" i="8"/>
  <c r="D43" i="8"/>
  <c r="M49" i="8" s="1"/>
  <c r="F43" i="8"/>
  <c r="O49" i="8" s="1"/>
  <c r="M43" i="8"/>
  <c r="O50" i="8" s="1"/>
  <c r="E43" i="8"/>
  <c r="N49" i="8" s="1"/>
  <c r="K28" i="8"/>
  <c r="M48" i="8" s="1"/>
  <c r="L28" i="8"/>
  <c r="N48" i="8" s="1"/>
  <c r="M28" i="8"/>
  <c r="O48" i="8" s="1"/>
  <c r="L71" i="8" l="1"/>
  <c r="L70" i="8"/>
  <c r="F58" i="8"/>
  <c r="F52" i="8"/>
  <c r="F57" i="8"/>
  <c r="L67" i="8"/>
  <c r="L66" i="8"/>
  <c r="F53" i="8"/>
  <c r="F55" i="8"/>
  <c r="F50" i="8"/>
  <c r="H55" i="8"/>
  <c r="L73" i="8"/>
  <c r="P73" i="8" s="1"/>
  <c r="F73" i="8" s="1"/>
  <c r="B13" i="9" s="1"/>
  <c r="C27" i="9" s="1"/>
  <c r="H58" i="8"/>
  <c r="F51" i="8"/>
  <c r="F54" i="8"/>
  <c r="F49" i="8"/>
  <c r="F56" i="8"/>
  <c r="L72" i="8"/>
  <c r="L68" i="8"/>
  <c r="L64" i="8"/>
  <c r="L69" i="8"/>
  <c r="L65" i="8"/>
  <c r="H50" i="8"/>
  <c r="H49" i="8"/>
  <c r="H53" i="8"/>
  <c r="H54" i="8"/>
  <c r="J54" i="8" s="1"/>
  <c r="H57" i="8"/>
  <c r="M73" i="8"/>
  <c r="M71" i="8"/>
  <c r="M69" i="8"/>
  <c r="M67" i="8"/>
  <c r="M65" i="8"/>
  <c r="M72" i="8"/>
  <c r="M68" i="8"/>
  <c r="M64" i="8"/>
  <c r="M66" i="8"/>
  <c r="M70" i="8"/>
  <c r="G49" i="8"/>
  <c r="G50" i="8"/>
  <c r="G51" i="8"/>
  <c r="G52" i="8"/>
  <c r="G53" i="8"/>
  <c r="G54" i="8"/>
  <c r="G55" i="8"/>
  <c r="G56" i="8"/>
  <c r="G57" i="8"/>
  <c r="G58" i="8"/>
  <c r="O73" i="8"/>
  <c r="O71" i="8"/>
  <c r="O69" i="8"/>
  <c r="O67" i="8"/>
  <c r="O65" i="8"/>
  <c r="O70" i="8"/>
  <c r="O66" i="8"/>
  <c r="O68" i="8"/>
  <c r="O72" i="8"/>
  <c r="O64" i="8"/>
  <c r="I49" i="8"/>
  <c r="I50" i="8"/>
  <c r="I51" i="8"/>
  <c r="I52" i="8"/>
  <c r="I53" i="8"/>
  <c r="I54" i="8"/>
  <c r="I55" i="8"/>
  <c r="I56" i="8"/>
  <c r="I57" i="8"/>
  <c r="I58" i="8"/>
  <c r="H52" i="8"/>
  <c r="N72" i="8"/>
  <c r="N70" i="8"/>
  <c r="N68" i="8"/>
  <c r="N66" i="8"/>
  <c r="N64" i="8"/>
  <c r="N73" i="8"/>
  <c r="N69" i="8"/>
  <c r="N65" i="8"/>
  <c r="N71" i="8"/>
  <c r="N67" i="8"/>
  <c r="H56" i="8"/>
  <c r="H51" i="8"/>
  <c r="P66" i="8"/>
  <c r="F66" i="8" s="1"/>
  <c r="B6" i="9" s="1"/>
  <c r="C20" i="9" s="1"/>
  <c r="J51" i="8" l="1"/>
  <c r="J53" i="8"/>
  <c r="J55" i="8"/>
  <c r="J58" i="8"/>
  <c r="J56" i="8"/>
  <c r="J52" i="8"/>
  <c r="J50" i="8"/>
  <c r="J57" i="8"/>
  <c r="J49" i="8"/>
  <c r="F27" i="9"/>
  <c r="B58" i="9"/>
  <c r="D27" i="9"/>
  <c r="E27" i="9"/>
  <c r="F20" i="9"/>
  <c r="E20" i="9"/>
  <c r="B51" i="9"/>
  <c r="D20" i="9"/>
  <c r="P67" i="8"/>
  <c r="F67" i="8" s="1"/>
  <c r="B7" i="9" s="1"/>
  <c r="C21" i="9" s="1"/>
  <c r="P71" i="8"/>
  <c r="F71" i="8" s="1"/>
  <c r="B11" i="9" s="1"/>
  <c r="C25" i="9" s="1"/>
  <c r="P70" i="8"/>
  <c r="F70" i="8" s="1"/>
  <c r="B10" i="9" s="1"/>
  <c r="C24" i="9" s="1"/>
  <c r="H73" i="8"/>
  <c r="D13" i="9" s="1"/>
  <c r="C42" i="9" s="1"/>
  <c r="H66" i="8"/>
  <c r="D6" i="9" s="1"/>
  <c r="C35" i="9" s="1"/>
  <c r="H70" i="8"/>
  <c r="D10" i="9" s="1"/>
  <c r="C39" i="9" s="1"/>
  <c r="I66" i="8"/>
  <c r="E6" i="9" s="1"/>
  <c r="J35" i="9" s="1"/>
  <c r="I73" i="8"/>
  <c r="E13" i="9" s="1"/>
  <c r="J42" i="9" s="1"/>
  <c r="G66" i="8"/>
  <c r="C6" i="9" s="1"/>
  <c r="J20" i="9" s="1"/>
  <c r="G73" i="8"/>
  <c r="C13" i="9" s="1"/>
  <c r="J27" i="9" s="1"/>
  <c r="P65" i="8"/>
  <c r="F65" i="8" s="1"/>
  <c r="B5" i="9" s="1"/>
  <c r="C19" i="9" s="1"/>
  <c r="P69" i="8"/>
  <c r="F69" i="8" s="1"/>
  <c r="B9" i="9" s="1"/>
  <c r="C23" i="9" s="1"/>
  <c r="P64" i="8"/>
  <c r="F64" i="8" s="1"/>
  <c r="B4" i="9" s="1"/>
  <c r="C18" i="9" s="1"/>
  <c r="P68" i="8"/>
  <c r="F68" i="8" s="1"/>
  <c r="B8" i="9" s="1"/>
  <c r="C22" i="9" s="1"/>
  <c r="P72" i="8"/>
  <c r="F72" i="8" s="1"/>
  <c r="B12" i="9" s="1"/>
  <c r="C26" i="9" s="1"/>
  <c r="H67" i="8" l="1"/>
  <c r="D7" i="9" s="1"/>
  <c r="C36" i="9" s="1"/>
  <c r="F36" i="9" s="1"/>
  <c r="J59" i="8"/>
  <c r="M56" i="8" s="1"/>
  <c r="M58" i="8" s="1"/>
  <c r="G72" i="8"/>
  <c r="C12" i="9" s="1"/>
  <c r="J26" i="9" s="1"/>
  <c r="L26" i="9" s="1"/>
  <c r="I67" i="8"/>
  <c r="E7" i="9" s="1"/>
  <c r="J36" i="9" s="1"/>
  <c r="M36" i="9" s="1"/>
  <c r="H64" i="8"/>
  <c r="D4" i="9" s="1"/>
  <c r="C33" i="9" s="1"/>
  <c r="F33" i="9" s="1"/>
  <c r="G65" i="8"/>
  <c r="C5" i="9" s="1"/>
  <c r="J19" i="9" s="1"/>
  <c r="M19" i="9" s="1"/>
  <c r="G70" i="8"/>
  <c r="C10" i="9" s="1"/>
  <c r="J24" i="9" s="1"/>
  <c r="L24" i="9" s="1"/>
  <c r="H72" i="8"/>
  <c r="D12" i="9" s="1"/>
  <c r="C41" i="9" s="1"/>
  <c r="D41" i="9" s="1"/>
  <c r="F22" i="9"/>
  <c r="E22" i="9"/>
  <c r="B53" i="9"/>
  <c r="D22" i="9"/>
  <c r="F23" i="9"/>
  <c r="B54" i="9"/>
  <c r="D23" i="9"/>
  <c r="E23" i="9"/>
  <c r="M27" i="9"/>
  <c r="C58" i="9"/>
  <c r="L27" i="9"/>
  <c r="K27" i="9"/>
  <c r="K19" i="9"/>
  <c r="L19" i="9"/>
  <c r="C51" i="9"/>
  <c r="L20" i="9"/>
  <c r="K20" i="9"/>
  <c r="M20" i="9"/>
  <c r="I69" i="8"/>
  <c r="E9" i="9" s="1"/>
  <c r="J38" i="9" s="1"/>
  <c r="M35" i="9"/>
  <c r="L35" i="9"/>
  <c r="E51" i="9"/>
  <c r="K35" i="9"/>
  <c r="F39" i="9"/>
  <c r="D39" i="9"/>
  <c r="D55" i="9"/>
  <c r="E39" i="9"/>
  <c r="F42" i="9"/>
  <c r="D58" i="9"/>
  <c r="E42" i="9"/>
  <c r="D42" i="9"/>
  <c r="E36" i="9"/>
  <c r="D36" i="9"/>
  <c r="F25" i="9"/>
  <c r="D25" i="9"/>
  <c r="B56" i="9"/>
  <c r="E25" i="9"/>
  <c r="G71" i="8"/>
  <c r="C11" i="9" s="1"/>
  <c r="J25" i="9" s="1"/>
  <c r="C57" i="9"/>
  <c r="K26" i="9"/>
  <c r="C55" i="9"/>
  <c r="K24" i="9"/>
  <c r="E52" i="9"/>
  <c r="L36" i="9"/>
  <c r="I68" i="8"/>
  <c r="E8" i="9" s="1"/>
  <c r="J37" i="9" s="1"/>
  <c r="F41" i="9"/>
  <c r="D57" i="9"/>
  <c r="D49" i="9"/>
  <c r="E33" i="9"/>
  <c r="H71" i="8"/>
  <c r="D11" i="9" s="1"/>
  <c r="C40" i="9" s="1"/>
  <c r="F26" i="9"/>
  <c r="E26" i="9"/>
  <c r="B57" i="9"/>
  <c r="D26" i="9"/>
  <c r="F18" i="9"/>
  <c r="B49" i="9"/>
  <c r="E18" i="9"/>
  <c r="C28" i="9"/>
  <c r="D18" i="9"/>
  <c r="F19" i="9"/>
  <c r="B50" i="9"/>
  <c r="D19" i="9"/>
  <c r="E19" i="9"/>
  <c r="G69" i="8"/>
  <c r="C9" i="9" s="1"/>
  <c r="J23" i="9" s="1"/>
  <c r="G68" i="8"/>
  <c r="C8" i="9" s="1"/>
  <c r="J22" i="9" s="1"/>
  <c r="M42" i="9"/>
  <c r="E58" i="9"/>
  <c r="K42" i="9"/>
  <c r="L42" i="9"/>
  <c r="I65" i="8"/>
  <c r="E5" i="9" s="1"/>
  <c r="J34" i="9" s="1"/>
  <c r="I72" i="8"/>
  <c r="E12" i="9" s="1"/>
  <c r="J41" i="9" s="1"/>
  <c r="F35" i="9"/>
  <c r="D35" i="9"/>
  <c r="D51" i="9"/>
  <c r="E35" i="9"/>
  <c r="H65" i="8"/>
  <c r="D5" i="9" s="1"/>
  <c r="C34" i="9" s="1"/>
  <c r="F24" i="9"/>
  <c r="E24" i="9"/>
  <c r="B55" i="9"/>
  <c r="D24" i="9"/>
  <c r="F21" i="9"/>
  <c r="D21" i="9"/>
  <c r="B52" i="9"/>
  <c r="E21" i="9"/>
  <c r="G67" i="8"/>
  <c r="C7" i="9" s="1"/>
  <c r="J21" i="9" s="1"/>
  <c r="G64" i="8"/>
  <c r="C4" i="9" s="1"/>
  <c r="J18" i="9" s="1"/>
  <c r="I71" i="8"/>
  <c r="E11" i="9" s="1"/>
  <c r="J40" i="9" s="1"/>
  <c r="I70" i="8"/>
  <c r="E10" i="9" s="1"/>
  <c r="J39" i="9" s="1"/>
  <c r="I64" i="8"/>
  <c r="E4" i="9" s="1"/>
  <c r="J33" i="9" s="1"/>
  <c r="H68" i="8"/>
  <c r="D8" i="9" s="1"/>
  <c r="C37" i="9" s="1"/>
  <c r="H69" i="8"/>
  <c r="D9" i="9" s="1"/>
  <c r="C38" i="9" s="1"/>
  <c r="D33" i="9" l="1"/>
  <c r="M24" i="9"/>
  <c r="M26" i="9"/>
  <c r="D52" i="9"/>
  <c r="E41" i="9"/>
  <c r="K36" i="9"/>
  <c r="C50" i="9"/>
  <c r="F37" i="9"/>
  <c r="D37" i="9"/>
  <c r="D53" i="9"/>
  <c r="E37" i="9"/>
  <c r="M39" i="9"/>
  <c r="L39" i="9"/>
  <c r="E55" i="9"/>
  <c r="K39" i="9"/>
  <c r="K18" i="9"/>
  <c r="M18" i="9"/>
  <c r="L18" i="9"/>
  <c r="J28" i="9"/>
  <c r="C49" i="9"/>
  <c r="F34" i="9"/>
  <c r="D50" i="9"/>
  <c r="E34" i="9"/>
  <c r="D34" i="9"/>
  <c r="M34" i="9"/>
  <c r="E50" i="9"/>
  <c r="K34" i="9"/>
  <c r="L34" i="9"/>
  <c r="M23" i="9"/>
  <c r="C54" i="9"/>
  <c r="L23" i="9"/>
  <c r="K23" i="9"/>
  <c r="F40" i="9"/>
  <c r="E40" i="9"/>
  <c r="D56" i="9"/>
  <c r="D40" i="9"/>
  <c r="M37" i="9"/>
  <c r="E53" i="9"/>
  <c r="L37" i="9"/>
  <c r="K37" i="9"/>
  <c r="M38" i="9"/>
  <c r="E54" i="9"/>
  <c r="K38" i="9"/>
  <c r="L38" i="9"/>
  <c r="F38" i="9"/>
  <c r="D54" i="9"/>
  <c r="E38" i="9"/>
  <c r="E43" i="9" s="1"/>
  <c r="D38" i="9"/>
  <c r="M33" i="9"/>
  <c r="L33" i="9"/>
  <c r="J43" i="9"/>
  <c r="E49" i="9"/>
  <c r="K33" i="9"/>
  <c r="M40" i="9"/>
  <c r="E56" i="9"/>
  <c r="K40" i="9"/>
  <c r="L40" i="9"/>
  <c r="M21" i="9"/>
  <c r="C52" i="9"/>
  <c r="L21" i="9"/>
  <c r="K21" i="9"/>
  <c r="M41" i="9"/>
  <c r="E57" i="9"/>
  <c r="L41" i="9"/>
  <c r="K41" i="9"/>
  <c r="C53" i="9"/>
  <c r="L22" i="9"/>
  <c r="K22" i="9"/>
  <c r="M22" i="9"/>
  <c r="D28" i="9"/>
  <c r="M47" i="9" s="1"/>
  <c r="E28" i="9"/>
  <c r="N47" i="9" s="1"/>
  <c r="F28" i="9"/>
  <c r="O47" i="9" s="1"/>
  <c r="C43" i="9"/>
  <c r="M25" i="9"/>
  <c r="C56" i="9"/>
  <c r="L25" i="9"/>
  <c r="K25" i="9"/>
  <c r="D43" i="9" l="1"/>
  <c r="M49" i="9" s="1"/>
  <c r="N49" i="9"/>
  <c r="H52" i="9" s="1"/>
  <c r="F43" i="9"/>
  <c r="O49" i="9" s="1"/>
  <c r="N66" i="9"/>
  <c r="H51" i="9"/>
  <c r="N71" i="9"/>
  <c r="H50" i="9"/>
  <c r="H57" i="9"/>
  <c r="L73" i="9"/>
  <c r="L71" i="9"/>
  <c r="L69" i="9"/>
  <c r="L67" i="9"/>
  <c r="L65" i="9"/>
  <c r="F49" i="9"/>
  <c r="F53" i="9"/>
  <c r="F57" i="9"/>
  <c r="F52" i="9"/>
  <c r="F56" i="9"/>
  <c r="L72" i="9"/>
  <c r="L70" i="9"/>
  <c r="L68" i="9"/>
  <c r="L66" i="9"/>
  <c r="L64" i="9"/>
  <c r="F51" i="9"/>
  <c r="F55" i="9"/>
  <c r="F50" i="9"/>
  <c r="F54" i="9"/>
  <c r="F58" i="9"/>
  <c r="L43" i="9"/>
  <c r="N50" i="9" s="1"/>
  <c r="M28" i="9"/>
  <c r="O48" i="9" s="1"/>
  <c r="K43" i="9"/>
  <c r="M50" i="9" s="1"/>
  <c r="M43" i="9"/>
  <c r="O50" i="9" s="1"/>
  <c r="L28" i="9"/>
  <c r="N48" i="9" s="1"/>
  <c r="K28" i="9"/>
  <c r="M48" i="9" s="1"/>
  <c r="H58" i="9" l="1"/>
  <c r="N67" i="9"/>
  <c r="H49" i="9"/>
  <c r="N72" i="9"/>
  <c r="H53" i="9"/>
  <c r="H54" i="9"/>
  <c r="J54" i="9" s="1"/>
  <c r="N65" i="9"/>
  <c r="N69" i="9"/>
  <c r="N73" i="9"/>
  <c r="H55" i="9"/>
  <c r="H56" i="9"/>
  <c r="N64" i="9"/>
  <c r="N70" i="9"/>
  <c r="N68" i="9"/>
  <c r="M71" i="9"/>
  <c r="M68" i="9"/>
  <c r="G50" i="9"/>
  <c r="M67" i="9"/>
  <c r="G53" i="9"/>
  <c r="M64" i="9"/>
  <c r="G52" i="9"/>
  <c r="G51" i="9"/>
  <c r="G54" i="9"/>
  <c r="G57" i="9"/>
  <c r="M70" i="9"/>
  <c r="M69" i="9"/>
  <c r="P69" i="9" s="1"/>
  <c r="F69" i="9" s="1"/>
  <c r="B9" i="11" s="1"/>
  <c r="C23" i="11" s="1"/>
  <c r="G58" i="9"/>
  <c r="M72" i="9"/>
  <c r="P72" i="9" s="1"/>
  <c r="G56" i="9"/>
  <c r="G55" i="9"/>
  <c r="G49" i="9"/>
  <c r="M66" i="9"/>
  <c r="M65" i="9"/>
  <c r="M73" i="9"/>
  <c r="O71" i="9"/>
  <c r="O67" i="9"/>
  <c r="O72" i="9"/>
  <c r="O68" i="9"/>
  <c r="O64" i="9"/>
  <c r="I56" i="9"/>
  <c r="I55" i="9"/>
  <c r="I54" i="9"/>
  <c r="I53" i="9"/>
  <c r="I49" i="9"/>
  <c r="O73" i="9"/>
  <c r="O69" i="9"/>
  <c r="O65" i="9"/>
  <c r="O70" i="9"/>
  <c r="O66" i="9"/>
  <c r="I52" i="9"/>
  <c r="I51" i="9"/>
  <c r="I50" i="9"/>
  <c r="I58" i="9"/>
  <c r="I57" i="9"/>
  <c r="P68" i="9"/>
  <c r="F68" i="9" s="1"/>
  <c r="B8" i="11" s="1"/>
  <c r="C22" i="11" s="1"/>
  <c r="P65" i="9"/>
  <c r="F65" i="9" s="1"/>
  <c r="B5" i="11" s="1"/>
  <c r="C19" i="11" s="1"/>
  <c r="P73" i="9"/>
  <c r="F73" i="9" s="1"/>
  <c r="B13" i="11" s="1"/>
  <c r="C27" i="11" s="1"/>
  <c r="F72" i="9" l="1"/>
  <c r="B12" i="11" s="1"/>
  <c r="C26" i="11" s="1"/>
  <c r="H72" i="9"/>
  <c r="D12" i="11" s="1"/>
  <c r="C41" i="11" s="1"/>
  <c r="D41" i="11" s="1"/>
  <c r="H69" i="9"/>
  <c r="D9" i="11" s="1"/>
  <c r="C38" i="11" s="1"/>
  <c r="J51" i="9"/>
  <c r="J55" i="9"/>
  <c r="J52" i="9"/>
  <c r="J57" i="9"/>
  <c r="P67" i="9"/>
  <c r="F67" i="9" s="1"/>
  <c r="B7" i="11" s="1"/>
  <c r="C21" i="11" s="1"/>
  <c r="H67" i="9"/>
  <c r="D7" i="11" s="1"/>
  <c r="C36" i="11" s="1"/>
  <c r="D52" i="11" s="1"/>
  <c r="J49" i="9"/>
  <c r="J56" i="9"/>
  <c r="J58" i="9"/>
  <c r="J53" i="9"/>
  <c r="J50" i="9"/>
  <c r="F26" i="11"/>
  <c r="E26" i="11"/>
  <c r="B57" i="11"/>
  <c r="D26" i="11"/>
  <c r="F22" i="11"/>
  <c r="E22" i="11"/>
  <c r="B53" i="11"/>
  <c r="D22" i="11"/>
  <c r="F41" i="11"/>
  <c r="D57" i="11"/>
  <c r="F38" i="11"/>
  <c r="D54" i="11"/>
  <c r="E38" i="11"/>
  <c r="D38" i="11"/>
  <c r="F27" i="11"/>
  <c r="B58" i="11"/>
  <c r="D27" i="11"/>
  <c r="E27" i="11"/>
  <c r="F19" i="11"/>
  <c r="B50" i="11"/>
  <c r="D19" i="11"/>
  <c r="E19" i="11"/>
  <c r="I65" i="9"/>
  <c r="E5" i="11" s="1"/>
  <c r="J34" i="11" s="1"/>
  <c r="I73" i="9"/>
  <c r="E13" i="11" s="1"/>
  <c r="J42" i="11" s="1"/>
  <c r="I72" i="9"/>
  <c r="E12" i="11" s="1"/>
  <c r="J41" i="11" s="1"/>
  <c r="G65" i="9"/>
  <c r="C5" i="11" s="1"/>
  <c r="J19" i="11" s="1"/>
  <c r="F36" i="11"/>
  <c r="E36" i="11"/>
  <c r="H68" i="9"/>
  <c r="D8" i="11" s="1"/>
  <c r="C37" i="11" s="1"/>
  <c r="H73" i="9"/>
  <c r="D13" i="11" s="1"/>
  <c r="C42" i="11" s="1"/>
  <c r="H65" i="9"/>
  <c r="D5" i="11" s="1"/>
  <c r="C34" i="11" s="1"/>
  <c r="F23" i="11"/>
  <c r="B54" i="11"/>
  <c r="D23" i="11"/>
  <c r="E23" i="11"/>
  <c r="P64" i="9"/>
  <c r="I64" i="9" s="1"/>
  <c r="E4" i="11" s="1"/>
  <c r="J33" i="11" s="1"/>
  <c r="I69" i="9"/>
  <c r="E9" i="11" s="1"/>
  <c r="J38" i="11" s="1"/>
  <c r="I68" i="9"/>
  <c r="E8" i="11" s="1"/>
  <c r="J37" i="11" s="1"/>
  <c r="I67" i="9"/>
  <c r="E7" i="11" s="1"/>
  <c r="J36" i="11" s="1"/>
  <c r="G73" i="9"/>
  <c r="C13" i="11" s="1"/>
  <c r="J27" i="11" s="1"/>
  <c r="G72" i="9"/>
  <c r="C12" i="11" s="1"/>
  <c r="J26" i="11" s="1"/>
  <c r="G69" i="9"/>
  <c r="C9" i="11" s="1"/>
  <c r="J23" i="11" s="1"/>
  <c r="G64" i="9"/>
  <c r="C4" i="11" s="1"/>
  <c r="J18" i="11" s="1"/>
  <c r="G68" i="9"/>
  <c r="C8" i="11" s="1"/>
  <c r="J22" i="11" s="1"/>
  <c r="P71" i="9"/>
  <c r="I71" i="9" s="1"/>
  <c r="E11" i="11" s="1"/>
  <c r="J40" i="11" s="1"/>
  <c r="P70" i="9"/>
  <c r="P66" i="9"/>
  <c r="D21" i="11" l="1"/>
  <c r="B52" i="11"/>
  <c r="F21" i="11"/>
  <c r="G67" i="9"/>
  <c r="C7" i="11" s="1"/>
  <c r="J21" i="11" s="1"/>
  <c r="M21" i="11" s="1"/>
  <c r="D36" i="11"/>
  <c r="E41" i="11"/>
  <c r="J59" i="9"/>
  <c r="M56" i="9" s="1"/>
  <c r="M58" i="9" s="1"/>
  <c r="E21" i="11"/>
  <c r="H70" i="9"/>
  <c r="D10" i="11" s="1"/>
  <c r="C39" i="11" s="1"/>
  <c r="F70" i="9"/>
  <c r="B10" i="11" s="1"/>
  <c r="C24" i="11" s="1"/>
  <c r="M22" i="11"/>
  <c r="C53" i="11"/>
  <c r="L22" i="11"/>
  <c r="K22" i="11"/>
  <c r="M18" i="11"/>
  <c r="L18" i="11"/>
  <c r="C49" i="11"/>
  <c r="K18" i="11"/>
  <c r="M26" i="11"/>
  <c r="C57" i="11"/>
  <c r="L26" i="11"/>
  <c r="K26" i="11"/>
  <c r="M27" i="11"/>
  <c r="C58" i="11"/>
  <c r="K27" i="11"/>
  <c r="L27" i="11"/>
  <c r="M37" i="11"/>
  <c r="L37" i="11"/>
  <c r="E53" i="11"/>
  <c r="K37" i="11"/>
  <c r="I70" i="9"/>
  <c r="E10" i="11" s="1"/>
  <c r="J39" i="11" s="1"/>
  <c r="F34" i="11"/>
  <c r="D50" i="11"/>
  <c r="E34" i="11"/>
  <c r="D34" i="11"/>
  <c r="F37" i="11"/>
  <c r="D37" i="11"/>
  <c r="D53" i="11"/>
  <c r="E37" i="11"/>
  <c r="G70" i="9"/>
  <c r="C10" i="11" s="1"/>
  <c r="J24" i="11" s="1"/>
  <c r="M40" i="11"/>
  <c r="E56" i="11"/>
  <c r="K40" i="11"/>
  <c r="L40" i="11"/>
  <c r="M33" i="11"/>
  <c r="L33" i="11"/>
  <c r="E49" i="11"/>
  <c r="K33" i="11"/>
  <c r="M34" i="11"/>
  <c r="E50" i="11"/>
  <c r="K34" i="11"/>
  <c r="L34" i="11"/>
  <c r="F66" i="9"/>
  <c r="B6" i="11" s="1"/>
  <c r="C20" i="11" s="1"/>
  <c r="H66" i="9"/>
  <c r="D6" i="11" s="1"/>
  <c r="C35" i="11" s="1"/>
  <c r="F71" i="9"/>
  <c r="B11" i="11" s="1"/>
  <c r="C25" i="11" s="1"/>
  <c r="H71" i="9"/>
  <c r="D11" i="11" s="1"/>
  <c r="C40" i="11" s="1"/>
  <c r="C52" i="11"/>
  <c r="L21" i="11"/>
  <c r="M23" i="11"/>
  <c r="C54" i="11"/>
  <c r="K23" i="11"/>
  <c r="L23" i="11"/>
  <c r="G66" i="9"/>
  <c r="C6" i="11" s="1"/>
  <c r="J20" i="11" s="1"/>
  <c r="M36" i="11"/>
  <c r="E52" i="11"/>
  <c r="K36" i="11"/>
  <c r="L36" i="11"/>
  <c r="M38" i="11"/>
  <c r="K38" i="11"/>
  <c r="E54" i="11"/>
  <c r="L38" i="11"/>
  <c r="F64" i="9"/>
  <c r="B4" i="11" s="1"/>
  <c r="C18" i="11" s="1"/>
  <c r="H64" i="9"/>
  <c r="D4" i="11" s="1"/>
  <c r="C33" i="11" s="1"/>
  <c r="F42" i="11"/>
  <c r="D58" i="11"/>
  <c r="E42" i="11"/>
  <c r="D42" i="11"/>
  <c r="G71" i="9"/>
  <c r="C11" i="11" s="1"/>
  <c r="J25" i="11" s="1"/>
  <c r="M19" i="11"/>
  <c r="C50" i="11"/>
  <c r="K19" i="11"/>
  <c r="L19" i="11"/>
  <c r="M41" i="11"/>
  <c r="E57" i="11"/>
  <c r="L41" i="11"/>
  <c r="K41" i="11"/>
  <c r="M42" i="11"/>
  <c r="E58" i="11"/>
  <c r="K42" i="11"/>
  <c r="L42" i="11"/>
  <c r="I66" i="9"/>
  <c r="E6" i="11" s="1"/>
  <c r="J35" i="11" s="1"/>
  <c r="J43" i="11" s="1"/>
  <c r="K21" i="11" l="1"/>
  <c r="M25" i="11"/>
  <c r="C56" i="11"/>
  <c r="K25" i="11"/>
  <c r="L25" i="11"/>
  <c r="F18" i="11"/>
  <c r="E18" i="11"/>
  <c r="C28" i="11"/>
  <c r="B49" i="11"/>
  <c r="D18" i="11"/>
  <c r="F40" i="11"/>
  <c r="D56" i="11"/>
  <c r="E40" i="11"/>
  <c r="D40" i="11"/>
  <c r="F35" i="11"/>
  <c r="D51" i="11"/>
  <c r="D35" i="11"/>
  <c r="E35" i="11"/>
  <c r="M39" i="11"/>
  <c r="E55" i="11"/>
  <c r="L39" i="11"/>
  <c r="K39" i="11"/>
  <c r="F24" i="11"/>
  <c r="E24" i="11"/>
  <c r="B55" i="11"/>
  <c r="D24" i="11"/>
  <c r="M35" i="11"/>
  <c r="M43" i="11" s="1"/>
  <c r="O50" i="11" s="1"/>
  <c r="L35" i="11"/>
  <c r="E51" i="11"/>
  <c r="K35" i="11"/>
  <c r="K43" i="11" s="1"/>
  <c r="M50" i="11" s="1"/>
  <c r="F33" i="11"/>
  <c r="D49" i="11"/>
  <c r="D33" i="11"/>
  <c r="E33" i="11"/>
  <c r="C43" i="11"/>
  <c r="M20" i="11"/>
  <c r="L20" i="11"/>
  <c r="C51" i="11"/>
  <c r="K20" i="11"/>
  <c r="F25" i="11"/>
  <c r="D25" i="11"/>
  <c r="B56" i="11"/>
  <c r="E25" i="11"/>
  <c r="F20" i="11"/>
  <c r="E20" i="11"/>
  <c r="B51" i="11"/>
  <c r="D20" i="11"/>
  <c r="M24" i="11"/>
  <c r="L24" i="11"/>
  <c r="C55" i="11"/>
  <c r="K24" i="11"/>
  <c r="J28" i="11"/>
  <c r="F39" i="11"/>
  <c r="D39" i="11"/>
  <c r="D55" i="11"/>
  <c r="E39" i="11"/>
  <c r="L43" i="11" l="1"/>
  <c r="N50" i="11" s="1"/>
  <c r="O71" i="11" s="1"/>
  <c r="K28" i="11"/>
  <c r="M48" i="11" s="1"/>
  <c r="L28" i="11"/>
  <c r="N48" i="11" s="1"/>
  <c r="M28" i="11"/>
  <c r="E43" i="11"/>
  <c r="N49" i="11" s="1"/>
  <c r="O67" i="11"/>
  <c r="O68" i="11"/>
  <c r="I55" i="11"/>
  <c r="I53" i="11"/>
  <c r="I49" i="11"/>
  <c r="O69" i="11"/>
  <c r="O70" i="11"/>
  <c r="I50" i="11"/>
  <c r="I54" i="11"/>
  <c r="I57" i="11"/>
  <c r="O48" i="11"/>
  <c r="D28" i="11"/>
  <c r="M47" i="11" s="1"/>
  <c r="F28" i="11"/>
  <c r="O47" i="11" s="1"/>
  <c r="D43" i="11"/>
  <c r="M49" i="11" s="1"/>
  <c r="F43" i="11"/>
  <c r="O49" i="11" s="1"/>
  <c r="E28" i="11"/>
  <c r="N47" i="11" s="1"/>
  <c r="I56" i="11" l="1"/>
  <c r="I58" i="11"/>
  <c r="O66" i="11"/>
  <c r="O65" i="11"/>
  <c r="O73" i="11"/>
  <c r="I52" i="11"/>
  <c r="I51" i="11"/>
  <c r="O64" i="11"/>
  <c r="O72" i="11"/>
  <c r="M67" i="11"/>
  <c r="N72" i="11"/>
  <c r="N70" i="11"/>
  <c r="N68" i="11"/>
  <c r="N66" i="11"/>
  <c r="N64" i="11"/>
  <c r="H54" i="11"/>
  <c r="H52" i="11"/>
  <c r="H51" i="11"/>
  <c r="H53" i="11"/>
  <c r="H49" i="11"/>
  <c r="N73" i="11"/>
  <c r="N71" i="11"/>
  <c r="N69" i="11"/>
  <c r="N67" i="11"/>
  <c r="N65" i="11"/>
  <c r="H50" i="11"/>
  <c r="H58" i="11"/>
  <c r="H56" i="11"/>
  <c r="H55" i="11"/>
  <c r="H57" i="11"/>
  <c r="G58" i="11"/>
  <c r="G53" i="11"/>
  <c r="M66" i="11"/>
  <c r="M65" i="11"/>
  <c r="M73" i="11"/>
  <c r="G51" i="11"/>
  <c r="G57" i="11"/>
  <c r="M64" i="11"/>
  <c r="M72" i="11"/>
  <c r="M71" i="11"/>
  <c r="L73" i="11"/>
  <c r="L71" i="11"/>
  <c r="L69" i="11"/>
  <c r="L67" i="11"/>
  <c r="L65" i="11"/>
  <c r="F50" i="11"/>
  <c r="F54" i="11"/>
  <c r="F58" i="11"/>
  <c r="F53" i="11"/>
  <c r="F57" i="11"/>
  <c r="F49" i="11"/>
  <c r="L72" i="11"/>
  <c r="L70" i="11"/>
  <c r="L68" i="11"/>
  <c r="L66" i="11"/>
  <c r="L64" i="11"/>
  <c r="F52" i="11"/>
  <c r="F56" i="11"/>
  <c r="F51" i="11"/>
  <c r="F55" i="11"/>
  <c r="G55" i="11"/>
  <c r="G50" i="11"/>
  <c r="G52" i="11"/>
  <c r="M70" i="11"/>
  <c r="M69" i="11"/>
  <c r="G49" i="11"/>
  <c r="G54" i="11"/>
  <c r="G56" i="11"/>
  <c r="M68" i="11"/>
  <c r="J55" i="11" l="1"/>
  <c r="J57" i="11"/>
  <c r="J58" i="11"/>
  <c r="J56" i="11"/>
  <c r="P64" i="11"/>
  <c r="I64" i="11" s="1"/>
  <c r="E4" i="12" s="1"/>
  <c r="J33" i="12" s="1"/>
  <c r="P68" i="11"/>
  <c r="I68" i="11" s="1"/>
  <c r="E8" i="12" s="1"/>
  <c r="J37" i="12" s="1"/>
  <c r="P72" i="11"/>
  <c r="I72" i="11" s="1"/>
  <c r="E12" i="12" s="1"/>
  <c r="J41" i="12" s="1"/>
  <c r="J50" i="11"/>
  <c r="P67" i="11"/>
  <c r="F67" i="11" s="1"/>
  <c r="B7" i="12" s="1"/>
  <c r="C21" i="12" s="1"/>
  <c r="P71" i="11"/>
  <c r="I71" i="11" s="1"/>
  <c r="E11" i="12" s="1"/>
  <c r="J40" i="12" s="1"/>
  <c r="H67" i="11"/>
  <c r="D7" i="12" s="1"/>
  <c r="C36" i="12" s="1"/>
  <c r="G68" i="11"/>
  <c r="C8" i="12" s="1"/>
  <c r="J22" i="12" s="1"/>
  <c r="J51" i="11"/>
  <c r="J52" i="11"/>
  <c r="P66" i="11"/>
  <c r="I66" i="11" s="1"/>
  <c r="E6" i="12" s="1"/>
  <c r="J35" i="12" s="1"/>
  <c r="P70" i="11"/>
  <c r="I70" i="11" s="1"/>
  <c r="E10" i="12" s="1"/>
  <c r="J39" i="12" s="1"/>
  <c r="J49" i="11"/>
  <c r="J53" i="11"/>
  <c r="J54" i="11"/>
  <c r="P65" i="11"/>
  <c r="I65" i="11" s="1"/>
  <c r="E5" i="12" s="1"/>
  <c r="J34" i="12" s="1"/>
  <c r="P69" i="11"/>
  <c r="I69" i="11" s="1"/>
  <c r="E9" i="12" s="1"/>
  <c r="J38" i="12" s="1"/>
  <c r="P73" i="11"/>
  <c r="I73" i="11" s="1"/>
  <c r="E13" i="12" s="1"/>
  <c r="J42" i="12" s="1"/>
  <c r="H69" i="11"/>
  <c r="D9" i="12" s="1"/>
  <c r="C38" i="12" s="1"/>
  <c r="H68" i="11"/>
  <c r="D8" i="12" s="1"/>
  <c r="C37" i="12" s="1"/>
  <c r="H71" i="11" l="1"/>
  <c r="D11" i="12" s="1"/>
  <c r="C40" i="12" s="1"/>
  <c r="D56" i="12" s="1"/>
  <c r="G71" i="11"/>
  <c r="C11" i="12" s="1"/>
  <c r="J25" i="12" s="1"/>
  <c r="G73" i="11"/>
  <c r="C13" i="12" s="1"/>
  <c r="J27" i="12" s="1"/>
  <c r="C58" i="12" s="1"/>
  <c r="G64" i="11"/>
  <c r="C4" i="12" s="1"/>
  <c r="J18" i="12" s="1"/>
  <c r="H73" i="11"/>
  <c r="D13" i="12" s="1"/>
  <c r="C42" i="12" s="1"/>
  <c r="D58" i="12" s="1"/>
  <c r="H65" i="11"/>
  <c r="D5" i="12" s="1"/>
  <c r="C34" i="12" s="1"/>
  <c r="F73" i="11"/>
  <c r="B13" i="12" s="1"/>
  <c r="C27" i="12" s="1"/>
  <c r="B58" i="12" s="1"/>
  <c r="F69" i="11"/>
  <c r="B9" i="12" s="1"/>
  <c r="C23" i="12" s="1"/>
  <c r="F65" i="11"/>
  <c r="B5" i="12" s="1"/>
  <c r="C19" i="12" s="1"/>
  <c r="B50" i="12" s="1"/>
  <c r="F71" i="11"/>
  <c r="B11" i="12" s="1"/>
  <c r="C25" i="12" s="1"/>
  <c r="F37" i="12"/>
  <c r="D53" i="12"/>
  <c r="D37" i="12"/>
  <c r="E37" i="12"/>
  <c r="F42" i="12"/>
  <c r="F34" i="12"/>
  <c r="D50" i="12"/>
  <c r="D34" i="12"/>
  <c r="E34" i="12"/>
  <c r="M27" i="12"/>
  <c r="F23" i="12"/>
  <c r="B54" i="12"/>
  <c r="D23" i="12"/>
  <c r="E23" i="12"/>
  <c r="F19" i="12"/>
  <c r="J59" i="11"/>
  <c r="M56" i="11" s="1"/>
  <c r="M58" i="11" s="1"/>
  <c r="E55" i="12"/>
  <c r="M39" i="12"/>
  <c r="L39" i="12"/>
  <c r="K39" i="12"/>
  <c r="E51" i="12"/>
  <c r="M35" i="12"/>
  <c r="L35" i="12"/>
  <c r="K35" i="12"/>
  <c r="C53" i="12"/>
  <c r="M22" i="12"/>
  <c r="L22" i="12"/>
  <c r="K22" i="12"/>
  <c r="H66" i="11"/>
  <c r="D6" i="12" s="1"/>
  <c r="C35" i="12" s="1"/>
  <c r="F36" i="12"/>
  <c r="D52" i="12"/>
  <c r="D36" i="12"/>
  <c r="E36" i="12"/>
  <c r="M18" i="12"/>
  <c r="C49" i="12"/>
  <c r="L18" i="12"/>
  <c r="K18" i="12"/>
  <c r="F25" i="12"/>
  <c r="B56" i="12"/>
  <c r="D25" i="12"/>
  <c r="E25" i="12"/>
  <c r="F21" i="12"/>
  <c r="B52" i="12"/>
  <c r="D21" i="12"/>
  <c r="E21" i="12"/>
  <c r="L41" i="12"/>
  <c r="M41" i="12"/>
  <c r="E57" i="12"/>
  <c r="K41" i="12"/>
  <c r="E53" i="12"/>
  <c r="M37" i="12"/>
  <c r="L37" i="12"/>
  <c r="K37" i="12"/>
  <c r="M33" i="12"/>
  <c r="E49" i="12"/>
  <c r="L33" i="12"/>
  <c r="K33" i="12"/>
  <c r="G70" i="11"/>
  <c r="C10" i="12" s="1"/>
  <c r="J24" i="12" s="1"/>
  <c r="H72" i="11"/>
  <c r="D12" i="12" s="1"/>
  <c r="C41" i="12" s="1"/>
  <c r="H64" i="11"/>
  <c r="D4" i="12" s="1"/>
  <c r="C33" i="12" s="1"/>
  <c r="F38" i="12"/>
  <c r="D54" i="12"/>
  <c r="D38" i="12"/>
  <c r="E38" i="12"/>
  <c r="G66" i="11"/>
  <c r="C6" i="12" s="1"/>
  <c r="J20" i="12" s="1"/>
  <c r="G72" i="11"/>
  <c r="C12" i="12" s="1"/>
  <c r="J26" i="12" s="1"/>
  <c r="E58" i="12"/>
  <c r="L42" i="12"/>
  <c r="M42" i="12"/>
  <c r="K42" i="12"/>
  <c r="L38" i="12"/>
  <c r="E54" i="12"/>
  <c r="M38" i="12"/>
  <c r="K38" i="12"/>
  <c r="L34" i="12"/>
  <c r="M34" i="12"/>
  <c r="K34" i="12"/>
  <c r="E50" i="12"/>
  <c r="F70" i="11"/>
  <c r="B10" i="12" s="1"/>
  <c r="C24" i="12" s="1"/>
  <c r="F66" i="11"/>
  <c r="B6" i="12" s="1"/>
  <c r="C20" i="12" s="1"/>
  <c r="G69" i="11"/>
  <c r="C9" i="12" s="1"/>
  <c r="J23" i="12" s="1"/>
  <c r="H70" i="11"/>
  <c r="D10" i="12" s="1"/>
  <c r="C39" i="12" s="1"/>
  <c r="F40" i="12"/>
  <c r="D40" i="12"/>
  <c r="G65" i="11"/>
  <c r="C5" i="12" s="1"/>
  <c r="J19" i="12" s="1"/>
  <c r="L25" i="12"/>
  <c r="M25" i="12"/>
  <c r="C56" i="12"/>
  <c r="K25" i="12"/>
  <c r="E56" i="12"/>
  <c r="L40" i="12"/>
  <c r="M40" i="12"/>
  <c r="K40" i="12"/>
  <c r="G67" i="11"/>
  <c r="C7" i="12" s="1"/>
  <c r="J21" i="12" s="1"/>
  <c r="I67" i="11"/>
  <c r="E7" i="12" s="1"/>
  <c r="J36" i="12" s="1"/>
  <c r="F72" i="11"/>
  <c r="B12" i="12" s="1"/>
  <c r="C26" i="12" s="1"/>
  <c r="F68" i="11"/>
  <c r="B8" i="12" s="1"/>
  <c r="C22" i="12" s="1"/>
  <c r="F64" i="11"/>
  <c r="B4" i="12" s="1"/>
  <c r="C18" i="12" s="1"/>
  <c r="E40" i="12" l="1"/>
  <c r="F27" i="12"/>
  <c r="L27" i="12"/>
  <c r="D19" i="12"/>
  <c r="D27" i="12"/>
  <c r="K27" i="12"/>
  <c r="D42" i="12"/>
  <c r="E19" i="12"/>
  <c r="E27" i="12"/>
  <c r="E42" i="12"/>
  <c r="E22" i="12"/>
  <c r="D22" i="12"/>
  <c r="B53" i="12"/>
  <c r="F22" i="12"/>
  <c r="E52" i="12"/>
  <c r="L36" i="12"/>
  <c r="L43" i="12" s="1"/>
  <c r="M36" i="12"/>
  <c r="M43" i="12" s="1"/>
  <c r="K36" i="12"/>
  <c r="K43" i="12" s="1"/>
  <c r="L19" i="12"/>
  <c r="M19" i="12"/>
  <c r="C50" i="12"/>
  <c r="K19" i="12"/>
  <c r="C54" i="12"/>
  <c r="L23" i="12"/>
  <c r="M23" i="12"/>
  <c r="K23" i="12"/>
  <c r="F24" i="12"/>
  <c r="B55" i="12"/>
  <c r="D24" i="12"/>
  <c r="E24" i="12"/>
  <c r="C51" i="12"/>
  <c r="M20" i="12"/>
  <c r="L20" i="12"/>
  <c r="K20" i="12"/>
  <c r="F41" i="12"/>
  <c r="D57" i="12"/>
  <c r="D41" i="12"/>
  <c r="E41" i="12"/>
  <c r="J43" i="12"/>
  <c r="E35" i="12"/>
  <c r="D35" i="12"/>
  <c r="D51" i="12"/>
  <c r="F35" i="12"/>
  <c r="F18" i="12"/>
  <c r="B49" i="12"/>
  <c r="E18" i="12"/>
  <c r="D18" i="12"/>
  <c r="C28" i="12"/>
  <c r="F26" i="12"/>
  <c r="B57" i="12"/>
  <c r="D26" i="12"/>
  <c r="E26" i="12"/>
  <c r="L21" i="12"/>
  <c r="M21" i="12"/>
  <c r="K21" i="12"/>
  <c r="C52" i="12"/>
  <c r="E39" i="12"/>
  <c r="F39" i="12"/>
  <c r="D39" i="12"/>
  <c r="D55" i="12"/>
  <c r="F20" i="12"/>
  <c r="B51" i="12"/>
  <c r="D20" i="12"/>
  <c r="E20" i="12"/>
  <c r="C57" i="12"/>
  <c r="M26" i="12"/>
  <c r="L26" i="12"/>
  <c r="K26" i="12"/>
  <c r="F33" i="12"/>
  <c r="C43" i="12"/>
  <c r="D33" i="12"/>
  <c r="D49" i="12"/>
  <c r="E33" i="12"/>
  <c r="C55" i="12"/>
  <c r="M24" i="12"/>
  <c r="L24" i="12"/>
  <c r="K24" i="12"/>
  <c r="J28" i="12"/>
  <c r="M50" i="12" l="1"/>
  <c r="N50" i="12"/>
  <c r="I55" i="12" s="1"/>
  <c r="L28" i="12"/>
  <c r="K28" i="12"/>
  <c r="M48" i="12" s="1"/>
  <c r="G54" i="12" s="1"/>
  <c r="N48" i="12"/>
  <c r="M28" i="12"/>
  <c r="O48" i="12" s="1"/>
  <c r="O50" i="12"/>
  <c r="G55" i="12"/>
  <c r="G58" i="12"/>
  <c r="M68" i="12"/>
  <c r="G57" i="12"/>
  <c r="G50" i="12"/>
  <c r="E28" i="12"/>
  <c r="N47" i="12" s="1"/>
  <c r="O70" i="12"/>
  <c r="O69" i="12"/>
  <c r="I54" i="12"/>
  <c r="O64" i="12"/>
  <c r="I56" i="12"/>
  <c r="E43" i="12"/>
  <c r="N49" i="12" s="1"/>
  <c r="D43" i="12"/>
  <c r="M49" i="12" s="1"/>
  <c r="F43" i="12"/>
  <c r="O49" i="12" s="1"/>
  <c r="D28" i="12"/>
  <c r="M47" i="12" s="1"/>
  <c r="F28" i="12"/>
  <c r="O47" i="12" s="1"/>
  <c r="I57" i="12" l="1"/>
  <c r="O73" i="12"/>
  <c r="O72" i="12"/>
  <c r="I52" i="12"/>
  <c r="M65" i="12"/>
  <c r="G53" i="12"/>
  <c r="G49" i="12"/>
  <c r="O66" i="12"/>
  <c r="M70" i="12"/>
  <c r="I50" i="12"/>
  <c r="O71" i="12"/>
  <c r="O65" i="12"/>
  <c r="I53" i="12"/>
  <c r="O68" i="12"/>
  <c r="I49" i="12"/>
  <c r="O67" i="12"/>
  <c r="I58" i="12"/>
  <c r="I51" i="12"/>
  <c r="G56" i="12"/>
  <c r="M73" i="12"/>
  <c r="M71" i="12"/>
  <c r="M64" i="12"/>
  <c r="M72" i="12"/>
  <c r="G52" i="12"/>
  <c r="M69" i="12"/>
  <c r="M67" i="12"/>
  <c r="M66" i="12"/>
  <c r="G51" i="12"/>
  <c r="L71" i="12"/>
  <c r="L67" i="12"/>
  <c r="F58" i="12"/>
  <c r="F56" i="12"/>
  <c r="F52" i="12"/>
  <c r="L68" i="12"/>
  <c r="F55" i="12"/>
  <c r="F50" i="12"/>
  <c r="L70" i="12"/>
  <c r="F53" i="12"/>
  <c r="L73" i="12"/>
  <c r="L69" i="12"/>
  <c r="L65" i="12"/>
  <c r="F57" i="12"/>
  <c r="F54" i="12"/>
  <c r="L72" i="12"/>
  <c r="L64" i="12"/>
  <c r="F51" i="12"/>
  <c r="F49" i="12"/>
  <c r="L66" i="12"/>
  <c r="N71" i="12"/>
  <c r="N67" i="12"/>
  <c r="H58" i="12"/>
  <c r="H56" i="12"/>
  <c r="H52" i="12"/>
  <c r="N66" i="12"/>
  <c r="H50" i="12"/>
  <c r="N72" i="12"/>
  <c r="N64" i="12"/>
  <c r="H51" i="12"/>
  <c r="N73" i="12"/>
  <c r="N69" i="12"/>
  <c r="N65" i="12"/>
  <c r="H57" i="12"/>
  <c r="H54" i="12"/>
  <c r="N70" i="12"/>
  <c r="H53" i="12"/>
  <c r="H49" i="12"/>
  <c r="N68" i="12"/>
  <c r="H55" i="12"/>
  <c r="J53" i="12" l="1"/>
  <c r="J50" i="12"/>
  <c r="P68" i="12"/>
  <c r="P66" i="12"/>
  <c r="J51" i="12"/>
  <c r="P72" i="12"/>
  <c r="J57" i="12"/>
  <c r="P69" i="12"/>
  <c r="H69" i="12" s="1"/>
  <c r="J56" i="12"/>
  <c r="P67" i="12"/>
  <c r="H68" i="12"/>
  <c r="J49" i="12"/>
  <c r="P64" i="12"/>
  <c r="J54" i="12"/>
  <c r="P65" i="12"/>
  <c r="F65" i="12" s="1"/>
  <c r="B5" i="13" s="1"/>
  <c r="C19" i="13" s="1"/>
  <c r="P73" i="12"/>
  <c r="F73" i="12" s="1"/>
  <c r="B13" i="13" s="1"/>
  <c r="C27" i="13" s="1"/>
  <c r="P70" i="12"/>
  <c r="F70" i="12" s="1"/>
  <c r="B10" i="13" s="1"/>
  <c r="C24" i="13" s="1"/>
  <c r="J55" i="12"/>
  <c r="J52" i="12"/>
  <c r="J58" i="12"/>
  <c r="P71" i="12"/>
  <c r="F69" i="12" l="1"/>
  <c r="B9" i="13" s="1"/>
  <c r="C23" i="13" s="1"/>
  <c r="F23" i="13" s="1"/>
  <c r="H73" i="12"/>
  <c r="D13" i="14" s="1"/>
  <c r="C42" i="14" s="1"/>
  <c r="F68" i="12"/>
  <c r="B8" i="13" s="1"/>
  <c r="C22" i="13" s="1"/>
  <c r="I68" i="12"/>
  <c r="G68" i="12"/>
  <c r="C8" i="13" s="1"/>
  <c r="J22" i="13" s="1"/>
  <c r="F71" i="12"/>
  <c r="B11" i="13" s="1"/>
  <c r="C25" i="13" s="1"/>
  <c r="I71" i="12"/>
  <c r="G71" i="12"/>
  <c r="C11" i="13" s="1"/>
  <c r="J25" i="13" s="1"/>
  <c r="F24" i="13"/>
  <c r="E24" i="13"/>
  <c r="B55" i="13"/>
  <c r="D24" i="13"/>
  <c r="F27" i="13"/>
  <c r="E27" i="13"/>
  <c r="B58" i="13"/>
  <c r="D27" i="13"/>
  <c r="F19" i="13"/>
  <c r="E19" i="13"/>
  <c r="B50" i="13"/>
  <c r="D19" i="13"/>
  <c r="I64" i="12"/>
  <c r="G64" i="12"/>
  <c r="C4" i="13" s="1"/>
  <c r="J18" i="13" s="1"/>
  <c r="H71" i="12"/>
  <c r="D13" i="13"/>
  <c r="C42" i="13" s="1"/>
  <c r="D8" i="14"/>
  <c r="C37" i="14" s="1"/>
  <c r="D8" i="13"/>
  <c r="C37" i="13" s="1"/>
  <c r="I67" i="12"/>
  <c r="G67" i="12"/>
  <c r="C7" i="13" s="1"/>
  <c r="J21" i="13" s="1"/>
  <c r="E23" i="13"/>
  <c r="D23" i="13"/>
  <c r="I66" i="12"/>
  <c r="G66" i="12"/>
  <c r="C6" i="13" s="1"/>
  <c r="J20" i="13" s="1"/>
  <c r="H66" i="12"/>
  <c r="D9" i="13"/>
  <c r="C38" i="13" s="1"/>
  <c r="D9" i="14"/>
  <c r="C38" i="14" s="1"/>
  <c r="I70" i="12"/>
  <c r="G70" i="12"/>
  <c r="C10" i="13" s="1"/>
  <c r="J24" i="13" s="1"/>
  <c r="I73" i="12"/>
  <c r="G73" i="12"/>
  <c r="C13" i="13" s="1"/>
  <c r="J27" i="13" s="1"/>
  <c r="I65" i="12"/>
  <c r="G65" i="12"/>
  <c r="C5" i="13" s="1"/>
  <c r="J19" i="13" s="1"/>
  <c r="F64" i="12"/>
  <c r="B4" i="13" s="1"/>
  <c r="C18" i="13" s="1"/>
  <c r="J59" i="12"/>
  <c r="M56" i="12" s="1"/>
  <c r="M58" i="12" s="1"/>
  <c r="H64" i="12"/>
  <c r="H65" i="12"/>
  <c r="F67" i="12"/>
  <c r="B7" i="13" s="1"/>
  <c r="C21" i="13" s="1"/>
  <c r="I69" i="12"/>
  <c r="G69" i="12"/>
  <c r="C9" i="13" s="1"/>
  <c r="J23" i="13" s="1"/>
  <c r="F72" i="12"/>
  <c r="B12" i="13" s="1"/>
  <c r="C26" i="13" s="1"/>
  <c r="G72" i="12"/>
  <c r="C12" i="13" s="1"/>
  <c r="J26" i="13" s="1"/>
  <c r="I72" i="12"/>
  <c r="F66" i="12"/>
  <c r="B6" i="13" s="1"/>
  <c r="C20" i="13" s="1"/>
  <c r="H67" i="12"/>
  <c r="H72" i="12"/>
  <c r="H70" i="12"/>
  <c r="B54" i="13" l="1"/>
  <c r="K22" i="13"/>
  <c r="M22" i="13"/>
  <c r="C53" i="13"/>
  <c r="L22" i="13"/>
  <c r="F22" i="13"/>
  <c r="B53" i="13"/>
  <c r="E22" i="13"/>
  <c r="D22" i="13"/>
  <c r="E8" i="13"/>
  <c r="J37" i="13" s="1"/>
  <c r="E8" i="14"/>
  <c r="J37" i="14" s="1"/>
  <c r="D10" i="14"/>
  <c r="C39" i="14" s="1"/>
  <c r="D10" i="13"/>
  <c r="C39" i="13" s="1"/>
  <c r="D7" i="13"/>
  <c r="C36" i="13" s="1"/>
  <c r="D7" i="14"/>
  <c r="C36" i="14" s="1"/>
  <c r="E12" i="14"/>
  <c r="J41" i="14" s="1"/>
  <c r="E12" i="13"/>
  <c r="J41" i="13" s="1"/>
  <c r="F26" i="13"/>
  <c r="E26" i="13"/>
  <c r="B57" i="13"/>
  <c r="D26" i="13"/>
  <c r="E9" i="14"/>
  <c r="J38" i="14" s="1"/>
  <c r="E9" i="13"/>
  <c r="J38" i="13" s="1"/>
  <c r="D5" i="13"/>
  <c r="C34" i="13" s="1"/>
  <c r="D5" i="14"/>
  <c r="C34" i="14" s="1"/>
  <c r="C50" i="13"/>
  <c r="L19" i="13"/>
  <c r="K19" i="13"/>
  <c r="M19" i="13"/>
  <c r="C58" i="13"/>
  <c r="L27" i="13"/>
  <c r="K27" i="13"/>
  <c r="M27" i="13"/>
  <c r="C55" i="13"/>
  <c r="K24" i="13"/>
  <c r="L24" i="13"/>
  <c r="M24" i="13"/>
  <c r="F38" i="14"/>
  <c r="E38" i="14"/>
  <c r="D54" i="14"/>
  <c r="D38" i="14"/>
  <c r="D6" i="14"/>
  <c r="C35" i="14" s="1"/>
  <c r="D6" i="13"/>
  <c r="C35" i="13" s="1"/>
  <c r="E6" i="13"/>
  <c r="J35" i="13" s="1"/>
  <c r="E6" i="14"/>
  <c r="J35" i="14" s="1"/>
  <c r="E7" i="14"/>
  <c r="J36" i="14" s="1"/>
  <c r="E7" i="13"/>
  <c r="J36" i="13" s="1"/>
  <c r="F37" i="14"/>
  <c r="E37" i="14"/>
  <c r="D53" i="14"/>
  <c r="D37" i="14"/>
  <c r="E42" i="13"/>
  <c r="D42" i="13"/>
  <c r="D58" i="13"/>
  <c r="F42" i="13"/>
  <c r="C49" i="13"/>
  <c r="K18" i="13"/>
  <c r="L18" i="13"/>
  <c r="J28" i="13"/>
  <c r="M18" i="13"/>
  <c r="C56" i="13"/>
  <c r="L25" i="13"/>
  <c r="K25" i="13"/>
  <c r="M25" i="13"/>
  <c r="F25" i="13"/>
  <c r="E25" i="13"/>
  <c r="B56" i="13"/>
  <c r="D25" i="13"/>
  <c r="D12" i="14"/>
  <c r="C41" i="14" s="1"/>
  <c r="D12" i="13"/>
  <c r="C41" i="13" s="1"/>
  <c r="F20" i="13"/>
  <c r="E20" i="13"/>
  <c r="B51" i="13"/>
  <c r="D20" i="13"/>
  <c r="C57" i="13"/>
  <c r="K26" i="13"/>
  <c r="L26" i="13"/>
  <c r="M26" i="13"/>
  <c r="C54" i="13"/>
  <c r="L23" i="13"/>
  <c r="K23" i="13"/>
  <c r="M23" i="13"/>
  <c r="F21" i="13"/>
  <c r="E21" i="13"/>
  <c r="B52" i="13"/>
  <c r="D21" i="13"/>
  <c r="D4" i="14"/>
  <c r="C33" i="14" s="1"/>
  <c r="D4" i="13"/>
  <c r="C33" i="13" s="1"/>
  <c r="F18" i="13"/>
  <c r="C28" i="13"/>
  <c r="B49" i="13"/>
  <c r="D18" i="13"/>
  <c r="E18" i="13"/>
  <c r="E5" i="14"/>
  <c r="J34" i="14" s="1"/>
  <c r="E5" i="13"/>
  <c r="J34" i="13" s="1"/>
  <c r="E13" i="14"/>
  <c r="J42" i="14" s="1"/>
  <c r="E13" i="13"/>
  <c r="J42" i="13" s="1"/>
  <c r="E10" i="13"/>
  <c r="J39" i="13" s="1"/>
  <c r="E10" i="14"/>
  <c r="J39" i="14" s="1"/>
  <c r="F38" i="13"/>
  <c r="E38" i="13"/>
  <c r="D54" i="13"/>
  <c r="D38" i="13"/>
  <c r="C51" i="13"/>
  <c r="K20" i="13"/>
  <c r="L20" i="13"/>
  <c r="M20" i="13"/>
  <c r="C52" i="13"/>
  <c r="L21" i="13"/>
  <c r="K21" i="13"/>
  <c r="M21" i="13"/>
  <c r="F37" i="13"/>
  <c r="E37" i="13"/>
  <c r="D53" i="13"/>
  <c r="D37" i="13"/>
  <c r="F42" i="14"/>
  <c r="E42" i="14"/>
  <c r="D58" i="14"/>
  <c r="D42" i="14"/>
  <c r="D11" i="13"/>
  <c r="C40" i="13" s="1"/>
  <c r="D11" i="14"/>
  <c r="C40" i="14" s="1"/>
  <c r="E4" i="14"/>
  <c r="J33" i="14" s="1"/>
  <c r="E4" i="13"/>
  <c r="J33" i="13" s="1"/>
  <c r="E11" i="14"/>
  <c r="J40" i="14" s="1"/>
  <c r="E11" i="13"/>
  <c r="J40" i="13" s="1"/>
  <c r="E28" i="13" l="1"/>
  <c r="N47" i="13" s="1"/>
  <c r="F28" i="13"/>
  <c r="O47" i="13" s="1"/>
  <c r="L37" i="14"/>
  <c r="K37" i="14"/>
  <c r="E53" i="14"/>
  <c r="M37" i="14"/>
  <c r="K37" i="13"/>
  <c r="L37" i="13"/>
  <c r="E53" i="13"/>
  <c r="M37" i="13"/>
  <c r="E56" i="13"/>
  <c r="M40" i="13"/>
  <c r="L40" i="13"/>
  <c r="K40" i="13"/>
  <c r="J43" i="13"/>
  <c r="L33" i="13"/>
  <c r="K33" i="13"/>
  <c r="E49" i="13"/>
  <c r="M33" i="13"/>
  <c r="F40" i="14"/>
  <c r="E40" i="14"/>
  <c r="D56" i="14"/>
  <c r="D40" i="14"/>
  <c r="E55" i="14"/>
  <c r="L39" i="14"/>
  <c r="M39" i="14"/>
  <c r="K39" i="14"/>
  <c r="E58" i="13"/>
  <c r="M42" i="13"/>
  <c r="L42" i="13"/>
  <c r="K42" i="13"/>
  <c r="E50" i="13"/>
  <c r="K34" i="13"/>
  <c r="L34" i="13"/>
  <c r="M34" i="13"/>
  <c r="F33" i="14"/>
  <c r="D49" i="14"/>
  <c r="E33" i="14"/>
  <c r="D33" i="14"/>
  <c r="C43" i="14"/>
  <c r="F41" i="14"/>
  <c r="E41" i="14"/>
  <c r="D57" i="14"/>
  <c r="D41" i="14"/>
  <c r="K28" i="13"/>
  <c r="M48" i="13" s="1"/>
  <c r="M36" i="13"/>
  <c r="L36" i="13"/>
  <c r="E52" i="13"/>
  <c r="K36" i="13"/>
  <c r="E51" i="14"/>
  <c r="L35" i="14"/>
  <c r="M35" i="14"/>
  <c r="K35" i="14"/>
  <c r="F35" i="13"/>
  <c r="E35" i="13"/>
  <c r="D51" i="13"/>
  <c r="D35" i="13"/>
  <c r="D34" i="14"/>
  <c r="E34" i="14"/>
  <c r="F34" i="14"/>
  <c r="D50" i="14"/>
  <c r="M38" i="13"/>
  <c r="L38" i="13"/>
  <c r="E54" i="13"/>
  <c r="K38" i="13"/>
  <c r="L41" i="13"/>
  <c r="M41" i="13"/>
  <c r="E57" i="13"/>
  <c r="K41" i="13"/>
  <c r="F36" i="14"/>
  <c r="E36" i="14"/>
  <c r="D52" i="14"/>
  <c r="D36" i="14"/>
  <c r="F39" i="13"/>
  <c r="E39" i="13"/>
  <c r="D55" i="13"/>
  <c r="D39" i="13"/>
  <c r="E56" i="14"/>
  <c r="M40" i="14"/>
  <c r="L40" i="14"/>
  <c r="K40" i="14"/>
  <c r="E49" i="14"/>
  <c r="L33" i="14"/>
  <c r="J43" i="14"/>
  <c r="M33" i="14"/>
  <c r="K33" i="14"/>
  <c r="E40" i="13"/>
  <c r="D40" i="13"/>
  <c r="D56" i="13"/>
  <c r="F40" i="13"/>
  <c r="E55" i="13"/>
  <c r="M39" i="13"/>
  <c r="L39" i="13"/>
  <c r="K39" i="13"/>
  <c r="E58" i="14"/>
  <c r="M42" i="14"/>
  <c r="L42" i="14"/>
  <c r="K42" i="14"/>
  <c r="E50" i="14"/>
  <c r="M34" i="14"/>
  <c r="L34" i="14"/>
  <c r="K34" i="14"/>
  <c r="D28" i="13"/>
  <c r="M47" i="13" s="1"/>
  <c r="D49" i="13"/>
  <c r="F33" i="13"/>
  <c r="E33" i="13"/>
  <c r="C43" i="13"/>
  <c r="D33" i="13"/>
  <c r="E41" i="13"/>
  <c r="D41" i="13"/>
  <c r="D57" i="13"/>
  <c r="F41" i="13"/>
  <c r="M28" i="13"/>
  <c r="O48" i="13" s="1"/>
  <c r="L28" i="13"/>
  <c r="N48" i="13" s="1"/>
  <c r="E52" i="14"/>
  <c r="M36" i="14"/>
  <c r="L36" i="14"/>
  <c r="K36" i="14"/>
  <c r="E51" i="13"/>
  <c r="L35" i="13"/>
  <c r="K35" i="13"/>
  <c r="M35" i="13"/>
  <c r="F35" i="14"/>
  <c r="E35" i="14"/>
  <c r="D51" i="14"/>
  <c r="D35" i="14"/>
  <c r="F34" i="13"/>
  <c r="E34" i="13"/>
  <c r="D50" i="13"/>
  <c r="D34" i="13"/>
  <c r="E54" i="14"/>
  <c r="M38" i="14"/>
  <c r="L38" i="14"/>
  <c r="K38" i="14"/>
  <c r="E57" i="14"/>
  <c r="L41" i="14"/>
  <c r="M41" i="14"/>
  <c r="K41" i="14"/>
  <c r="F36" i="13"/>
  <c r="E36" i="13"/>
  <c r="D52" i="13"/>
  <c r="D36" i="13"/>
  <c r="F39" i="14"/>
  <c r="E39" i="14"/>
  <c r="D55" i="14"/>
  <c r="D39" i="14"/>
  <c r="F43" i="13" l="1"/>
  <c r="O49" i="13" s="1"/>
  <c r="L71" i="13"/>
  <c r="L67" i="13"/>
  <c r="F58" i="13"/>
  <c r="F56" i="13"/>
  <c r="F52" i="13"/>
  <c r="L68" i="13"/>
  <c r="F55" i="13"/>
  <c r="F50" i="13"/>
  <c r="L70" i="13"/>
  <c r="F53" i="13"/>
  <c r="L73" i="13"/>
  <c r="L69" i="13"/>
  <c r="L65" i="13"/>
  <c r="F57" i="13"/>
  <c r="F54" i="13"/>
  <c r="L72" i="13"/>
  <c r="L64" i="13"/>
  <c r="F51" i="13"/>
  <c r="F49" i="13"/>
  <c r="L66" i="13"/>
  <c r="M43" i="14"/>
  <c r="O50" i="14" s="1"/>
  <c r="L43" i="14"/>
  <c r="N50" i="14" s="1"/>
  <c r="M70" i="13"/>
  <c r="M66" i="13"/>
  <c r="G55" i="13"/>
  <c r="G51" i="13"/>
  <c r="M67" i="13"/>
  <c r="G54" i="13"/>
  <c r="M69" i="13"/>
  <c r="G58" i="13"/>
  <c r="G52" i="13"/>
  <c r="G49" i="13"/>
  <c r="M72" i="13"/>
  <c r="M68" i="13"/>
  <c r="M64" i="13"/>
  <c r="G53" i="13"/>
  <c r="M71" i="13"/>
  <c r="G57" i="13"/>
  <c r="M73" i="13"/>
  <c r="M65" i="13"/>
  <c r="G56" i="13"/>
  <c r="G50" i="13"/>
  <c r="D43" i="14"/>
  <c r="M49" i="14" s="1"/>
  <c r="M43" i="13"/>
  <c r="O50" i="13" s="1"/>
  <c r="K43" i="13"/>
  <c r="M50" i="13" s="1"/>
  <c r="D43" i="13"/>
  <c r="M49" i="13" s="1"/>
  <c r="E43" i="13"/>
  <c r="N49" i="13" s="1"/>
  <c r="K43" i="14"/>
  <c r="M50" i="14" s="1"/>
  <c r="E43" i="14"/>
  <c r="N49" i="14" s="1"/>
  <c r="F43" i="14"/>
  <c r="O49" i="14" s="1"/>
  <c r="L43" i="13"/>
  <c r="N50" i="13" s="1"/>
  <c r="O70" i="13" l="1"/>
  <c r="O66" i="13"/>
  <c r="I55" i="13"/>
  <c r="I51" i="13"/>
  <c r="O69" i="13"/>
  <c r="I58" i="13"/>
  <c r="I52" i="13"/>
  <c r="O67" i="13"/>
  <c r="I54" i="13"/>
  <c r="I49" i="13"/>
  <c r="O72" i="13"/>
  <c r="O68" i="13"/>
  <c r="O64" i="13"/>
  <c r="I53" i="13"/>
  <c r="O73" i="13"/>
  <c r="O65" i="13"/>
  <c r="I56" i="13"/>
  <c r="O71" i="13"/>
  <c r="I57" i="13"/>
  <c r="I50" i="13"/>
  <c r="N71" i="14"/>
  <c r="N67" i="14"/>
  <c r="H58" i="14"/>
  <c r="H56" i="14"/>
  <c r="H52" i="14"/>
  <c r="N70" i="14"/>
  <c r="N66" i="14"/>
  <c r="H55" i="14"/>
  <c r="H51" i="14"/>
  <c r="H49" i="14"/>
  <c r="N73" i="14"/>
  <c r="N69" i="14"/>
  <c r="N65" i="14"/>
  <c r="H57" i="14"/>
  <c r="H54" i="14"/>
  <c r="N72" i="14"/>
  <c r="N68" i="14"/>
  <c r="N64" i="14"/>
  <c r="H53" i="14"/>
  <c r="H50" i="14"/>
  <c r="O70" i="14"/>
  <c r="O66" i="14"/>
  <c r="I55" i="14"/>
  <c r="I51" i="14"/>
  <c r="O71" i="14"/>
  <c r="O67" i="14"/>
  <c r="I58" i="14"/>
  <c r="I56" i="14"/>
  <c r="I52" i="14"/>
  <c r="I49" i="14"/>
  <c r="O72" i="14"/>
  <c r="O68" i="14"/>
  <c r="O64" i="14"/>
  <c r="I53" i="14"/>
  <c r="O73" i="14"/>
  <c r="O69" i="14"/>
  <c r="O65" i="14"/>
  <c r="I57" i="14"/>
  <c r="I54" i="14"/>
  <c r="I50" i="14"/>
  <c r="N71" i="13"/>
  <c r="N67" i="13"/>
  <c r="P67" i="13" s="1"/>
  <c r="F67" i="13" s="1"/>
  <c r="B7" i="14" s="1"/>
  <c r="C21" i="14" s="1"/>
  <c r="H58" i="13"/>
  <c r="H56" i="13"/>
  <c r="H52" i="13"/>
  <c r="J52" i="13" s="1"/>
  <c r="N66" i="13"/>
  <c r="P66" i="13" s="1"/>
  <c r="H66" i="13" s="1"/>
  <c r="H50" i="13"/>
  <c r="N72" i="13"/>
  <c r="N64" i="13"/>
  <c r="H51" i="13"/>
  <c r="N73" i="13"/>
  <c r="P73" i="13" s="1"/>
  <c r="N69" i="13"/>
  <c r="N65" i="13"/>
  <c r="H57" i="13"/>
  <c r="H54" i="13"/>
  <c r="J54" i="13" s="1"/>
  <c r="N70" i="13"/>
  <c r="H53" i="13"/>
  <c r="H49" i="13"/>
  <c r="J49" i="13" s="1"/>
  <c r="N68" i="13"/>
  <c r="P68" i="13" s="1"/>
  <c r="F68" i="13" s="1"/>
  <c r="B8" i="14" s="1"/>
  <c r="C22" i="14" s="1"/>
  <c r="H55" i="13"/>
  <c r="J51" i="13"/>
  <c r="J55" i="13" l="1"/>
  <c r="P70" i="13"/>
  <c r="G70" i="13" s="1"/>
  <c r="C10" i="14" s="1"/>
  <c r="J24" i="14" s="1"/>
  <c r="P69" i="13"/>
  <c r="G69" i="13" s="1"/>
  <c r="C9" i="14" s="1"/>
  <c r="J23" i="14" s="1"/>
  <c r="M23" i="14" s="1"/>
  <c r="J53" i="13"/>
  <c r="J50" i="13"/>
  <c r="J58" i="13"/>
  <c r="J57" i="13"/>
  <c r="J56" i="13"/>
  <c r="H73" i="13"/>
  <c r="F73" i="13"/>
  <c r="B13" i="14" s="1"/>
  <c r="C27" i="14" s="1"/>
  <c r="G73" i="13"/>
  <c r="C13" i="14" s="1"/>
  <c r="J27" i="14" s="1"/>
  <c r="B52" i="14"/>
  <c r="D21" i="14"/>
  <c r="F21" i="14"/>
  <c r="E21" i="14"/>
  <c r="B53" i="14"/>
  <c r="D22" i="14"/>
  <c r="F22" i="14"/>
  <c r="E22" i="14"/>
  <c r="L23" i="14"/>
  <c r="K23" i="14"/>
  <c r="G68" i="13"/>
  <c r="C8" i="14" s="1"/>
  <c r="J22" i="14" s="1"/>
  <c r="H68" i="13"/>
  <c r="C55" i="14"/>
  <c r="L24" i="14"/>
  <c r="M24" i="14"/>
  <c r="K24" i="14"/>
  <c r="P65" i="13"/>
  <c r="P64" i="13"/>
  <c r="I64" i="13" s="1"/>
  <c r="G67" i="13"/>
  <c r="C7" i="14" s="1"/>
  <c r="J21" i="14" s="1"/>
  <c r="I73" i="13"/>
  <c r="I70" i="13"/>
  <c r="P72" i="13"/>
  <c r="F66" i="13"/>
  <c r="B6" i="14" s="1"/>
  <c r="C20" i="14" s="1"/>
  <c r="G66" i="13"/>
  <c r="C6" i="14" s="1"/>
  <c r="J20" i="14" s="1"/>
  <c r="H70" i="13"/>
  <c r="H69" i="13"/>
  <c r="H67" i="13"/>
  <c r="P71" i="13"/>
  <c r="F70" i="13"/>
  <c r="B10" i="14" s="1"/>
  <c r="C24" i="14" s="1"/>
  <c r="I71" i="13"/>
  <c r="I65" i="13"/>
  <c r="I68" i="13"/>
  <c r="I67" i="13"/>
  <c r="I66" i="13"/>
  <c r="F69" i="13" l="1"/>
  <c r="B9" i="14" s="1"/>
  <c r="C23" i="14" s="1"/>
  <c r="D23" i="14" s="1"/>
  <c r="I69" i="13"/>
  <c r="C54" i="14"/>
  <c r="J59" i="13"/>
  <c r="M56" i="13" s="1"/>
  <c r="M58" i="13" s="1"/>
  <c r="F24" i="14"/>
  <c r="E24" i="14"/>
  <c r="B55" i="14"/>
  <c r="D24" i="14"/>
  <c r="F20" i="14"/>
  <c r="B51" i="14"/>
  <c r="D20" i="14"/>
  <c r="E20" i="14"/>
  <c r="B54" i="14"/>
  <c r="F23" i="14"/>
  <c r="F64" i="13"/>
  <c r="B4" i="14" s="1"/>
  <c r="C18" i="14" s="1"/>
  <c r="G64" i="13"/>
  <c r="C4" i="14" s="1"/>
  <c r="J18" i="14" s="1"/>
  <c r="H64" i="13"/>
  <c r="C58" i="14"/>
  <c r="M27" i="14"/>
  <c r="L27" i="14"/>
  <c r="K27" i="14"/>
  <c r="F71" i="13"/>
  <c r="B11" i="14" s="1"/>
  <c r="C25" i="14" s="1"/>
  <c r="G71" i="13"/>
  <c r="C11" i="14" s="1"/>
  <c r="J25" i="14" s="1"/>
  <c r="C51" i="14"/>
  <c r="K20" i="14"/>
  <c r="M20" i="14"/>
  <c r="L20" i="14"/>
  <c r="H72" i="13"/>
  <c r="G72" i="13"/>
  <c r="C12" i="14" s="1"/>
  <c r="J26" i="14" s="1"/>
  <c r="F72" i="13"/>
  <c r="B12" i="14" s="1"/>
  <c r="C26" i="14" s="1"/>
  <c r="I72" i="13"/>
  <c r="M21" i="14"/>
  <c r="L21" i="14"/>
  <c r="C52" i="14"/>
  <c r="K21" i="14"/>
  <c r="G65" i="13"/>
  <c r="C5" i="14" s="1"/>
  <c r="J19" i="14" s="1"/>
  <c r="F65" i="13"/>
  <c r="B5" i="14" s="1"/>
  <c r="C19" i="14" s="1"/>
  <c r="H71" i="13"/>
  <c r="H65" i="13"/>
  <c r="C53" i="14"/>
  <c r="K22" i="14"/>
  <c r="M22" i="14"/>
  <c r="L22" i="14"/>
  <c r="F27" i="14"/>
  <c r="E27" i="14"/>
  <c r="B58" i="14"/>
  <c r="D27" i="14"/>
  <c r="E23" i="14" l="1"/>
  <c r="F19" i="14"/>
  <c r="B50" i="14"/>
  <c r="D19" i="14"/>
  <c r="E19" i="14"/>
  <c r="C57" i="14"/>
  <c r="L26" i="14"/>
  <c r="M26" i="14"/>
  <c r="K26" i="14"/>
  <c r="C56" i="14"/>
  <c r="M25" i="14"/>
  <c r="L25" i="14"/>
  <c r="K25" i="14"/>
  <c r="D18" i="14"/>
  <c r="C28" i="14"/>
  <c r="F18" i="14"/>
  <c r="B49" i="14"/>
  <c r="E18" i="14"/>
  <c r="M19" i="14"/>
  <c r="L19" i="14"/>
  <c r="C50" i="14"/>
  <c r="K19" i="14"/>
  <c r="F26" i="14"/>
  <c r="E26" i="14"/>
  <c r="B57" i="14"/>
  <c r="D26" i="14"/>
  <c r="F25" i="14"/>
  <c r="E25" i="14"/>
  <c r="B56" i="14"/>
  <c r="D25" i="14"/>
  <c r="M18" i="14"/>
  <c r="J28" i="14"/>
  <c r="C49" i="14"/>
  <c r="K18" i="14"/>
  <c r="L18" i="14"/>
  <c r="L28" i="14" l="1"/>
  <c r="N48" i="14" s="1"/>
  <c r="M28" i="14"/>
  <c r="O48" i="14" s="1"/>
  <c r="K28" i="14"/>
  <c r="M48" i="14" s="1"/>
  <c r="E28" i="14"/>
  <c r="N47" i="14" s="1"/>
  <c r="F28" i="14"/>
  <c r="O47" i="14" s="1"/>
  <c r="D28" i="14"/>
  <c r="M47" i="14" s="1"/>
  <c r="M70" i="14" l="1"/>
  <c r="M66" i="14"/>
  <c r="G55" i="14"/>
  <c r="G51" i="14"/>
  <c r="M71" i="14"/>
  <c r="M67" i="14"/>
  <c r="G58" i="14"/>
  <c r="G56" i="14"/>
  <c r="G52" i="14"/>
  <c r="G49" i="14"/>
  <c r="M72" i="14"/>
  <c r="M68" i="14"/>
  <c r="M64" i="14"/>
  <c r="G53" i="14"/>
  <c r="M73" i="14"/>
  <c r="M69" i="14"/>
  <c r="M65" i="14"/>
  <c r="G57" i="14"/>
  <c r="G54" i="14"/>
  <c r="G50" i="14"/>
  <c r="L71" i="14"/>
  <c r="L67" i="14"/>
  <c r="F58" i="14"/>
  <c r="J58" i="14" s="1"/>
  <c r="F56" i="14"/>
  <c r="J56" i="14" s="1"/>
  <c r="F52" i="14"/>
  <c r="J52" i="14" s="1"/>
  <c r="L70" i="14"/>
  <c r="L66" i="14"/>
  <c r="F55" i="14"/>
  <c r="F51" i="14"/>
  <c r="F49" i="14"/>
  <c r="J49" i="14" s="1"/>
  <c r="L73" i="14"/>
  <c r="L69" i="14"/>
  <c r="L65" i="14"/>
  <c r="F57" i="14"/>
  <c r="J57" i="14" s="1"/>
  <c r="F54" i="14"/>
  <c r="J54" i="14" s="1"/>
  <c r="L72" i="14"/>
  <c r="L68" i="14"/>
  <c r="L64" i="14"/>
  <c r="F53" i="14"/>
  <c r="F50" i="14"/>
  <c r="J50" i="14" s="1"/>
  <c r="J55" i="14" l="1"/>
  <c r="P70" i="14"/>
  <c r="I70" i="14" s="1"/>
  <c r="E10" i="15" s="1"/>
  <c r="J39" i="15" s="1"/>
  <c r="P64" i="14"/>
  <c r="P72" i="14"/>
  <c r="G72" i="14" s="1"/>
  <c r="C12" i="15" s="1"/>
  <c r="J26" i="15" s="1"/>
  <c r="P69" i="14"/>
  <c r="F70" i="14"/>
  <c r="B10" i="15" s="1"/>
  <c r="C24" i="15" s="1"/>
  <c r="P67" i="14"/>
  <c r="G69" i="14"/>
  <c r="C9" i="15" s="1"/>
  <c r="J23" i="15" s="1"/>
  <c r="G67" i="14"/>
  <c r="C7" i="15" s="1"/>
  <c r="J21" i="15" s="1"/>
  <c r="J53" i="14"/>
  <c r="P68" i="14"/>
  <c r="F68" i="14" s="1"/>
  <c r="B8" i="15" s="1"/>
  <c r="C22" i="15" s="1"/>
  <c r="P65" i="14"/>
  <c r="F65" i="14" s="1"/>
  <c r="B5" i="15" s="1"/>
  <c r="C19" i="15" s="1"/>
  <c r="P73" i="14"/>
  <c r="F73" i="14" s="1"/>
  <c r="B13" i="15" s="1"/>
  <c r="C27" i="15" s="1"/>
  <c r="J51" i="14"/>
  <c r="P66" i="14"/>
  <c r="P71" i="14"/>
  <c r="G73" i="14"/>
  <c r="C13" i="15" s="1"/>
  <c r="J27" i="15" s="1"/>
  <c r="G65" i="14" l="1"/>
  <c r="C5" i="15" s="1"/>
  <c r="J19" i="15" s="1"/>
  <c r="H70" i="14"/>
  <c r="D10" i="15" s="1"/>
  <c r="C39" i="15" s="1"/>
  <c r="E39" i="15" s="1"/>
  <c r="G70" i="14"/>
  <c r="C10" i="15" s="1"/>
  <c r="J24" i="15" s="1"/>
  <c r="J59" i="14"/>
  <c r="M56" i="14" s="1"/>
  <c r="M58" i="14" s="1"/>
  <c r="C57" i="15"/>
  <c r="K26" i="15"/>
  <c r="M26" i="15"/>
  <c r="L26" i="15"/>
  <c r="C50" i="15"/>
  <c r="K19" i="15"/>
  <c r="M19" i="15"/>
  <c r="L19" i="15"/>
  <c r="G71" i="14"/>
  <c r="C11" i="15" s="1"/>
  <c r="J25" i="15" s="1"/>
  <c r="I71" i="14"/>
  <c r="E11" i="15" s="1"/>
  <c r="J40" i="15" s="1"/>
  <c r="H71" i="14"/>
  <c r="D11" i="15" s="1"/>
  <c r="C40" i="15" s="1"/>
  <c r="I66" i="14"/>
  <c r="E6" i="15" s="1"/>
  <c r="J35" i="15" s="1"/>
  <c r="H66" i="14"/>
  <c r="D6" i="15" s="1"/>
  <c r="C35" i="15" s="1"/>
  <c r="F27" i="15"/>
  <c r="E27" i="15"/>
  <c r="B58" i="15"/>
  <c r="D27" i="15"/>
  <c r="D19" i="15"/>
  <c r="E19" i="15"/>
  <c r="F19" i="15"/>
  <c r="B50" i="15"/>
  <c r="F22" i="15"/>
  <c r="E22" i="15"/>
  <c r="B53" i="15"/>
  <c r="D22" i="15"/>
  <c r="C52" i="15"/>
  <c r="K21" i="15"/>
  <c r="M21" i="15"/>
  <c r="L21" i="15"/>
  <c r="C54" i="15"/>
  <c r="K23" i="15"/>
  <c r="M23" i="15"/>
  <c r="L23" i="15"/>
  <c r="I67" i="14"/>
  <c r="E7" i="15" s="1"/>
  <c r="J36" i="15" s="1"/>
  <c r="H67" i="14"/>
  <c r="D7" i="15" s="1"/>
  <c r="C36" i="15" s="1"/>
  <c r="E55" i="15"/>
  <c r="K39" i="15"/>
  <c r="M39" i="15"/>
  <c r="L39" i="15"/>
  <c r="I69" i="14"/>
  <c r="E9" i="15" s="1"/>
  <c r="J38" i="15" s="1"/>
  <c r="H69" i="14"/>
  <c r="D9" i="15" s="1"/>
  <c r="C38" i="15" s="1"/>
  <c r="I72" i="14"/>
  <c r="E12" i="15" s="1"/>
  <c r="J41" i="15" s="1"/>
  <c r="H72" i="14"/>
  <c r="D12" i="15" s="1"/>
  <c r="C41" i="15" s="1"/>
  <c r="G64" i="14"/>
  <c r="C4" i="15" s="1"/>
  <c r="J18" i="15" s="1"/>
  <c r="H64" i="14"/>
  <c r="D4" i="15" s="1"/>
  <c r="C33" i="15" s="1"/>
  <c r="I64" i="14"/>
  <c r="E4" i="15" s="1"/>
  <c r="J33" i="15" s="1"/>
  <c r="C55" i="15"/>
  <c r="K24" i="15"/>
  <c r="M24" i="15"/>
  <c r="L24" i="15"/>
  <c r="C58" i="15"/>
  <c r="K27" i="15"/>
  <c r="M27" i="15"/>
  <c r="L27" i="15"/>
  <c r="F71" i="14"/>
  <c r="B11" i="15" s="1"/>
  <c r="C25" i="15" s="1"/>
  <c r="F66" i="14"/>
  <c r="B6" i="15" s="1"/>
  <c r="C20" i="15" s="1"/>
  <c r="I73" i="14"/>
  <c r="E13" i="15" s="1"/>
  <c r="J42" i="15" s="1"/>
  <c r="H73" i="14"/>
  <c r="D13" i="15" s="1"/>
  <c r="C42" i="15" s="1"/>
  <c r="I65" i="14"/>
  <c r="E5" i="15" s="1"/>
  <c r="J34" i="15" s="1"/>
  <c r="H65" i="14"/>
  <c r="D5" i="15" s="1"/>
  <c r="C34" i="15" s="1"/>
  <c r="I68" i="14"/>
  <c r="E8" i="15" s="1"/>
  <c r="J37" i="15" s="1"/>
  <c r="H68" i="14"/>
  <c r="D8" i="15" s="1"/>
  <c r="C37" i="15" s="1"/>
  <c r="G66" i="14"/>
  <c r="C6" i="15" s="1"/>
  <c r="J20" i="15" s="1"/>
  <c r="G68" i="14"/>
  <c r="C8" i="15" s="1"/>
  <c r="J22" i="15" s="1"/>
  <c r="F67" i="14"/>
  <c r="B7" i="15" s="1"/>
  <c r="C21" i="15" s="1"/>
  <c r="F39" i="15"/>
  <c r="D55" i="15"/>
  <c r="F24" i="15"/>
  <c r="E24" i="15"/>
  <c r="B55" i="15"/>
  <c r="D24" i="15"/>
  <c r="F69" i="14"/>
  <c r="B9" i="15" s="1"/>
  <c r="C23" i="15" s="1"/>
  <c r="F72" i="14"/>
  <c r="B12" i="15" s="1"/>
  <c r="C26" i="15" s="1"/>
  <c r="F64" i="14"/>
  <c r="B4" i="15" s="1"/>
  <c r="C18" i="15" s="1"/>
  <c r="D39" i="15" l="1"/>
  <c r="F26" i="15"/>
  <c r="E26" i="15"/>
  <c r="B57" i="15"/>
  <c r="D26" i="15"/>
  <c r="F21" i="15"/>
  <c r="E21" i="15"/>
  <c r="B52" i="15"/>
  <c r="D21" i="15"/>
  <c r="C51" i="15"/>
  <c r="K20" i="15"/>
  <c r="M20" i="15"/>
  <c r="L20" i="15"/>
  <c r="E53" i="15"/>
  <c r="K37" i="15"/>
  <c r="M37" i="15"/>
  <c r="L37" i="15"/>
  <c r="E50" i="15"/>
  <c r="K34" i="15"/>
  <c r="M34" i="15"/>
  <c r="L34" i="15"/>
  <c r="E58" i="15"/>
  <c r="K42" i="15"/>
  <c r="M42" i="15"/>
  <c r="L42" i="15"/>
  <c r="F25" i="15"/>
  <c r="E25" i="15"/>
  <c r="B56" i="15"/>
  <c r="D25" i="15"/>
  <c r="F33" i="15"/>
  <c r="D49" i="15"/>
  <c r="E33" i="15"/>
  <c r="D33" i="15"/>
  <c r="C43" i="15"/>
  <c r="F41" i="15"/>
  <c r="E41" i="15"/>
  <c r="D57" i="15"/>
  <c r="D41" i="15"/>
  <c r="F38" i="15"/>
  <c r="E38" i="15"/>
  <c r="D54" i="15"/>
  <c r="D38" i="15"/>
  <c r="F36" i="15"/>
  <c r="E36" i="15"/>
  <c r="D52" i="15"/>
  <c r="D36" i="15"/>
  <c r="F35" i="15"/>
  <c r="E35" i="15"/>
  <c r="D51" i="15"/>
  <c r="D35" i="15"/>
  <c r="F40" i="15"/>
  <c r="E40" i="15"/>
  <c r="D56" i="15"/>
  <c r="D40" i="15"/>
  <c r="C56" i="15"/>
  <c r="K25" i="15"/>
  <c r="M25" i="15"/>
  <c r="L25" i="15"/>
  <c r="F18" i="15"/>
  <c r="B49" i="15"/>
  <c r="E18" i="15"/>
  <c r="D18" i="15"/>
  <c r="C28" i="15"/>
  <c r="F23" i="15"/>
  <c r="E23" i="15"/>
  <c r="B54" i="15"/>
  <c r="D23" i="15"/>
  <c r="C53" i="15"/>
  <c r="K22" i="15"/>
  <c r="M22" i="15"/>
  <c r="L22" i="15"/>
  <c r="F37" i="15"/>
  <c r="E37" i="15"/>
  <c r="D53" i="15"/>
  <c r="D37" i="15"/>
  <c r="D34" i="15"/>
  <c r="E34" i="15"/>
  <c r="F34" i="15"/>
  <c r="D50" i="15"/>
  <c r="F42" i="15"/>
  <c r="E42" i="15"/>
  <c r="D58" i="15"/>
  <c r="D42" i="15"/>
  <c r="D20" i="15"/>
  <c r="E20" i="15"/>
  <c r="F20" i="15"/>
  <c r="B51" i="15"/>
  <c r="M33" i="15"/>
  <c r="J43" i="15"/>
  <c r="E49" i="15"/>
  <c r="K33" i="15"/>
  <c r="L33" i="15"/>
  <c r="M18" i="15"/>
  <c r="J28" i="15"/>
  <c r="C49" i="15"/>
  <c r="K18" i="15"/>
  <c r="L18" i="15"/>
  <c r="E57" i="15"/>
  <c r="K41" i="15"/>
  <c r="M41" i="15"/>
  <c r="L41" i="15"/>
  <c r="E54" i="15"/>
  <c r="K38" i="15"/>
  <c r="M38" i="15"/>
  <c r="L38" i="15"/>
  <c r="M36" i="15"/>
  <c r="E52" i="15"/>
  <c r="K36" i="15"/>
  <c r="L36" i="15"/>
  <c r="E51" i="15"/>
  <c r="K35" i="15"/>
  <c r="M35" i="15"/>
  <c r="L35" i="15"/>
  <c r="E56" i="15"/>
  <c r="K40" i="15"/>
  <c r="M40" i="15"/>
  <c r="L40" i="15"/>
  <c r="L28" i="15" l="1"/>
  <c r="N48" i="15" s="1"/>
  <c r="M28" i="15"/>
  <c r="O48" i="15" s="1"/>
  <c r="F28" i="15"/>
  <c r="O47" i="15" s="1"/>
  <c r="K43" i="15"/>
  <c r="M50" i="15" s="1"/>
  <c r="E28" i="15"/>
  <c r="N47" i="15" s="1"/>
  <c r="D43" i="15"/>
  <c r="M49" i="15" s="1"/>
  <c r="K28" i="15"/>
  <c r="M48" i="15" s="1"/>
  <c r="L43" i="15"/>
  <c r="N50" i="15" s="1"/>
  <c r="M43" i="15"/>
  <c r="O50" i="15" s="1"/>
  <c r="D28" i="15"/>
  <c r="M47" i="15" s="1"/>
  <c r="E43" i="15"/>
  <c r="N49" i="15" s="1"/>
  <c r="F43" i="15"/>
  <c r="O49" i="15" s="1"/>
  <c r="M68" i="15" l="1"/>
  <c r="G50" i="15"/>
  <c r="G57" i="15"/>
  <c r="G54" i="15"/>
  <c r="M73" i="15"/>
  <c r="M70" i="15"/>
  <c r="G49" i="15"/>
  <c r="G56" i="15"/>
  <c r="M67" i="15"/>
  <c r="G51" i="15"/>
  <c r="M66" i="15"/>
  <c r="M69" i="15"/>
  <c r="G53" i="15"/>
  <c r="M72" i="15"/>
  <c r="M65" i="15"/>
  <c r="M64" i="15"/>
  <c r="G52" i="15"/>
  <c r="G58" i="15"/>
  <c r="M71" i="15"/>
  <c r="G55" i="15"/>
  <c r="O70" i="15"/>
  <c r="O66" i="15"/>
  <c r="I55" i="15"/>
  <c r="I51" i="15"/>
  <c r="O71" i="15"/>
  <c r="O67" i="15"/>
  <c r="I58" i="15"/>
  <c r="I56" i="15"/>
  <c r="I50" i="15"/>
  <c r="I52" i="15"/>
  <c r="O72" i="15"/>
  <c r="O68" i="15"/>
  <c r="O64" i="15"/>
  <c r="I53" i="15"/>
  <c r="O73" i="15"/>
  <c r="O69" i="15"/>
  <c r="O65" i="15"/>
  <c r="I57" i="15"/>
  <c r="I54" i="15"/>
  <c r="I49" i="15"/>
  <c r="F49" i="15"/>
  <c r="L71" i="15"/>
  <c r="L67" i="15"/>
  <c r="F58" i="15"/>
  <c r="F56" i="15"/>
  <c r="F52" i="15"/>
  <c r="L70" i="15"/>
  <c r="L66" i="15"/>
  <c r="F55" i="15"/>
  <c r="F51" i="15"/>
  <c r="L73" i="15"/>
  <c r="L69" i="15"/>
  <c r="L65" i="15"/>
  <c r="F57" i="15"/>
  <c r="F54" i="15"/>
  <c r="L72" i="15"/>
  <c r="L68" i="15"/>
  <c r="L64" i="15"/>
  <c r="F53" i="15"/>
  <c r="F50" i="15"/>
  <c r="N71" i="15"/>
  <c r="N67" i="15"/>
  <c r="H58" i="15"/>
  <c r="H56" i="15"/>
  <c r="H52" i="15"/>
  <c r="N70" i="15"/>
  <c r="N66" i="15"/>
  <c r="H55" i="15"/>
  <c r="H51" i="15"/>
  <c r="H49" i="15"/>
  <c r="N73" i="15"/>
  <c r="N69" i="15"/>
  <c r="N65" i="15"/>
  <c r="H57" i="15"/>
  <c r="H54" i="15"/>
  <c r="N72" i="15"/>
  <c r="N68" i="15"/>
  <c r="N64" i="15"/>
  <c r="H53" i="15"/>
  <c r="H50" i="15"/>
  <c r="J51" i="15" l="1"/>
  <c r="J52" i="15"/>
  <c r="J58" i="15"/>
  <c r="J50" i="15"/>
  <c r="P64" i="15"/>
  <c r="G64" i="15" s="1"/>
  <c r="C4" i="16" s="1"/>
  <c r="J18" i="16" s="1"/>
  <c r="P72" i="15"/>
  <c r="G72" i="15" s="1"/>
  <c r="C12" i="16" s="1"/>
  <c r="J26" i="16" s="1"/>
  <c r="J57" i="15"/>
  <c r="P69" i="15"/>
  <c r="G69" i="15" s="1"/>
  <c r="C9" i="16" s="1"/>
  <c r="J23" i="16" s="1"/>
  <c r="P66" i="15"/>
  <c r="H66" i="15" s="1"/>
  <c r="D6" i="16" s="1"/>
  <c r="C35" i="16" s="1"/>
  <c r="P71" i="15"/>
  <c r="H71" i="15" s="1"/>
  <c r="D11" i="16" s="1"/>
  <c r="C40" i="16" s="1"/>
  <c r="J53" i="15"/>
  <c r="P68" i="15"/>
  <c r="G68" i="15" s="1"/>
  <c r="C8" i="16" s="1"/>
  <c r="J22" i="16" s="1"/>
  <c r="J54" i="15"/>
  <c r="P65" i="15"/>
  <c r="G65" i="15" s="1"/>
  <c r="C5" i="16" s="1"/>
  <c r="J19" i="16" s="1"/>
  <c r="P73" i="15"/>
  <c r="G73" i="15" s="1"/>
  <c r="C13" i="16" s="1"/>
  <c r="J27" i="16" s="1"/>
  <c r="J55" i="15"/>
  <c r="P70" i="15"/>
  <c r="G70" i="15" s="1"/>
  <c r="C10" i="16" s="1"/>
  <c r="J24" i="16" s="1"/>
  <c r="J56" i="15"/>
  <c r="P67" i="15"/>
  <c r="H67" i="15" s="1"/>
  <c r="D7" i="16" s="1"/>
  <c r="C36" i="16" s="1"/>
  <c r="J49" i="15"/>
  <c r="I64" i="15"/>
  <c r="E4" i="16" s="1"/>
  <c r="J33" i="16" s="1"/>
  <c r="G67" i="15"/>
  <c r="C7" i="16" s="1"/>
  <c r="J21" i="16" s="1"/>
  <c r="I71" i="15" l="1"/>
  <c r="E11" i="16" s="1"/>
  <c r="J40" i="16" s="1"/>
  <c r="K40" i="16" s="1"/>
  <c r="I65" i="15"/>
  <c r="E5" i="16" s="1"/>
  <c r="J34" i="16" s="1"/>
  <c r="G71" i="15"/>
  <c r="C11" i="16" s="1"/>
  <c r="J25" i="16" s="1"/>
  <c r="M25" i="16" s="1"/>
  <c r="I72" i="15"/>
  <c r="E12" i="16" s="1"/>
  <c r="J41" i="16" s="1"/>
  <c r="F67" i="15"/>
  <c r="B7" i="16" s="1"/>
  <c r="C21" i="16" s="1"/>
  <c r="D21" i="16" s="1"/>
  <c r="I69" i="15"/>
  <c r="E9" i="16" s="1"/>
  <c r="J38" i="16" s="1"/>
  <c r="H73" i="15"/>
  <c r="D13" i="16" s="1"/>
  <c r="C42" i="16" s="1"/>
  <c r="F42" i="16" s="1"/>
  <c r="H64" i="15"/>
  <c r="D4" i="16" s="1"/>
  <c r="C33" i="16" s="1"/>
  <c r="I73" i="15"/>
  <c r="E13" i="16" s="1"/>
  <c r="J42" i="16" s="1"/>
  <c r="K42" i="16" s="1"/>
  <c r="F73" i="15"/>
  <c r="B13" i="16" s="1"/>
  <c r="C27" i="16" s="1"/>
  <c r="F65" i="15"/>
  <c r="B5" i="16" s="1"/>
  <c r="C19" i="16" s="1"/>
  <c r="D19" i="16" s="1"/>
  <c r="I67" i="15"/>
  <c r="E7" i="16" s="1"/>
  <c r="J36" i="16" s="1"/>
  <c r="F72" i="15"/>
  <c r="B12" i="16" s="1"/>
  <c r="C26" i="16" s="1"/>
  <c r="F26" i="16" s="1"/>
  <c r="F64" i="15"/>
  <c r="B4" i="16" s="1"/>
  <c r="C18" i="16" s="1"/>
  <c r="C52" i="16"/>
  <c r="M21" i="16"/>
  <c r="L21" i="16"/>
  <c r="K21" i="16"/>
  <c r="C56" i="16"/>
  <c r="L40" i="16"/>
  <c r="E56" i="16"/>
  <c r="E49" i="16"/>
  <c r="K33" i="16"/>
  <c r="L33" i="16"/>
  <c r="M33" i="16"/>
  <c r="E50" i="16"/>
  <c r="K34" i="16"/>
  <c r="L34" i="16"/>
  <c r="M34" i="16"/>
  <c r="E21" i="16"/>
  <c r="C55" i="16"/>
  <c r="M24" i="16"/>
  <c r="L24" i="16"/>
  <c r="K24" i="16"/>
  <c r="F27" i="16"/>
  <c r="E27" i="16"/>
  <c r="D27" i="16"/>
  <c r="B58" i="16"/>
  <c r="E19" i="16"/>
  <c r="C53" i="16"/>
  <c r="M22" i="16"/>
  <c r="K22" i="16"/>
  <c r="L22" i="16"/>
  <c r="D58" i="16"/>
  <c r="H68" i="15"/>
  <c r="D8" i="16" s="1"/>
  <c r="C37" i="16" s="1"/>
  <c r="L36" i="16"/>
  <c r="K36" i="16"/>
  <c r="E52" i="16"/>
  <c r="M36" i="16"/>
  <c r="E54" i="16"/>
  <c r="K38" i="16"/>
  <c r="L38" i="16"/>
  <c r="M38" i="16"/>
  <c r="D56" i="16"/>
  <c r="F40" i="16"/>
  <c r="E40" i="16"/>
  <c r="D40" i="16"/>
  <c r="E35" i="16"/>
  <c r="F35" i="16"/>
  <c r="D51" i="16"/>
  <c r="D35" i="16"/>
  <c r="C54" i="16"/>
  <c r="M23" i="16"/>
  <c r="L23" i="16"/>
  <c r="K23" i="16"/>
  <c r="B57" i="16"/>
  <c r="F57" i="16" s="1"/>
  <c r="D18" i="16"/>
  <c r="E18" i="16"/>
  <c r="F18" i="16"/>
  <c r="B49" i="16"/>
  <c r="H69" i="15"/>
  <c r="D9" i="16" s="1"/>
  <c r="C38" i="16" s="1"/>
  <c r="F33" i="16"/>
  <c r="E33" i="16"/>
  <c r="D49" i="16"/>
  <c r="D33" i="16"/>
  <c r="G66" i="15"/>
  <c r="C6" i="16" s="1"/>
  <c r="J20" i="16" s="1"/>
  <c r="I70" i="15"/>
  <c r="E10" i="16" s="1"/>
  <c r="J39" i="16" s="1"/>
  <c r="E57" i="16"/>
  <c r="K41" i="16"/>
  <c r="L41" i="16"/>
  <c r="M41" i="16"/>
  <c r="L42" i="16"/>
  <c r="J59" i="15"/>
  <c r="M56" i="15" s="1"/>
  <c r="M58" i="15" s="1"/>
  <c r="D52" i="16"/>
  <c r="F36" i="16"/>
  <c r="E36" i="16"/>
  <c r="D36" i="16"/>
  <c r="F70" i="15"/>
  <c r="B10" i="16" s="1"/>
  <c r="C24" i="16" s="1"/>
  <c r="C58" i="16"/>
  <c r="K27" i="16"/>
  <c r="M27" i="16"/>
  <c r="L27" i="16"/>
  <c r="C50" i="16"/>
  <c r="M19" i="16"/>
  <c r="L19" i="16"/>
  <c r="K19" i="16"/>
  <c r="F68" i="15"/>
  <c r="B8" i="16" s="1"/>
  <c r="C22" i="16" s="1"/>
  <c r="H65" i="15"/>
  <c r="D5" i="16" s="1"/>
  <c r="C34" i="16" s="1"/>
  <c r="I66" i="15"/>
  <c r="E6" i="16" s="1"/>
  <c r="J35" i="16" s="1"/>
  <c r="I68" i="15"/>
  <c r="E8" i="16" s="1"/>
  <c r="J37" i="16" s="1"/>
  <c r="F71" i="15"/>
  <c r="B11" i="16" s="1"/>
  <c r="C25" i="16" s="1"/>
  <c r="F66" i="15"/>
  <c r="B6" i="16" s="1"/>
  <c r="C20" i="16" s="1"/>
  <c r="F69" i="15"/>
  <c r="B9" i="16" s="1"/>
  <c r="C23" i="16" s="1"/>
  <c r="C57" i="16"/>
  <c r="K26" i="16"/>
  <c r="M26" i="16"/>
  <c r="L26" i="16"/>
  <c r="C49" i="16"/>
  <c r="M18" i="16"/>
  <c r="L18" i="16"/>
  <c r="J28" i="16"/>
  <c r="K18" i="16"/>
  <c r="H70" i="15"/>
  <c r="D10" i="16" s="1"/>
  <c r="C39" i="16" s="1"/>
  <c r="H72" i="15"/>
  <c r="D12" i="16" s="1"/>
  <c r="C41" i="16" s="1"/>
  <c r="E58" i="16" l="1"/>
  <c r="D26" i="16"/>
  <c r="E42" i="16"/>
  <c r="F19" i="16"/>
  <c r="F21" i="16"/>
  <c r="M40" i="16"/>
  <c r="L25" i="16"/>
  <c r="L28" i="16" s="1"/>
  <c r="N48" i="16" s="1"/>
  <c r="M42" i="16"/>
  <c r="E26" i="16"/>
  <c r="D42" i="16"/>
  <c r="B50" i="16"/>
  <c r="B52" i="16"/>
  <c r="K25" i="16"/>
  <c r="E39" i="16"/>
  <c r="F39" i="16"/>
  <c r="D55" i="16"/>
  <c r="D39" i="16"/>
  <c r="E23" i="16"/>
  <c r="D23" i="16"/>
  <c r="F23" i="16"/>
  <c r="B54" i="16"/>
  <c r="F54" i="16" s="1"/>
  <c r="E25" i="16"/>
  <c r="D25" i="16"/>
  <c r="F25" i="16"/>
  <c r="B56" i="16"/>
  <c r="F56" i="16" s="1"/>
  <c r="L35" i="16"/>
  <c r="K35" i="16"/>
  <c r="K43" i="16" s="1"/>
  <c r="E51" i="16"/>
  <c r="M35" i="16"/>
  <c r="E22" i="16"/>
  <c r="D22" i="16"/>
  <c r="F22" i="16"/>
  <c r="B53" i="16"/>
  <c r="F53" i="16" s="1"/>
  <c r="C51" i="16"/>
  <c r="M20" i="16"/>
  <c r="M28" i="16" s="1"/>
  <c r="O48" i="16" s="1"/>
  <c r="L20" i="16"/>
  <c r="K20" i="16"/>
  <c r="D54" i="16"/>
  <c r="F38" i="16"/>
  <c r="E38" i="16"/>
  <c r="D38" i="16"/>
  <c r="C28" i="16"/>
  <c r="D53" i="16"/>
  <c r="F37" i="16"/>
  <c r="E37" i="16"/>
  <c r="D37" i="16"/>
  <c r="D57" i="16"/>
  <c r="F41" i="16"/>
  <c r="E41" i="16"/>
  <c r="D41" i="16"/>
  <c r="K28" i="16"/>
  <c r="M48" i="16" s="1"/>
  <c r="E20" i="16"/>
  <c r="D20" i="16"/>
  <c r="F20" i="16"/>
  <c r="B51" i="16"/>
  <c r="L37" i="16"/>
  <c r="K37" i="16"/>
  <c r="E53" i="16"/>
  <c r="M37" i="16"/>
  <c r="D50" i="16"/>
  <c r="F34" i="16"/>
  <c r="E34" i="16"/>
  <c r="D34" i="16"/>
  <c r="E24" i="16"/>
  <c r="D24" i="16"/>
  <c r="F24" i="16"/>
  <c r="B55" i="16"/>
  <c r="F55" i="16" s="1"/>
  <c r="L39" i="16"/>
  <c r="K39" i="16"/>
  <c r="E55" i="16"/>
  <c r="M39" i="16"/>
  <c r="C43" i="16"/>
  <c r="J43" i="16"/>
  <c r="D43" i="16" l="1"/>
  <c r="D28" i="16"/>
  <c r="M47" i="16" s="1"/>
  <c r="E43" i="16"/>
  <c r="N49" i="16" s="1"/>
  <c r="L43" i="16"/>
  <c r="N50" i="16" s="1"/>
  <c r="E28" i="16"/>
  <c r="N47" i="16" s="1"/>
  <c r="M43" i="16"/>
  <c r="O50" i="16" s="1"/>
  <c r="F28" i="16"/>
  <c r="O47" i="16" s="1"/>
  <c r="M50" i="16"/>
  <c r="F43" i="16"/>
  <c r="O49" i="16" s="1"/>
  <c r="F52" i="16"/>
  <c r="O70" i="16"/>
  <c r="O66" i="16"/>
  <c r="I55" i="16"/>
  <c r="I51" i="16"/>
  <c r="O71" i="16"/>
  <c r="O67" i="16"/>
  <c r="I58" i="16"/>
  <c r="I52" i="16"/>
  <c r="I54" i="16"/>
  <c r="I49" i="16"/>
  <c r="O72" i="16"/>
  <c r="O68" i="16"/>
  <c r="O64" i="16"/>
  <c r="I53" i="16"/>
  <c r="O73" i="16"/>
  <c r="O69" i="16"/>
  <c r="O65" i="16"/>
  <c r="I56" i="16"/>
  <c r="I57" i="16"/>
  <c r="I50" i="16"/>
  <c r="F49" i="16"/>
  <c r="L68" i="16"/>
  <c r="L65" i="16"/>
  <c r="M49" i="16"/>
  <c r="F50" i="16"/>
  <c r="G49" i="16"/>
  <c r="M70" i="16"/>
  <c r="M66" i="16"/>
  <c r="G55" i="16"/>
  <c r="G51" i="16"/>
  <c r="M71" i="16"/>
  <c r="M67" i="16"/>
  <c r="G58" i="16"/>
  <c r="G54" i="16"/>
  <c r="G52" i="16"/>
  <c r="M72" i="16"/>
  <c r="M68" i="16"/>
  <c r="M64" i="16"/>
  <c r="G53" i="16"/>
  <c r="M73" i="16"/>
  <c r="M69" i="16"/>
  <c r="M65" i="16"/>
  <c r="G57" i="16"/>
  <c r="G56" i="16"/>
  <c r="G50" i="16"/>
  <c r="L71" i="16" l="1"/>
  <c r="L66" i="16"/>
  <c r="L73" i="16"/>
  <c r="L67" i="16"/>
  <c r="L70" i="16"/>
  <c r="L69" i="16"/>
  <c r="L64" i="16"/>
  <c r="L72" i="16"/>
  <c r="P72" i="16" s="1"/>
  <c r="H72" i="16" s="1"/>
  <c r="D12" i="17" s="1"/>
  <c r="C41" i="17" s="1"/>
  <c r="F51" i="16"/>
  <c r="N73" i="16"/>
  <c r="N69" i="16"/>
  <c r="N65" i="16"/>
  <c r="P65" i="16" s="1"/>
  <c r="G65" i="16" s="1"/>
  <c r="C5" i="17" s="1"/>
  <c r="J19" i="17" s="1"/>
  <c r="H57" i="16"/>
  <c r="H54" i="16"/>
  <c r="J54" i="16" s="1"/>
  <c r="N72" i="16"/>
  <c r="N68" i="16"/>
  <c r="P68" i="16" s="1"/>
  <c r="G68" i="16" s="1"/>
  <c r="C8" i="17" s="1"/>
  <c r="J22" i="17" s="1"/>
  <c r="N64" i="16"/>
  <c r="H50" i="16"/>
  <c r="J50" i="16" s="1"/>
  <c r="H55" i="16"/>
  <c r="J55" i="16" s="1"/>
  <c r="N71" i="16"/>
  <c r="N67" i="16"/>
  <c r="H58" i="16"/>
  <c r="H56" i="16"/>
  <c r="J56" i="16" s="1"/>
  <c r="H52" i="16"/>
  <c r="N70" i="16"/>
  <c r="N66" i="16"/>
  <c r="H53" i="16"/>
  <c r="J53" i="16" s="1"/>
  <c r="H49" i="16"/>
  <c r="H51" i="16"/>
  <c r="P69" i="16"/>
  <c r="H69" i="16" s="1"/>
  <c r="D9" i="17" s="1"/>
  <c r="C38" i="17" s="1"/>
  <c r="P71" i="16"/>
  <c r="H71" i="16" s="1"/>
  <c r="D11" i="17" s="1"/>
  <c r="C40" i="17" s="1"/>
  <c r="J52" i="16"/>
  <c r="J57" i="16"/>
  <c r="G71" i="16"/>
  <c r="C11" i="17" s="1"/>
  <c r="J25" i="17" s="1"/>
  <c r="P66" i="16"/>
  <c r="H66" i="16" s="1"/>
  <c r="D6" i="17" s="1"/>
  <c r="C35" i="17" s="1"/>
  <c r="P73" i="16"/>
  <c r="G73" i="16" s="1"/>
  <c r="C13" i="17" s="1"/>
  <c r="J27" i="17" s="1"/>
  <c r="J49" i="16"/>
  <c r="I71" i="16"/>
  <c r="E11" i="17" s="1"/>
  <c r="J40" i="17" s="1"/>
  <c r="I73" i="16" l="1"/>
  <c r="E13" i="17" s="1"/>
  <c r="J42" i="17" s="1"/>
  <c r="I69" i="16"/>
  <c r="E9" i="17" s="1"/>
  <c r="J38" i="17" s="1"/>
  <c r="K38" i="17" s="1"/>
  <c r="P67" i="16"/>
  <c r="H67" i="16" s="1"/>
  <c r="D7" i="17" s="1"/>
  <c r="C36" i="17" s="1"/>
  <c r="P64" i="16"/>
  <c r="I64" i="16" s="1"/>
  <c r="E4" i="17" s="1"/>
  <c r="J33" i="17" s="1"/>
  <c r="P70" i="16"/>
  <c r="H64" i="16"/>
  <c r="D4" i="17" s="1"/>
  <c r="C33" i="17" s="1"/>
  <c r="E33" i="17" s="1"/>
  <c r="H70" i="16"/>
  <c r="D10" i="17" s="1"/>
  <c r="C39" i="17" s="1"/>
  <c r="D39" i="17" s="1"/>
  <c r="G70" i="16"/>
  <c r="C10" i="17" s="1"/>
  <c r="J24" i="17" s="1"/>
  <c r="I70" i="16"/>
  <c r="E10" i="17" s="1"/>
  <c r="J39" i="17" s="1"/>
  <c r="K39" i="17" s="1"/>
  <c r="I72" i="16"/>
  <c r="E12" i="17" s="1"/>
  <c r="J41" i="17" s="1"/>
  <c r="G69" i="16"/>
  <c r="C9" i="17" s="1"/>
  <c r="J23" i="17" s="1"/>
  <c r="K23" i="17" s="1"/>
  <c r="I65" i="16"/>
  <c r="E5" i="17" s="1"/>
  <c r="J34" i="17" s="1"/>
  <c r="F67" i="16"/>
  <c r="B7" i="17" s="1"/>
  <c r="C21" i="17" s="1"/>
  <c r="E21" i="17" s="1"/>
  <c r="F68" i="16"/>
  <c r="B8" i="17" s="1"/>
  <c r="C22" i="17" s="1"/>
  <c r="F73" i="16"/>
  <c r="B13" i="17" s="1"/>
  <c r="C27" i="17" s="1"/>
  <c r="E27" i="17" s="1"/>
  <c r="F65" i="16"/>
  <c r="B5" i="17" s="1"/>
  <c r="C19" i="17" s="1"/>
  <c r="F66" i="16"/>
  <c r="B6" i="17" s="1"/>
  <c r="C20" i="17" s="1"/>
  <c r="E20" i="17" s="1"/>
  <c r="I66" i="16"/>
  <c r="E6" i="17" s="1"/>
  <c r="J35" i="17" s="1"/>
  <c r="I68" i="16"/>
  <c r="E8" i="17" s="1"/>
  <c r="J37" i="17" s="1"/>
  <c r="F71" i="16"/>
  <c r="B11" i="17" s="1"/>
  <c r="C25" i="17" s="1"/>
  <c r="F72" i="16"/>
  <c r="B12" i="17" s="1"/>
  <c r="C26" i="17" s="1"/>
  <c r="F69" i="16"/>
  <c r="B9" i="17" s="1"/>
  <c r="C23" i="17" s="1"/>
  <c r="F70" i="16"/>
  <c r="B10" i="17" s="1"/>
  <c r="C24" i="17" s="1"/>
  <c r="J51" i="16"/>
  <c r="G67" i="16"/>
  <c r="C7" i="17" s="1"/>
  <c r="J21" i="17" s="1"/>
  <c r="G64" i="16"/>
  <c r="C4" i="17" s="1"/>
  <c r="J18" i="17" s="1"/>
  <c r="K40" i="17"/>
  <c r="L40" i="17"/>
  <c r="M40" i="17"/>
  <c r="E56" i="17"/>
  <c r="L34" i="17"/>
  <c r="E50" i="17"/>
  <c r="K34" i="17"/>
  <c r="M34" i="17"/>
  <c r="D21" i="17"/>
  <c r="E22" i="17"/>
  <c r="B53" i="17"/>
  <c r="D22" i="17"/>
  <c r="F22" i="17"/>
  <c r="D27" i="17"/>
  <c r="B50" i="17"/>
  <c r="F19" i="17"/>
  <c r="E19" i="17"/>
  <c r="D19" i="17"/>
  <c r="D20" i="17"/>
  <c r="L25" i="17"/>
  <c r="K25" i="17"/>
  <c r="M25" i="17"/>
  <c r="C56" i="17"/>
  <c r="M39" i="17"/>
  <c r="K41" i="17"/>
  <c r="E57" i="17"/>
  <c r="L41" i="17"/>
  <c r="M41" i="17"/>
  <c r="K42" i="17"/>
  <c r="L42" i="17"/>
  <c r="M42" i="17"/>
  <c r="E58" i="17"/>
  <c r="D52" i="17"/>
  <c r="F36" i="17"/>
  <c r="E36" i="17"/>
  <c r="D36" i="17"/>
  <c r="K22" i="17"/>
  <c r="L22" i="17"/>
  <c r="C53" i="17"/>
  <c r="M22" i="17"/>
  <c r="K27" i="17"/>
  <c r="C58" i="17"/>
  <c r="M27" i="17"/>
  <c r="L27" i="17"/>
  <c r="L19" i="17"/>
  <c r="M19" i="17"/>
  <c r="C50" i="17"/>
  <c r="K19" i="17"/>
  <c r="F35" i="17"/>
  <c r="D35" i="17"/>
  <c r="E35" i="17"/>
  <c r="D51" i="17"/>
  <c r="K24" i="17"/>
  <c r="L24" i="17"/>
  <c r="C55" i="17"/>
  <c r="M24" i="17"/>
  <c r="C54" i="17"/>
  <c r="I67" i="16"/>
  <c r="E7" i="17" s="1"/>
  <c r="J36" i="17" s="1"/>
  <c r="L38" i="17"/>
  <c r="M38" i="17"/>
  <c r="D56" i="17"/>
  <c r="F40" i="17"/>
  <c r="E40" i="17"/>
  <c r="D40" i="17"/>
  <c r="E41" i="17"/>
  <c r="D41" i="17"/>
  <c r="D57" i="17"/>
  <c r="F41" i="17"/>
  <c r="D49" i="17"/>
  <c r="D54" i="17"/>
  <c r="F38" i="17"/>
  <c r="E38" i="17"/>
  <c r="D38" i="17"/>
  <c r="D55" i="17"/>
  <c r="H68" i="16"/>
  <c r="D8" i="17" s="1"/>
  <c r="C37" i="17" s="1"/>
  <c r="H65" i="16"/>
  <c r="D5" i="17" s="1"/>
  <c r="C34" i="17" s="1"/>
  <c r="H73" i="16"/>
  <c r="D13" i="17" s="1"/>
  <c r="C42" i="17" s="1"/>
  <c r="G66" i="16"/>
  <c r="C6" i="17" s="1"/>
  <c r="J20" i="17" s="1"/>
  <c r="G72" i="16"/>
  <c r="C12" i="17" s="1"/>
  <c r="J26" i="17" s="1"/>
  <c r="E49" i="17" l="1"/>
  <c r="L33" i="17"/>
  <c r="K33" i="17"/>
  <c r="M33" i="17"/>
  <c r="E39" i="17"/>
  <c r="F33" i="17"/>
  <c r="E54" i="17"/>
  <c r="L23" i="17"/>
  <c r="L39" i="17"/>
  <c r="B51" i="17"/>
  <c r="B58" i="17"/>
  <c r="B52" i="17"/>
  <c r="F64" i="16"/>
  <c r="B4" i="17" s="1"/>
  <c r="C18" i="17" s="1"/>
  <c r="F39" i="17"/>
  <c r="D33" i="17"/>
  <c r="J43" i="17"/>
  <c r="M23" i="17"/>
  <c r="E55" i="17"/>
  <c r="F20" i="17"/>
  <c r="F27" i="17"/>
  <c r="F21" i="17"/>
  <c r="K20" i="17"/>
  <c r="L20" i="17"/>
  <c r="C51" i="17"/>
  <c r="M20" i="17"/>
  <c r="E34" i="17"/>
  <c r="D34" i="17"/>
  <c r="D50" i="17"/>
  <c r="F34" i="17"/>
  <c r="C43" i="17"/>
  <c r="K18" i="17"/>
  <c r="L18" i="17"/>
  <c r="J28" i="17"/>
  <c r="M18" i="17"/>
  <c r="C49" i="17"/>
  <c r="E23" i="17"/>
  <c r="B54" i="17"/>
  <c r="F23" i="17"/>
  <c r="D23" i="17"/>
  <c r="B57" i="17"/>
  <c r="F26" i="17"/>
  <c r="D26" i="17"/>
  <c r="E26" i="17"/>
  <c r="K37" i="17"/>
  <c r="L37" i="17"/>
  <c r="E53" i="17"/>
  <c r="M37" i="17"/>
  <c r="K26" i="17"/>
  <c r="L26" i="17"/>
  <c r="C57" i="17"/>
  <c r="M26" i="17"/>
  <c r="D58" i="17"/>
  <c r="F42" i="17"/>
  <c r="E42" i="17"/>
  <c r="D42" i="17"/>
  <c r="E37" i="17"/>
  <c r="E43" i="17" s="1"/>
  <c r="N49" i="17" s="1"/>
  <c r="D37" i="17"/>
  <c r="D53" i="17"/>
  <c r="F37" i="17"/>
  <c r="D43" i="17"/>
  <c r="M49" i="17" s="1"/>
  <c r="K36" i="17"/>
  <c r="L36" i="17"/>
  <c r="M36" i="17"/>
  <c r="E52" i="17"/>
  <c r="L21" i="17"/>
  <c r="C52" i="17"/>
  <c r="K21" i="17"/>
  <c r="M21" i="17"/>
  <c r="B55" i="17"/>
  <c r="F24" i="17"/>
  <c r="D24" i="17"/>
  <c r="E24" i="17"/>
  <c r="B49" i="17"/>
  <c r="E18" i="17"/>
  <c r="F18" i="17"/>
  <c r="C28" i="17"/>
  <c r="D18" i="17"/>
  <c r="E25" i="17"/>
  <c r="B56" i="17"/>
  <c r="F25" i="17"/>
  <c r="D25" i="17"/>
  <c r="K35" i="17"/>
  <c r="L35" i="17"/>
  <c r="E51" i="17"/>
  <c r="M35" i="17"/>
  <c r="M43" i="17" l="1"/>
  <c r="O50" i="17" s="1"/>
  <c r="F43" i="17"/>
  <c r="O49" i="17" s="1"/>
  <c r="N73" i="17" s="1"/>
  <c r="M28" i="17"/>
  <c r="O48" i="17" s="1"/>
  <c r="L43" i="17"/>
  <c r="N50" i="17" s="1"/>
  <c r="F28" i="17"/>
  <c r="O47" i="17" s="1"/>
  <c r="K43" i="17"/>
  <c r="M50" i="17" s="1"/>
  <c r="I49" i="17" s="1"/>
  <c r="K28" i="17"/>
  <c r="M48" i="17" s="1"/>
  <c r="D28" i="17"/>
  <c r="M47" i="17" s="1"/>
  <c r="N66" i="17"/>
  <c r="N64" i="17"/>
  <c r="N71" i="17"/>
  <c r="N65" i="17"/>
  <c r="L28" i="17"/>
  <c r="N48" i="17" s="1"/>
  <c r="E28" i="17"/>
  <c r="N47" i="17" s="1"/>
  <c r="O72" i="17" l="1"/>
  <c r="O67" i="17"/>
  <c r="I51" i="17"/>
  <c r="I50" i="17"/>
  <c r="O65" i="17"/>
  <c r="O68" i="17"/>
  <c r="I52" i="17"/>
  <c r="I55" i="17"/>
  <c r="I57" i="17"/>
  <c r="O73" i="17"/>
  <c r="H53" i="17"/>
  <c r="H52" i="17"/>
  <c r="H57" i="17"/>
  <c r="N67" i="17"/>
  <c r="H55" i="17"/>
  <c r="O64" i="17"/>
  <c r="I56" i="17"/>
  <c r="O70" i="17"/>
  <c r="O69" i="17"/>
  <c r="I54" i="17"/>
  <c r="I53" i="17"/>
  <c r="O71" i="17"/>
  <c r="O66" i="17"/>
  <c r="I58" i="17"/>
  <c r="G56" i="17"/>
  <c r="H54" i="17"/>
  <c r="N68" i="17"/>
  <c r="H58" i="17"/>
  <c r="H50" i="17"/>
  <c r="N69" i="17"/>
  <c r="N70" i="17"/>
  <c r="H51" i="17"/>
  <c r="H56" i="17"/>
  <c r="N72" i="17"/>
  <c r="M68" i="17"/>
  <c r="M69" i="17"/>
  <c r="M71" i="17"/>
  <c r="G51" i="17"/>
  <c r="G57" i="17"/>
  <c r="G55" i="17"/>
  <c r="M72" i="17"/>
  <c r="G52" i="17"/>
  <c r="G58" i="17"/>
  <c r="L73" i="17"/>
  <c r="L69" i="17"/>
  <c r="L65" i="17"/>
  <c r="F57" i="17"/>
  <c r="F54" i="17"/>
  <c r="L72" i="17"/>
  <c r="L64" i="17"/>
  <c r="F51" i="17"/>
  <c r="L66" i="17"/>
  <c r="L71" i="17"/>
  <c r="L67" i="17"/>
  <c r="F58" i="17"/>
  <c r="F56" i="17"/>
  <c r="F52" i="17"/>
  <c r="J52" i="17" s="1"/>
  <c r="L68" i="17"/>
  <c r="F55" i="17"/>
  <c r="J55" i="17" s="1"/>
  <c r="L70" i="17"/>
  <c r="F53" i="17"/>
  <c r="G53" i="17"/>
  <c r="M65" i="17"/>
  <c r="M70" i="17"/>
  <c r="M67" i="17"/>
  <c r="G50" i="17"/>
  <c r="M64" i="17"/>
  <c r="M73" i="17"/>
  <c r="M66" i="17"/>
  <c r="G54" i="17"/>
  <c r="J56" i="17" l="1"/>
  <c r="J51" i="17"/>
  <c r="J57" i="17"/>
  <c r="P69" i="17"/>
  <c r="F69" i="17" s="1"/>
  <c r="B9" i="18" s="1"/>
  <c r="C23" i="18" s="1"/>
  <c r="B54" i="18" s="1"/>
  <c r="J58" i="17"/>
  <c r="J49" i="17"/>
  <c r="P65" i="17"/>
  <c r="F65" i="17" s="1"/>
  <c r="B5" i="18" s="1"/>
  <c r="C19" i="18" s="1"/>
  <c r="D19" i="18" s="1"/>
  <c r="I69" i="17"/>
  <c r="E9" i="18" s="1"/>
  <c r="J38" i="18" s="1"/>
  <c r="K38" i="18" s="1"/>
  <c r="G69" i="17"/>
  <c r="C9" i="18" s="1"/>
  <c r="J23" i="18" s="1"/>
  <c r="K23" i="18" s="1"/>
  <c r="P70" i="17"/>
  <c r="G70" i="17" s="1"/>
  <c r="C10" i="18" s="1"/>
  <c r="J24" i="18" s="1"/>
  <c r="P71" i="17"/>
  <c r="F71" i="17" s="1"/>
  <c r="B11" i="18" s="1"/>
  <c r="C25" i="18" s="1"/>
  <c r="P64" i="17"/>
  <c r="J54" i="17"/>
  <c r="B50" i="18"/>
  <c r="E19" i="18"/>
  <c r="P73" i="17"/>
  <c r="F73" i="17" s="1"/>
  <c r="B13" i="18" s="1"/>
  <c r="C27" i="18" s="1"/>
  <c r="E54" i="18"/>
  <c r="M38" i="18"/>
  <c r="C54" i="18"/>
  <c r="M23" i="18"/>
  <c r="I65" i="17"/>
  <c r="E5" i="18" s="1"/>
  <c r="J34" i="18" s="1"/>
  <c r="J53" i="17"/>
  <c r="J50" i="17"/>
  <c r="P68" i="17"/>
  <c r="F68" i="17" s="1"/>
  <c r="B8" i="18" s="1"/>
  <c r="C22" i="18" s="1"/>
  <c r="P67" i="17"/>
  <c r="F67" i="17" s="1"/>
  <c r="B7" i="18" s="1"/>
  <c r="C21" i="18" s="1"/>
  <c r="P66" i="17"/>
  <c r="G66" i="17" s="1"/>
  <c r="C6" i="18" s="1"/>
  <c r="J20" i="18" s="1"/>
  <c r="P72" i="17"/>
  <c r="D23" i="18"/>
  <c r="F23" i="18"/>
  <c r="H65" i="17"/>
  <c r="D5" i="18" s="1"/>
  <c r="C34" i="18" s="1"/>
  <c r="E23" i="18" l="1"/>
  <c r="L23" i="18"/>
  <c r="L38" i="18"/>
  <c r="H69" i="17"/>
  <c r="D9" i="18" s="1"/>
  <c r="C38" i="18" s="1"/>
  <c r="J59" i="17"/>
  <c r="M56" i="17" s="1"/>
  <c r="M58" i="17" s="1"/>
  <c r="G65" i="17"/>
  <c r="C5" i="18" s="1"/>
  <c r="J19" i="18" s="1"/>
  <c r="C50" i="18" s="1"/>
  <c r="F19" i="18"/>
  <c r="F70" i="17"/>
  <c r="B10" i="18" s="1"/>
  <c r="C24" i="18" s="1"/>
  <c r="B55" i="18" s="1"/>
  <c r="D50" i="18"/>
  <c r="D34" i="18"/>
  <c r="E34" i="18"/>
  <c r="F34" i="18"/>
  <c r="G72" i="17"/>
  <c r="C12" i="18" s="1"/>
  <c r="J26" i="18" s="1"/>
  <c r="H72" i="17"/>
  <c r="D12" i="18" s="1"/>
  <c r="C41" i="18" s="1"/>
  <c r="I72" i="17"/>
  <c r="E12" i="18" s="1"/>
  <c r="J41" i="18" s="1"/>
  <c r="B52" i="18"/>
  <c r="D21" i="18"/>
  <c r="E21" i="18"/>
  <c r="F21" i="18"/>
  <c r="B53" i="18"/>
  <c r="D22" i="18"/>
  <c r="E22" i="18"/>
  <c r="F22" i="18"/>
  <c r="K19" i="18"/>
  <c r="L19" i="18"/>
  <c r="C51" i="18"/>
  <c r="K20" i="18"/>
  <c r="M20" i="18"/>
  <c r="L20" i="18"/>
  <c r="B58" i="18"/>
  <c r="D27" i="18"/>
  <c r="E27" i="18"/>
  <c r="F27" i="18"/>
  <c r="G64" i="17"/>
  <c r="C4" i="18" s="1"/>
  <c r="J18" i="18" s="1"/>
  <c r="H64" i="17"/>
  <c r="D4" i="18" s="1"/>
  <c r="C33" i="18" s="1"/>
  <c r="I64" i="17"/>
  <c r="E4" i="18" s="1"/>
  <c r="J33" i="18" s="1"/>
  <c r="B56" i="18"/>
  <c r="D25" i="18"/>
  <c r="E25" i="18"/>
  <c r="F25" i="18"/>
  <c r="D24" i="18"/>
  <c r="F24" i="18"/>
  <c r="C55" i="18"/>
  <c r="K24" i="18"/>
  <c r="M24" i="18"/>
  <c r="L24" i="18"/>
  <c r="F72" i="17"/>
  <c r="B12" i="18" s="1"/>
  <c r="C26" i="18" s="1"/>
  <c r="F66" i="17"/>
  <c r="B6" i="18" s="1"/>
  <c r="C20" i="18" s="1"/>
  <c r="H66" i="17"/>
  <c r="D6" i="18" s="1"/>
  <c r="C35" i="18" s="1"/>
  <c r="I66" i="17"/>
  <c r="E6" i="18" s="1"/>
  <c r="J35" i="18" s="1"/>
  <c r="I67" i="17"/>
  <c r="E7" i="18" s="1"/>
  <c r="J36" i="18" s="1"/>
  <c r="H67" i="17"/>
  <c r="D7" i="18" s="1"/>
  <c r="C36" i="18" s="1"/>
  <c r="G68" i="17"/>
  <c r="C8" i="18" s="1"/>
  <c r="J22" i="18" s="1"/>
  <c r="H68" i="17"/>
  <c r="D8" i="18" s="1"/>
  <c r="C37" i="18" s="1"/>
  <c r="I68" i="17"/>
  <c r="E8" i="18" s="1"/>
  <c r="J37" i="18" s="1"/>
  <c r="G67" i="17"/>
  <c r="C7" i="18" s="1"/>
  <c r="J21" i="18" s="1"/>
  <c r="E50" i="18"/>
  <c r="K34" i="18"/>
  <c r="M34" i="18"/>
  <c r="L34" i="18"/>
  <c r="H73" i="17"/>
  <c r="D13" i="18" s="1"/>
  <c r="C42" i="18" s="1"/>
  <c r="I73" i="17"/>
  <c r="E13" i="18" s="1"/>
  <c r="J42" i="18" s="1"/>
  <c r="B4" i="18"/>
  <c r="C18" i="18" s="1"/>
  <c r="G71" i="17"/>
  <c r="C11" i="18" s="1"/>
  <c r="J25" i="18" s="1"/>
  <c r="I71" i="17"/>
  <c r="E11" i="18" s="1"/>
  <c r="J40" i="18" s="1"/>
  <c r="H71" i="17"/>
  <c r="D11" i="18" s="1"/>
  <c r="C40" i="18" s="1"/>
  <c r="H70" i="17"/>
  <c r="D10" i="18" s="1"/>
  <c r="C39" i="18" s="1"/>
  <c r="I70" i="17"/>
  <c r="E10" i="18" s="1"/>
  <c r="J39" i="18" s="1"/>
  <c r="G73" i="17"/>
  <c r="C13" i="18" s="1"/>
  <c r="J27" i="18" s="1"/>
  <c r="D38" i="18" l="1"/>
  <c r="E38" i="18"/>
  <c r="D54" i="18"/>
  <c r="M19" i="18"/>
  <c r="F38" i="18"/>
  <c r="E24" i="18"/>
  <c r="E55" i="18"/>
  <c r="K39" i="18"/>
  <c r="M39" i="18"/>
  <c r="L39" i="18"/>
  <c r="D56" i="18"/>
  <c r="D40" i="18"/>
  <c r="E40" i="18"/>
  <c r="F40" i="18"/>
  <c r="C56" i="18"/>
  <c r="K25" i="18"/>
  <c r="M25" i="18"/>
  <c r="L25" i="18"/>
  <c r="E58" i="18"/>
  <c r="M42" i="18"/>
  <c r="L42" i="18"/>
  <c r="K42" i="18"/>
  <c r="C52" i="18"/>
  <c r="K21" i="18"/>
  <c r="M21" i="18"/>
  <c r="L21" i="18"/>
  <c r="D53" i="18"/>
  <c r="D37" i="18"/>
  <c r="E37" i="18"/>
  <c r="F37" i="18"/>
  <c r="D52" i="18"/>
  <c r="D36" i="18"/>
  <c r="E36" i="18"/>
  <c r="F36" i="18"/>
  <c r="E51" i="18"/>
  <c r="K35" i="18"/>
  <c r="M35" i="18"/>
  <c r="L35" i="18"/>
  <c r="B51" i="18"/>
  <c r="D20" i="18"/>
  <c r="E20" i="18"/>
  <c r="F20" i="18"/>
  <c r="E49" i="18"/>
  <c r="K33" i="18"/>
  <c r="M33" i="18"/>
  <c r="J43" i="18"/>
  <c r="L33" i="18"/>
  <c r="C49" i="18"/>
  <c r="K18" i="18"/>
  <c r="L18" i="18"/>
  <c r="J28" i="18"/>
  <c r="M18" i="18"/>
  <c r="D57" i="18"/>
  <c r="D41" i="18"/>
  <c r="E41" i="18"/>
  <c r="F41" i="18"/>
  <c r="C58" i="18"/>
  <c r="K27" i="18"/>
  <c r="M27" i="18"/>
  <c r="L27" i="18"/>
  <c r="D55" i="18"/>
  <c r="D39" i="18"/>
  <c r="E39" i="18"/>
  <c r="F39" i="18"/>
  <c r="E56" i="18"/>
  <c r="K40" i="18"/>
  <c r="M40" i="18"/>
  <c r="L40" i="18"/>
  <c r="B49" i="18"/>
  <c r="D18" i="18"/>
  <c r="E18" i="18"/>
  <c r="F18" i="18"/>
  <c r="C28" i="18"/>
  <c r="D58" i="18"/>
  <c r="D42" i="18"/>
  <c r="E42" i="18"/>
  <c r="F42" i="18"/>
  <c r="E53" i="18"/>
  <c r="K37" i="18"/>
  <c r="M37" i="18"/>
  <c r="L37" i="18"/>
  <c r="C53" i="18"/>
  <c r="K22" i="18"/>
  <c r="M22" i="18"/>
  <c r="L22" i="18"/>
  <c r="E52" i="18"/>
  <c r="K36" i="18"/>
  <c r="M36" i="18"/>
  <c r="L36" i="18"/>
  <c r="D51" i="18"/>
  <c r="D35" i="18"/>
  <c r="E35" i="18"/>
  <c r="F35" i="18"/>
  <c r="B57" i="18"/>
  <c r="D26" i="18"/>
  <c r="E26" i="18"/>
  <c r="F26" i="18"/>
  <c r="C43" i="18"/>
  <c r="D33" i="18"/>
  <c r="D49" i="18"/>
  <c r="E33" i="18"/>
  <c r="F33" i="18"/>
  <c r="F43" i="18" s="1"/>
  <c r="O49" i="18" s="1"/>
  <c r="E57" i="18"/>
  <c r="K41" i="18"/>
  <c r="M41" i="18"/>
  <c r="L41" i="18"/>
  <c r="C57" i="18"/>
  <c r="K26" i="18"/>
  <c r="M26" i="18"/>
  <c r="L26" i="18"/>
  <c r="F28" i="18" l="1"/>
  <c r="O47" i="18" s="1"/>
  <c r="D28" i="18"/>
  <c r="M47" i="18" s="1"/>
  <c r="M28" i="18"/>
  <c r="O48" i="18" s="1"/>
  <c r="L28" i="18"/>
  <c r="N48" i="18" s="1"/>
  <c r="K43" i="18"/>
  <c r="M50" i="18" s="1"/>
  <c r="E43" i="18"/>
  <c r="N49" i="18" s="1"/>
  <c r="D43" i="18"/>
  <c r="M49" i="18" s="1"/>
  <c r="E28" i="18"/>
  <c r="N47" i="18" s="1"/>
  <c r="K28" i="18"/>
  <c r="M48" i="18" s="1"/>
  <c r="L43" i="18"/>
  <c r="N50" i="18" s="1"/>
  <c r="M43" i="18"/>
  <c r="O50" i="18" s="1"/>
  <c r="L73" i="18" l="1"/>
  <c r="F53" i="18"/>
  <c r="F50" i="18"/>
  <c r="L68" i="18"/>
  <c r="F56" i="18"/>
  <c r="L67" i="18"/>
  <c r="L66" i="18"/>
  <c r="F51" i="18"/>
  <c r="L72" i="18"/>
  <c r="F57" i="18"/>
  <c r="L69" i="18"/>
  <c r="M72" i="18"/>
  <c r="M68" i="18"/>
  <c r="M64" i="18"/>
  <c r="G53" i="18"/>
  <c r="M71" i="18"/>
  <c r="G57" i="18"/>
  <c r="M73" i="18"/>
  <c r="M65" i="18"/>
  <c r="G56" i="18"/>
  <c r="G50" i="18"/>
  <c r="M70" i="18"/>
  <c r="M66" i="18"/>
  <c r="G55" i="18"/>
  <c r="G51" i="18"/>
  <c r="M67" i="18"/>
  <c r="G54" i="18"/>
  <c r="M69" i="18"/>
  <c r="G58" i="18"/>
  <c r="G52" i="18"/>
  <c r="G49" i="18"/>
  <c r="N73" i="18"/>
  <c r="N69" i="18"/>
  <c r="N65" i="18"/>
  <c r="H57" i="18"/>
  <c r="H54" i="18"/>
  <c r="N70" i="18"/>
  <c r="H53" i="18"/>
  <c r="H49" i="18"/>
  <c r="N68" i="18"/>
  <c r="H55" i="18"/>
  <c r="N71" i="18"/>
  <c r="N67" i="18"/>
  <c r="H58" i="18"/>
  <c r="H56" i="18"/>
  <c r="H52" i="18"/>
  <c r="N66" i="18"/>
  <c r="H50" i="18"/>
  <c r="N72" i="18"/>
  <c r="N64" i="18"/>
  <c r="H51" i="18"/>
  <c r="O72" i="18"/>
  <c r="O68" i="18"/>
  <c r="O64" i="18"/>
  <c r="I53" i="18"/>
  <c r="O73" i="18"/>
  <c r="O65" i="18"/>
  <c r="I56" i="18"/>
  <c r="O71" i="18"/>
  <c r="I57" i="18"/>
  <c r="I50" i="18"/>
  <c r="O70" i="18"/>
  <c r="O66" i="18"/>
  <c r="I55" i="18"/>
  <c r="I51" i="18"/>
  <c r="O69" i="18"/>
  <c r="I58" i="18"/>
  <c r="I52" i="18"/>
  <c r="O67" i="18"/>
  <c r="I54" i="18"/>
  <c r="I49" i="18"/>
  <c r="L70" i="18"/>
  <c r="F55" i="18"/>
  <c r="F52" i="18"/>
  <c r="J52" i="18" s="1"/>
  <c r="F58" i="18"/>
  <c r="L71" i="18"/>
  <c r="F49" i="18"/>
  <c r="J49" i="18" s="1"/>
  <c r="L64" i="18"/>
  <c r="F54" i="18"/>
  <c r="L65" i="18"/>
  <c r="J54" i="18" l="1"/>
  <c r="J58" i="18"/>
  <c r="J55" i="18"/>
  <c r="P69" i="18"/>
  <c r="G69" i="18" s="1"/>
  <c r="C9" i="19" s="1"/>
  <c r="J23" i="19" s="1"/>
  <c r="P72" i="18"/>
  <c r="F72" i="18" s="1"/>
  <c r="B12" i="19" s="1"/>
  <c r="C26" i="19" s="1"/>
  <c r="P66" i="18"/>
  <c r="I66" i="18" s="1"/>
  <c r="E6" i="19" s="1"/>
  <c r="J35" i="19" s="1"/>
  <c r="J56" i="18"/>
  <c r="J50" i="18"/>
  <c r="P65" i="18"/>
  <c r="G65" i="18" s="1"/>
  <c r="C5" i="19" s="1"/>
  <c r="J19" i="19" s="1"/>
  <c r="P64" i="18"/>
  <c r="H64" i="18" s="1"/>
  <c r="D4" i="19" s="1"/>
  <c r="C33" i="19" s="1"/>
  <c r="P71" i="18"/>
  <c r="H71" i="18" s="1"/>
  <c r="D11" i="19" s="1"/>
  <c r="C40" i="19" s="1"/>
  <c r="P70" i="18"/>
  <c r="F70" i="18" s="1"/>
  <c r="B10" i="19" s="1"/>
  <c r="C24" i="19" s="1"/>
  <c r="I70" i="18"/>
  <c r="E10" i="19" s="1"/>
  <c r="J39" i="19" s="1"/>
  <c r="G71" i="18"/>
  <c r="C11" i="19" s="1"/>
  <c r="J25" i="19" s="1"/>
  <c r="J57" i="18"/>
  <c r="J51" i="18"/>
  <c r="P67" i="18"/>
  <c r="I67" i="18" s="1"/>
  <c r="E7" i="19" s="1"/>
  <c r="J36" i="19" s="1"/>
  <c r="P68" i="18"/>
  <c r="F68" i="18" s="1"/>
  <c r="B8" i="19" s="1"/>
  <c r="C22" i="19" s="1"/>
  <c r="J53" i="18"/>
  <c r="P73" i="18"/>
  <c r="H73" i="18" s="1"/>
  <c r="D13" i="19" s="1"/>
  <c r="C42" i="19" s="1"/>
  <c r="F67" i="18" l="1"/>
  <c r="B7" i="19" s="1"/>
  <c r="C21" i="19" s="1"/>
  <c r="G72" i="18"/>
  <c r="C12" i="19" s="1"/>
  <c r="J26" i="19" s="1"/>
  <c r="M26" i="19" s="1"/>
  <c r="H65" i="18"/>
  <c r="D5" i="19" s="1"/>
  <c r="C34" i="19" s="1"/>
  <c r="G64" i="18"/>
  <c r="C4" i="19" s="1"/>
  <c r="J18" i="19" s="1"/>
  <c r="C49" i="19" s="1"/>
  <c r="H68" i="18"/>
  <c r="D8" i="19" s="1"/>
  <c r="C37" i="19" s="1"/>
  <c r="D53" i="19" s="1"/>
  <c r="I69" i="18"/>
  <c r="E9" i="19" s="1"/>
  <c r="J38" i="19" s="1"/>
  <c r="E54" i="19" s="1"/>
  <c r="H70" i="18"/>
  <c r="D10" i="19" s="1"/>
  <c r="C39" i="19" s="1"/>
  <c r="D39" i="19" s="1"/>
  <c r="I68" i="18"/>
  <c r="E8" i="19" s="1"/>
  <c r="J37" i="19" s="1"/>
  <c r="E53" i="19" s="1"/>
  <c r="G70" i="18"/>
  <c r="C10" i="19" s="1"/>
  <c r="J24" i="19" s="1"/>
  <c r="K24" i="19" s="1"/>
  <c r="I64" i="18"/>
  <c r="E4" i="19" s="1"/>
  <c r="J33" i="19" s="1"/>
  <c r="M33" i="19" s="1"/>
  <c r="F71" i="18"/>
  <c r="B11" i="19" s="1"/>
  <c r="C25" i="19" s="1"/>
  <c r="D25" i="19" s="1"/>
  <c r="F64" i="18"/>
  <c r="B4" i="19" s="1"/>
  <c r="C18" i="19" s="1"/>
  <c r="B49" i="19" s="1"/>
  <c r="F65" i="18"/>
  <c r="B5" i="19" s="1"/>
  <c r="C19" i="19" s="1"/>
  <c r="D19" i="19" s="1"/>
  <c r="J59" i="18"/>
  <c r="M56" i="18" s="1"/>
  <c r="M58" i="18" s="1"/>
  <c r="F66" i="18"/>
  <c r="B6" i="19" s="1"/>
  <c r="C20" i="19" s="1"/>
  <c r="B51" i="19" s="1"/>
  <c r="G66" i="18"/>
  <c r="C6" i="19" s="1"/>
  <c r="J20" i="19" s="1"/>
  <c r="C51" i="19" s="1"/>
  <c r="H66" i="18"/>
  <c r="D6" i="19" s="1"/>
  <c r="C35" i="19" s="1"/>
  <c r="D35" i="19" s="1"/>
  <c r="I71" i="18"/>
  <c r="E11" i="19" s="1"/>
  <c r="J40" i="19" s="1"/>
  <c r="M40" i="19" s="1"/>
  <c r="B52" i="19"/>
  <c r="D21" i="19"/>
  <c r="F21" i="19"/>
  <c r="E21" i="19"/>
  <c r="C57" i="19"/>
  <c r="K26" i="19"/>
  <c r="C56" i="19"/>
  <c r="K25" i="19"/>
  <c r="L25" i="19"/>
  <c r="M25" i="19"/>
  <c r="C55" i="19"/>
  <c r="L24" i="19"/>
  <c r="D58" i="19"/>
  <c r="D42" i="19"/>
  <c r="F42" i="19"/>
  <c r="E42" i="19"/>
  <c r="F37" i="19"/>
  <c r="D37" i="19"/>
  <c r="E49" i="19"/>
  <c r="K33" i="19"/>
  <c r="K38" i="19"/>
  <c r="M38" i="19"/>
  <c r="B56" i="19"/>
  <c r="F25" i="19"/>
  <c r="D18" i="19"/>
  <c r="F18" i="19"/>
  <c r="B50" i="19"/>
  <c r="F19" i="19"/>
  <c r="F20" i="19"/>
  <c r="D20" i="19"/>
  <c r="B57" i="19"/>
  <c r="D26" i="19"/>
  <c r="F26" i="19"/>
  <c r="E26" i="19"/>
  <c r="C54" i="19"/>
  <c r="K23" i="19"/>
  <c r="L23" i="19"/>
  <c r="M23" i="19"/>
  <c r="K20" i="19"/>
  <c r="M20" i="19"/>
  <c r="D55" i="19"/>
  <c r="F39" i="19"/>
  <c r="D51" i="19"/>
  <c r="F35" i="19"/>
  <c r="K37" i="19"/>
  <c r="M37" i="19"/>
  <c r="L40" i="19"/>
  <c r="K40" i="19"/>
  <c r="I73" i="18"/>
  <c r="E13" i="19" s="1"/>
  <c r="J42" i="19" s="1"/>
  <c r="F73" i="18"/>
  <c r="B13" i="19" s="1"/>
  <c r="C27" i="19" s="1"/>
  <c r="B53" i="19"/>
  <c r="D22" i="19"/>
  <c r="F22" i="19"/>
  <c r="E22" i="19"/>
  <c r="M36" i="19"/>
  <c r="E52" i="19"/>
  <c r="L36" i="19"/>
  <c r="K36" i="19"/>
  <c r="K18" i="19"/>
  <c r="M18" i="19"/>
  <c r="G73" i="18"/>
  <c r="C13" i="19" s="1"/>
  <c r="J27" i="19" s="1"/>
  <c r="G67" i="18"/>
  <c r="C7" i="19" s="1"/>
  <c r="J21" i="19" s="1"/>
  <c r="F34" i="19"/>
  <c r="D50" i="19"/>
  <c r="D34" i="19"/>
  <c r="E34" i="19"/>
  <c r="I72" i="18"/>
  <c r="E12" i="19" s="1"/>
  <c r="J41" i="19" s="1"/>
  <c r="E55" i="19"/>
  <c r="K39" i="19"/>
  <c r="L39" i="19"/>
  <c r="M39" i="19"/>
  <c r="B55" i="19"/>
  <c r="D24" i="19"/>
  <c r="F24" i="19"/>
  <c r="E24" i="19"/>
  <c r="D56" i="19"/>
  <c r="D40" i="19"/>
  <c r="F40" i="19"/>
  <c r="E40" i="19"/>
  <c r="D33" i="19"/>
  <c r="D49" i="19"/>
  <c r="E33" i="19"/>
  <c r="F33" i="19"/>
  <c r="C50" i="19"/>
  <c r="K19" i="19"/>
  <c r="L19" i="19"/>
  <c r="M19" i="19"/>
  <c r="E51" i="19"/>
  <c r="K35" i="19"/>
  <c r="L35" i="19"/>
  <c r="M35" i="19"/>
  <c r="F69" i="18"/>
  <c r="B9" i="19" s="1"/>
  <c r="C23" i="19" s="1"/>
  <c r="G68" i="18"/>
  <c r="C8" i="19" s="1"/>
  <c r="J22" i="19" s="1"/>
  <c r="H69" i="18"/>
  <c r="D9" i="19" s="1"/>
  <c r="C38" i="19" s="1"/>
  <c r="H67" i="18"/>
  <c r="D7" i="19" s="1"/>
  <c r="C36" i="19" s="1"/>
  <c r="H72" i="18"/>
  <c r="D12" i="19" s="1"/>
  <c r="C41" i="19" s="1"/>
  <c r="I65" i="18"/>
  <c r="E5" i="19" s="1"/>
  <c r="J34" i="19" s="1"/>
  <c r="L18" i="19" l="1"/>
  <c r="E56" i="19"/>
  <c r="L37" i="19"/>
  <c r="L20" i="19"/>
  <c r="E18" i="19"/>
  <c r="L38" i="19"/>
  <c r="L33" i="19"/>
  <c r="L26" i="19"/>
  <c r="E35" i="19"/>
  <c r="E39" i="19"/>
  <c r="E20" i="19"/>
  <c r="E19" i="19"/>
  <c r="E28" i="19" s="1"/>
  <c r="E25" i="19"/>
  <c r="E37" i="19"/>
  <c r="M24" i="19"/>
  <c r="D57" i="19"/>
  <c r="D41" i="19"/>
  <c r="F41" i="19"/>
  <c r="E41" i="19"/>
  <c r="D54" i="19"/>
  <c r="D38" i="19"/>
  <c r="F38" i="19"/>
  <c r="F43" i="19" s="1"/>
  <c r="E38" i="19"/>
  <c r="B54" i="19"/>
  <c r="D23" i="19"/>
  <c r="F23" i="19"/>
  <c r="F28" i="19" s="1"/>
  <c r="E23" i="19"/>
  <c r="C43" i="19"/>
  <c r="E57" i="19"/>
  <c r="K41" i="19"/>
  <c r="L41" i="19"/>
  <c r="M41" i="19"/>
  <c r="C58" i="19"/>
  <c r="K27" i="19"/>
  <c r="L27" i="19"/>
  <c r="M27" i="19"/>
  <c r="B58" i="19"/>
  <c r="D27" i="19"/>
  <c r="D28" i="19" s="1"/>
  <c r="F27" i="19"/>
  <c r="E27" i="19"/>
  <c r="J43" i="19"/>
  <c r="E50" i="19"/>
  <c r="K34" i="19"/>
  <c r="L34" i="19"/>
  <c r="M34" i="19"/>
  <c r="M43" i="19" s="1"/>
  <c r="O50" i="19" s="1"/>
  <c r="D52" i="19"/>
  <c r="D36" i="19"/>
  <c r="F36" i="19"/>
  <c r="E36" i="19"/>
  <c r="C53" i="19"/>
  <c r="K22" i="19"/>
  <c r="L22" i="19"/>
  <c r="M22" i="19"/>
  <c r="D43" i="19"/>
  <c r="C52" i="19"/>
  <c r="K21" i="19"/>
  <c r="L21" i="19"/>
  <c r="M21" i="19"/>
  <c r="J28" i="19"/>
  <c r="M42" i="19"/>
  <c r="E58" i="19"/>
  <c r="L42" i="19"/>
  <c r="K42" i="19"/>
  <c r="C28" i="19"/>
  <c r="M47" i="19" l="1"/>
  <c r="L28" i="19"/>
  <c r="N48" i="19" s="1"/>
  <c r="M28" i="19"/>
  <c r="O48" i="19" s="1"/>
  <c r="K28" i="19"/>
  <c r="M48" i="19" s="1"/>
  <c r="M68" i="19" s="1"/>
  <c r="M49" i="19"/>
  <c r="E43" i="19"/>
  <c r="N49" i="19" s="1"/>
  <c r="K43" i="19"/>
  <c r="M50" i="19" s="1"/>
  <c r="L43" i="19"/>
  <c r="N50" i="19" s="1"/>
  <c r="O68" i="19" s="1"/>
  <c r="N47" i="19"/>
  <c r="M72" i="19"/>
  <c r="M73" i="19"/>
  <c r="M67" i="19"/>
  <c r="G55" i="19"/>
  <c r="G52" i="19"/>
  <c r="O72" i="19"/>
  <c r="O71" i="19"/>
  <c r="I56" i="19"/>
  <c r="I55" i="19"/>
  <c r="I49" i="19"/>
  <c r="O49" i="19"/>
  <c r="N73" i="19" s="1"/>
  <c r="O47" i="19"/>
  <c r="L73" i="19" s="1"/>
  <c r="O69" i="19" l="1"/>
  <c r="O67" i="19"/>
  <c r="O70" i="19"/>
  <c r="I50" i="19"/>
  <c r="O64" i="19"/>
  <c r="G57" i="19"/>
  <c r="M69" i="19"/>
  <c r="M70" i="19"/>
  <c r="G56" i="19"/>
  <c r="M64" i="19"/>
  <c r="I52" i="19"/>
  <c r="O65" i="19"/>
  <c r="I54" i="19"/>
  <c r="I51" i="19"/>
  <c r="O66" i="19"/>
  <c r="I58" i="19"/>
  <c r="O73" i="19"/>
  <c r="I57" i="19"/>
  <c r="I53" i="19"/>
  <c r="G54" i="19"/>
  <c r="G49" i="19"/>
  <c r="G58" i="19"/>
  <c r="G51" i="19"/>
  <c r="M66" i="19"/>
  <c r="M71" i="19"/>
  <c r="G50" i="19"/>
  <c r="M65" i="19"/>
  <c r="G53" i="19"/>
  <c r="N66" i="19"/>
  <c r="H56" i="19"/>
  <c r="H50" i="19"/>
  <c r="N72" i="19"/>
  <c r="N69" i="19"/>
  <c r="H49" i="19"/>
  <c r="N68" i="19"/>
  <c r="N67" i="19"/>
  <c r="H51" i="19"/>
  <c r="H57" i="19"/>
  <c r="P73" i="19"/>
  <c r="G73" i="19" s="1"/>
  <c r="C13" i="25" s="1"/>
  <c r="J27" i="25" s="1"/>
  <c r="F55" i="19"/>
  <c r="F50" i="19"/>
  <c r="L66" i="19"/>
  <c r="F56" i="19"/>
  <c r="L67" i="19"/>
  <c r="L64" i="19"/>
  <c r="F51" i="19"/>
  <c r="L70" i="19"/>
  <c r="F57" i="19"/>
  <c r="L69" i="19"/>
  <c r="I73" i="19"/>
  <c r="E13" i="25" s="1"/>
  <c r="J42" i="25" s="1"/>
  <c r="H53" i="19"/>
  <c r="H55" i="19"/>
  <c r="H52" i="19"/>
  <c r="H58" i="19"/>
  <c r="N71" i="19"/>
  <c r="N70" i="19"/>
  <c r="N64" i="19"/>
  <c r="H54" i="19"/>
  <c r="N65" i="19"/>
  <c r="L72" i="19"/>
  <c r="L68" i="19"/>
  <c r="F52" i="19"/>
  <c r="F58" i="19"/>
  <c r="L71" i="19"/>
  <c r="F49" i="19"/>
  <c r="F53" i="19"/>
  <c r="F54" i="19"/>
  <c r="L65" i="19"/>
  <c r="J49" i="19" l="1"/>
  <c r="J56" i="19"/>
  <c r="J50" i="19"/>
  <c r="H73" i="19"/>
  <c r="D13" i="25" s="1"/>
  <c r="C42" i="25" s="1"/>
  <c r="F42" i="25" s="1"/>
  <c r="J53" i="19"/>
  <c r="P71" i="19"/>
  <c r="H71" i="19" s="1"/>
  <c r="D11" i="25" s="1"/>
  <c r="C40" i="25" s="1"/>
  <c r="J52" i="19"/>
  <c r="P72" i="19"/>
  <c r="H72" i="19" s="1"/>
  <c r="D12" i="25" s="1"/>
  <c r="C41" i="25" s="1"/>
  <c r="J57" i="19"/>
  <c r="J51" i="19"/>
  <c r="F73" i="19"/>
  <c r="B13" i="25" s="1"/>
  <c r="C27" i="25" s="1"/>
  <c r="P65" i="19"/>
  <c r="F65" i="19" s="1"/>
  <c r="B5" i="25" s="1"/>
  <c r="C19" i="25" s="1"/>
  <c r="P69" i="19"/>
  <c r="F69" i="19" s="1"/>
  <c r="B9" i="25" s="1"/>
  <c r="C23" i="25" s="1"/>
  <c r="P70" i="19"/>
  <c r="F70" i="19" s="1"/>
  <c r="B10" i="25" s="1"/>
  <c r="C24" i="25" s="1"/>
  <c r="P64" i="19"/>
  <c r="F64" i="19" s="1"/>
  <c r="B4" i="25" s="1"/>
  <c r="C18" i="25" s="1"/>
  <c r="B58" i="25"/>
  <c r="D27" i="25"/>
  <c r="E27" i="25"/>
  <c r="F27" i="25"/>
  <c r="I72" i="19"/>
  <c r="E12" i="25" s="1"/>
  <c r="J41" i="25" s="1"/>
  <c r="J54" i="19"/>
  <c r="J58" i="19"/>
  <c r="P68" i="19"/>
  <c r="F68" i="19" s="1"/>
  <c r="B8" i="25" s="1"/>
  <c r="C22" i="25" s="1"/>
  <c r="H65" i="19"/>
  <c r="D5" i="25" s="1"/>
  <c r="C34" i="25" s="1"/>
  <c r="E58" i="25"/>
  <c r="M42" i="25"/>
  <c r="K42" i="25"/>
  <c r="L42" i="25"/>
  <c r="P67" i="19"/>
  <c r="P66" i="19"/>
  <c r="J55" i="19"/>
  <c r="E42" i="25"/>
  <c r="D42" i="25"/>
  <c r="C58" i="25"/>
  <c r="K27" i="25"/>
  <c r="M27" i="25"/>
  <c r="L27" i="25"/>
  <c r="D58" i="25" l="1"/>
  <c r="F72" i="19"/>
  <c r="B12" i="25" s="1"/>
  <c r="C26" i="25" s="1"/>
  <c r="G72" i="19"/>
  <c r="C12" i="25" s="1"/>
  <c r="J26" i="25" s="1"/>
  <c r="F71" i="19"/>
  <c r="B11" i="25" s="1"/>
  <c r="C25" i="25" s="1"/>
  <c r="I71" i="19"/>
  <c r="E11" i="25" s="1"/>
  <c r="J40" i="25" s="1"/>
  <c r="H64" i="19"/>
  <c r="D4" i="25" s="1"/>
  <c r="C33" i="25" s="1"/>
  <c r="D33" i="25" s="1"/>
  <c r="G71" i="19"/>
  <c r="C11" i="25" s="1"/>
  <c r="J25" i="25" s="1"/>
  <c r="K25" i="25" s="1"/>
  <c r="J59" i="19"/>
  <c r="M56" i="19" s="1"/>
  <c r="M58" i="19" s="1"/>
  <c r="I66" i="19"/>
  <c r="E6" i="25" s="1"/>
  <c r="J35" i="25" s="1"/>
  <c r="G66" i="19"/>
  <c r="C6" i="25" s="1"/>
  <c r="J20" i="25" s="1"/>
  <c r="H66" i="19"/>
  <c r="D6" i="25" s="1"/>
  <c r="C35" i="25" s="1"/>
  <c r="H67" i="19"/>
  <c r="D7" i="25" s="1"/>
  <c r="C36" i="25" s="1"/>
  <c r="I67" i="19"/>
  <c r="E7" i="25" s="1"/>
  <c r="J36" i="25" s="1"/>
  <c r="G67" i="19"/>
  <c r="C7" i="25" s="1"/>
  <c r="J21" i="25" s="1"/>
  <c r="D49" i="25"/>
  <c r="F33" i="25"/>
  <c r="B53" i="25"/>
  <c r="D22" i="25"/>
  <c r="E22" i="25"/>
  <c r="F22" i="25"/>
  <c r="B49" i="25"/>
  <c r="D18" i="25"/>
  <c r="E18" i="25"/>
  <c r="F18" i="25"/>
  <c r="B55" i="25"/>
  <c r="D24" i="25"/>
  <c r="E24" i="25"/>
  <c r="F24" i="25"/>
  <c r="B54" i="25"/>
  <c r="D23" i="25"/>
  <c r="E23" i="25"/>
  <c r="F23" i="25"/>
  <c r="C56" i="25"/>
  <c r="M25" i="25"/>
  <c r="B50" i="25"/>
  <c r="D19" i="25"/>
  <c r="E19" i="25"/>
  <c r="F19" i="25"/>
  <c r="E41" i="25"/>
  <c r="F41" i="25"/>
  <c r="D41" i="25"/>
  <c r="D57" i="25"/>
  <c r="F66" i="19"/>
  <c r="B6" i="25" s="1"/>
  <c r="C20" i="25" s="1"/>
  <c r="F67" i="19"/>
  <c r="B7" i="25" s="1"/>
  <c r="C21" i="25" s="1"/>
  <c r="D56" i="25"/>
  <c r="F40" i="25"/>
  <c r="D40" i="25"/>
  <c r="E40" i="25"/>
  <c r="D50" i="25"/>
  <c r="D34" i="25"/>
  <c r="E34" i="25"/>
  <c r="F34" i="25"/>
  <c r="H68" i="19"/>
  <c r="D8" i="25" s="1"/>
  <c r="C37" i="25" s="1"/>
  <c r="I68" i="19"/>
  <c r="E8" i="25" s="1"/>
  <c r="J37" i="25" s="1"/>
  <c r="G68" i="19"/>
  <c r="C8" i="25" s="1"/>
  <c r="J22" i="25" s="1"/>
  <c r="E57" i="25"/>
  <c r="M41" i="25"/>
  <c r="K41" i="25"/>
  <c r="L41" i="25"/>
  <c r="I64" i="19"/>
  <c r="E4" i="25" s="1"/>
  <c r="J33" i="25" s="1"/>
  <c r="G64" i="19"/>
  <c r="C4" i="25" s="1"/>
  <c r="J18" i="25" s="1"/>
  <c r="G70" i="19"/>
  <c r="C10" i="25" s="1"/>
  <c r="J24" i="25" s="1"/>
  <c r="I70" i="19"/>
  <c r="E10" i="25" s="1"/>
  <c r="J39" i="25" s="1"/>
  <c r="G69" i="19"/>
  <c r="C9" i="25" s="1"/>
  <c r="J23" i="25" s="1"/>
  <c r="I69" i="19"/>
  <c r="E9" i="25" s="1"/>
  <c r="J38" i="25" s="1"/>
  <c r="H69" i="19"/>
  <c r="D9" i="25" s="1"/>
  <c r="C38" i="25" s="1"/>
  <c r="H70" i="19"/>
  <c r="D10" i="25" s="1"/>
  <c r="C39" i="25" s="1"/>
  <c r="I65" i="19"/>
  <c r="E5" i="25" s="1"/>
  <c r="J34" i="25" s="1"/>
  <c r="G65" i="19"/>
  <c r="C5" i="25" s="1"/>
  <c r="J19" i="25" s="1"/>
  <c r="E33" i="25" l="1"/>
  <c r="M40" i="25"/>
  <c r="L40" i="25"/>
  <c r="E56" i="25"/>
  <c r="K40" i="25"/>
  <c r="K26" i="25"/>
  <c r="L26" i="25"/>
  <c r="C57" i="25"/>
  <c r="M26" i="25"/>
  <c r="L25" i="25"/>
  <c r="B56" i="25"/>
  <c r="E25" i="25"/>
  <c r="D25" i="25"/>
  <c r="F25" i="25"/>
  <c r="B57" i="25"/>
  <c r="E26" i="25"/>
  <c r="D26" i="25"/>
  <c r="F26" i="25"/>
  <c r="E50" i="25"/>
  <c r="K34" i="25"/>
  <c r="M34" i="25"/>
  <c r="L34" i="25"/>
  <c r="E38" i="25"/>
  <c r="F38" i="25"/>
  <c r="D38" i="25"/>
  <c r="D54" i="25"/>
  <c r="C54" i="25"/>
  <c r="K23" i="25"/>
  <c r="M23" i="25"/>
  <c r="L23" i="25"/>
  <c r="C55" i="25"/>
  <c r="K24" i="25"/>
  <c r="M24" i="25"/>
  <c r="L24" i="25"/>
  <c r="E49" i="25"/>
  <c r="K33" i="25"/>
  <c r="M33" i="25"/>
  <c r="J43" i="25"/>
  <c r="L33" i="25"/>
  <c r="L37" i="25"/>
  <c r="M37" i="25"/>
  <c r="K37" i="25"/>
  <c r="E53" i="25"/>
  <c r="B52" i="25"/>
  <c r="D21" i="25"/>
  <c r="E21" i="25"/>
  <c r="F21" i="25"/>
  <c r="C28" i="25"/>
  <c r="C52" i="25"/>
  <c r="K21" i="25"/>
  <c r="M21" i="25"/>
  <c r="L21" i="25"/>
  <c r="D52" i="25"/>
  <c r="D36" i="25"/>
  <c r="E36" i="25"/>
  <c r="F36" i="25"/>
  <c r="C51" i="25"/>
  <c r="K20" i="25"/>
  <c r="M20" i="25"/>
  <c r="L20" i="25"/>
  <c r="C50" i="25"/>
  <c r="K19" i="25"/>
  <c r="M19" i="25"/>
  <c r="L19" i="25"/>
  <c r="D55" i="25"/>
  <c r="F39" i="25"/>
  <c r="D39" i="25"/>
  <c r="E39" i="25"/>
  <c r="E54" i="25"/>
  <c r="M38" i="25"/>
  <c r="K38" i="25"/>
  <c r="L38" i="25"/>
  <c r="E55" i="25"/>
  <c r="M39" i="25"/>
  <c r="K39" i="25"/>
  <c r="L39" i="25"/>
  <c r="C49" i="25"/>
  <c r="K18" i="25"/>
  <c r="L18" i="25"/>
  <c r="J28" i="25"/>
  <c r="M18" i="25"/>
  <c r="C53" i="25"/>
  <c r="K22" i="25"/>
  <c r="M22" i="25"/>
  <c r="L22" i="25"/>
  <c r="D53" i="25"/>
  <c r="F37" i="25"/>
  <c r="D37" i="25"/>
  <c r="E37" i="25"/>
  <c r="B51" i="25"/>
  <c r="D20" i="25"/>
  <c r="D28" i="25" s="1"/>
  <c r="E20" i="25"/>
  <c r="E28" i="25" s="1"/>
  <c r="N47" i="25" s="1"/>
  <c r="F20" i="25"/>
  <c r="C43" i="25"/>
  <c r="E52" i="25"/>
  <c r="M36" i="25"/>
  <c r="L36" i="25"/>
  <c r="K36" i="25"/>
  <c r="D51" i="25"/>
  <c r="D35" i="25"/>
  <c r="D43" i="25" s="1"/>
  <c r="M49" i="25" s="1"/>
  <c r="E35" i="25"/>
  <c r="F35" i="25"/>
  <c r="F43" i="25" s="1"/>
  <c r="O49" i="25" s="1"/>
  <c r="E51" i="25"/>
  <c r="K35" i="25"/>
  <c r="M35" i="25"/>
  <c r="L35" i="25"/>
  <c r="F28" i="25" l="1"/>
  <c r="O47" i="25" s="1"/>
  <c r="L68" i="25" s="1"/>
  <c r="M47" i="25"/>
  <c r="M28" i="25"/>
  <c r="O48" i="25" s="1"/>
  <c r="E43" i="25"/>
  <c r="N49" i="25" s="1"/>
  <c r="N72" i="25" s="1"/>
  <c r="N68" i="25"/>
  <c r="H53" i="25"/>
  <c r="N67" i="25"/>
  <c r="N73" i="25"/>
  <c r="H57" i="25"/>
  <c r="N66" i="25"/>
  <c r="H51" i="25"/>
  <c r="H56" i="25"/>
  <c r="N69" i="25"/>
  <c r="H54" i="25"/>
  <c r="L72" i="25"/>
  <c r="L64" i="25"/>
  <c r="L73" i="25"/>
  <c r="F57" i="25"/>
  <c r="L71" i="25"/>
  <c r="L70" i="25"/>
  <c r="F55" i="25"/>
  <c r="L69" i="25"/>
  <c r="F54" i="25"/>
  <c r="L67" i="25"/>
  <c r="L28" i="25"/>
  <c r="N48" i="25" s="1"/>
  <c r="K43" i="25"/>
  <c r="M50" i="25" s="1"/>
  <c r="K28" i="25"/>
  <c r="M48" i="25" s="1"/>
  <c r="L43" i="25"/>
  <c r="N50" i="25" s="1"/>
  <c r="M43" i="25"/>
  <c r="O50" i="25" s="1"/>
  <c r="F52" i="25" l="1"/>
  <c r="F49" i="25"/>
  <c r="F58" i="25"/>
  <c r="F51" i="25"/>
  <c r="L66" i="25"/>
  <c r="F56" i="25"/>
  <c r="F50" i="25"/>
  <c r="L65" i="25"/>
  <c r="F53" i="25"/>
  <c r="H58" i="25"/>
  <c r="H49" i="25"/>
  <c r="N71" i="25"/>
  <c r="H55" i="25"/>
  <c r="N70" i="25"/>
  <c r="N65" i="25"/>
  <c r="H52" i="25"/>
  <c r="H50" i="25"/>
  <c r="N64" i="25"/>
  <c r="O73" i="25"/>
  <c r="O69" i="25"/>
  <c r="O65" i="25"/>
  <c r="I57" i="25"/>
  <c r="I54" i="25"/>
  <c r="O70" i="25"/>
  <c r="I55" i="25"/>
  <c r="I50" i="25"/>
  <c r="O68" i="25"/>
  <c r="I53" i="25"/>
  <c r="O71" i="25"/>
  <c r="O67" i="25"/>
  <c r="I58" i="25"/>
  <c r="I56" i="25"/>
  <c r="I52" i="25"/>
  <c r="O66" i="25"/>
  <c r="I51" i="25"/>
  <c r="O72" i="25"/>
  <c r="O64" i="25"/>
  <c r="I49" i="25"/>
  <c r="M73" i="25"/>
  <c r="P73" i="25" s="1"/>
  <c r="I73" i="25" s="1"/>
  <c r="E13" i="26" s="1"/>
  <c r="J42" i="26" s="1"/>
  <c r="M69" i="25"/>
  <c r="M65" i="25"/>
  <c r="G57" i="25"/>
  <c r="G54" i="25"/>
  <c r="J54" i="25" s="1"/>
  <c r="M72" i="25"/>
  <c r="M64" i="25"/>
  <c r="M70" i="25"/>
  <c r="G55" i="25"/>
  <c r="J55" i="25" s="1"/>
  <c r="G50" i="25"/>
  <c r="M71" i="25"/>
  <c r="P71" i="25" s="1"/>
  <c r="M67" i="25"/>
  <c r="G58" i="25"/>
  <c r="J58" i="25" s="1"/>
  <c r="G56" i="25"/>
  <c r="J56" i="25" s="1"/>
  <c r="G52" i="25"/>
  <c r="J52" i="25" s="1"/>
  <c r="M68" i="25"/>
  <c r="G53" i="25"/>
  <c r="J53" i="25" s="1"/>
  <c r="M66" i="25"/>
  <c r="G51" i="25"/>
  <c r="J51" i="25" s="1"/>
  <c r="G49" i="25"/>
  <c r="P67" i="25"/>
  <c r="I67" i="25" s="1"/>
  <c r="E7" i="26" s="1"/>
  <c r="J36" i="26" s="1"/>
  <c r="P64" i="25"/>
  <c r="G64" i="25" s="1"/>
  <c r="C4" i="26" s="1"/>
  <c r="J18" i="26" s="1"/>
  <c r="P72" i="25"/>
  <c r="H72" i="25" s="1"/>
  <c r="D12" i="26" s="1"/>
  <c r="C41" i="26" s="1"/>
  <c r="H64" i="25"/>
  <c r="D4" i="26" s="1"/>
  <c r="C33" i="26" s="1"/>
  <c r="J49" i="25" l="1"/>
  <c r="J59" i="25" s="1"/>
  <c r="M56" i="25" s="1"/>
  <c r="M58" i="25" s="1"/>
  <c r="P68" i="25"/>
  <c r="G68" i="25" s="1"/>
  <c r="C8" i="26" s="1"/>
  <c r="J22" i="26" s="1"/>
  <c r="J50" i="25"/>
  <c r="J57" i="25"/>
  <c r="H68" i="25"/>
  <c r="D8" i="26" s="1"/>
  <c r="C37" i="26" s="1"/>
  <c r="G71" i="25"/>
  <c r="C11" i="26" s="1"/>
  <c r="J25" i="26" s="1"/>
  <c r="F71" i="25"/>
  <c r="B11" i="26" s="1"/>
  <c r="C25" i="26" s="1"/>
  <c r="H71" i="25"/>
  <c r="D11" i="26" s="1"/>
  <c r="C40" i="26" s="1"/>
  <c r="D49" i="26"/>
  <c r="E33" i="26"/>
  <c r="D33" i="26"/>
  <c r="F33" i="26"/>
  <c r="E41" i="26"/>
  <c r="D41" i="26"/>
  <c r="D57" i="26"/>
  <c r="F41" i="26"/>
  <c r="M18" i="26"/>
  <c r="L18" i="26"/>
  <c r="K18" i="26"/>
  <c r="C49" i="26"/>
  <c r="E58" i="26"/>
  <c r="M42" i="26"/>
  <c r="K42" i="26"/>
  <c r="L42" i="26"/>
  <c r="E52" i="26"/>
  <c r="M36" i="26"/>
  <c r="K36" i="26"/>
  <c r="L36" i="26"/>
  <c r="G73" i="25"/>
  <c r="C13" i="26" s="1"/>
  <c r="J27" i="26" s="1"/>
  <c r="H67" i="25"/>
  <c r="D7" i="26" s="1"/>
  <c r="C36" i="26" s="1"/>
  <c r="P65" i="25"/>
  <c r="I72" i="25"/>
  <c r="E12" i="26" s="1"/>
  <c r="J41" i="26" s="1"/>
  <c r="F72" i="25"/>
  <c r="B12" i="26" s="1"/>
  <c r="C26" i="26" s="1"/>
  <c r="F64" i="25"/>
  <c r="B4" i="26" s="1"/>
  <c r="C18" i="26" s="1"/>
  <c r="F73" i="25"/>
  <c r="B13" i="26" s="1"/>
  <c r="C27" i="26" s="1"/>
  <c r="P70" i="25"/>
  <c r="I70" i="25" s="1"/>
  <c r="E10" i="26" s="1"/>
  <c r="J39" i="26" s="1"/>
  <c r="P69" i="25"/>
  <c r="G69" i="25" s="1"/>
  <c r="C9" i="26" s="1"/>
  <c r="J23" i="26" s="1"/>
  <c r="F67" i="25"/>
  <c r="B7" i="26" s="1"/>
  <c r="C21" i="26" s="1"/>
  <c r="G67" i="25"/>
  <c r="C7" i="26" s="1"/>
  <c r="J21" i="26" s="1"/>
  <c r="G70" i="25"/>
  <c r="C10" i="26" s="1"/>
  <c r="J24" i="26" s="1"/>
  <c r="G72" i="25"/>
  <c r="C12" i="26" s="1"/>
  <c r="J26" i="26" s="1"/>
  <c r="H73" i="25"/>
  <c r="D13" i="26" s="1"/>
  <c r="C42" i="26" s="1"/>
  <c r="P66" i="25"/>
  <c r="I64" i="25"/>
  <c r="E4" i="26" s="1"/>
  <c r="J33" i="26" s="1"/>
  <c r="I71" i="25"/>
  <c r="E11" i="26" s="1"/>
  <c r="J40" i="26" s="1"/>
  <c r="I68" i="25"/>
  <c r="E8" i="26" s="1"/>
  <c r="J37" i="26" s="1"/>
  <c r="F68" i="25" l="1"/>
  <c r="B8" i="26" s="1"/>
  <c r="C22" i="26" s="1"/>
  <c r="C28" i="26" s="1"/>
  <c r="E56" i="26"/>
  <c r="M40" i="26"/>
  <c r="K40" i="26"/>
  <c r="L40" i="26"/>
  <c r="F66" i="25"/>
  <c r="B6" i="26" s="1"/>
  <c r="C20" i="26" s="1"/>
  <c r="H66" i="25"/>
  <c r="D6" i="26" s="1"/>
  <c r="C35" i="26" s="1"/>
  <c r="M23" i="26"/>
  <c r="L23" i="26"/>
  <c r="K23" i="26"/>
  <c r="C54" i="26"/>
  <c r="M24" i="26"/>
  <c r="L24" i="26"/>
  <c r="K24" i="26"/>
  <c r="C55" i="26"/>
  <c r="G66" i="25"/>
  <c r="C6" i="26" s="1"/>
  <c r="J20" i="26" s="1"/>
  <c r="F69" i="25"/>
  <c r="B9" i="26" s="1"/>
  <c r="C23" i="26" s="1"/>
  <c r="H69" i="25"/>
  <c r="D9" i="26" s="1"/>
  <c r="C38" i="26" s="1"/>
  <c r="B58" i="26"/>
  <c r="D27" i="26"/>
  <c r="F27" i="26"/>
  <c r="E27" i="26"/>
  <c r="B57" i="26"/>
  <c r="D26" i="26"/>
  <c r="F26" i="26"/>
  <c r="E26" i="26"/>
  <c r="E55" i="26"/>
  <c r="M39" i="26"/>
  <c r="K39" i="26"/>
  <c r="L39" i="26"/>
  <c r="L41" i="26"/>
  <c r="M41" i="26"/>
  <c r="K41" i="26"/>
  <c r="E57" i="26"/>
  <c r="I65" i="25"/>
  <c r="E5" i="26" s="1"/>
  <c r="J34" i="26" s="1"/>
  <c r="F65" i="25"/>
  <c r="B5" i="26" s="1"/>
  <c r="C19" i="26" s="1"/>
  <c r="H65" i="25"/>
  <c r="D5" i="26" s="1"/>
  <c r="C34" i="26" s="1"/>
  <c r="C58" i="26"/>
  <c r="M27" i="26"/>
  <c r="K27" i="26"/>
  <c r="L27" i="26"/>
  <c r="E40" i="26"/>
  <c r="D40" i="26"/>
  <c r="D56" i="26"/>
  <c r="F40" i="26"/>
  <c r="M25" i="26"/>
  <c r="L25" i="26"/>
  <c r="K25" i="26"/>
  <c r="C56" i="26"/>
  <c r="E37" i="26"/>
  <c r="D37" i="26"/>
  <c r="D53" i="26"/>
  <c r="F37" i="26"/>
  <c r="E53" i="26"/>
  <c r="M37" i="26"/>
  <c r="K37" i="26"/>
  <c r="L37" i="26"/>
  <c r="L33" i="26"/>
  <c r="M33" i="26"/>
  <c r="K33" i="26"/>
  <c r="E49" i="26"/>
  <c r="E42" i="26"/>
  <c r="D42" i="26"/>
  <c r="D58" i="26"/>
  <c r="F42" i="26"/>
  <c r="M26" i="26"/>
  <c r="L26" i="26"/>
  <c r="K26" i="26"/>
  <c r="C57" i="26"/>
  <c r="M21" i="26"/>
  <c r="L21" i="26"/>
  <c r="K21" i="26"/>
  <c r="C52" i="26"/>
  <c r="B52" i="26"/>
  <c r="D21" i="26"/>
  <c r="F21" i="26"/>
  <c r="E21" i="26"/>
  <c r="H70" i="25"/>
  <c r="D10" i="26" s="1"/>
  <c r="C39" i="26" s="1"/>
  <c r="F70" i="25"/>
  <c r="B10" i="26" s="1"/>
  <c r="C24" i="26" s="1"/>
  <c r="D18" i="26"/>
  <c r="F18" i="26"/>
  <c r="E18" i="26"/>
  <c r="B49" i="26"/>
  <c r="I69" i="25"/>
  <c r="E9" i="26" s="1"/>
  <c r="J38" i="26" s="1"/>
  <c r="I66" i="25"/>
  <c r="E6" i="26" s="1"/>
  <c r="J35" i="26" s="1"/>
  <c r="E36" i="26"/>
  <c r="D36" i="26"/>
  <c r="D52" i="26"/>
  <c r="F36" i="26"/>
  <c r="G65" i="25"/>
  <c r="C5" i="26" s="1"/>
  <c r="J19" i="26" s="1"/>
  <c r="B56" i="26"/>
  <c r="D25" i="26"/>
  <c r="F25" i="26"/>
  <c r="E25" i="26"/>
  <c r="D22" i="26"/>
  <c r="E22" i="26"/>
  <c r="M22" i="26"/>
  <c r="L22" i="26"/>
  <c r="K22" i="26"/>
  <c r="C53" i="26"/>
  <c r="F22" i="26" l="1"/>
  <c r="B53" i="26"/>
  <c r="E51" i="26"/>
  <c r="M35" i="26"/>
  <c r="K35" i="26"/>
  <c r="L35" i="26"/>
  <c r="D55" i="26"/>
  <c r="D39" i="26"/>
  <c r="E39" i="26"/>
  <c r="F39" i="26"/>
  <c r="E34" i="26"/>
  <c r="D34" i="26"/>
  <c r="D50" i="26"/>
  <c r="F34" i="26"/>
  <c r="C43" i="26"/>
  <c r="L34" i="26"/>
  <c r="M34" i="26"/>
  <c r="K34" i="26"/>
  <c r="E50" i="26"/>
  <c r="B54" i="26"/>
  <c r="D23" i="26"/>
  <c r="F23" i="26"/>
  <c r="E23" i="26"/>
  <c r="D51" i="26"/>
  <c r="D35" i="26"/>
  <c r="E35" i="26"/>
  <c r="F35" i="26"/>
  <c r="M19" i="26"/>
  <c r="L19" i="26"/>
  <c r="K19" i="26"/>
  <c r="C50" i="26"/>
  <c r="J28" i="26"/>
  <c r="L38" i="26"/>
  <c r="M38" i="26"/>
  <c r="K38" i="26"/>
  <c r="K43" i="26" s="1"/>
  <c r="E54" i="26"/>
  <c r="B55" i="26"/>
  <c r="D24" i="26"/>
  <c r="F24" i="26"/>
  <c r="E24" i="26"/>
  <c r="J43" i="26"/>
  <c r="B50" i="26"/>
  <c r="D19" i="26"/>
  <c r="F19" i="26"/>
  <c r="E19" i="26"/>
  <c r="E38" i="26"/>
  <c r="D38" i="26"/>
  <c r="D54" i="26"/>
  <c r="F38" i="26"/>
  <c r="M20" i="26"/>
  <c r="L20" i="26"/>
  <c r="K20" i="26"/>
  <c r="C51" i="26"/>
  <c r="B51" i="26"/>
  <c r="D20" i="26"/>
  <c r="F20" i="26"/>
  <c r="E20" i="26"/>
  <c r="E28" i="26" l="1"/>
  <c r="N47" i="26" s="1"/>
  <c r="M50" i="26"/>
  <c r="D28" i="26"/>
  <c r="M47" i="26" s="1"/>
  <c r="L43" i="26"/>
  <c r="N50" i="26" s="1"/>
  <c r="F28" i="26"/>
  <c r="O47" i="26" s="1"/>
  <c r="L28" i="26"/>
  <c r="N48" i="26" s="1"/>
  <c r="M43" i="26"/>
  <c r="O50" i="26" s="1"/>
  <c r="L73" i="26"/>
  <c r="L69" i="26"/>
  <c r="L65" i="26"/>
  <c r="F57" i="26"/>
  <c r="F54" i="26"/>
  <c r="L72" i="26"/>
  <c r="L68" i="26"/>
  <c r="L64" i="26"/>
  <c r="F51" i="26"/>
  <c r="F49" i="26"/>
  <c r="L71" i="26"/>
  <c r="L67" i="26"/>
  <c r="F58" i="26"/>
  <c r="F56" i="26"/>
  <c r="F52" i="26"/>
  <c r="L70" i="26"/>
  <c r="L66" i="26"/>
  <c r="F55" i="26"/>
  <c r="F50" i="26"/>
  <c r="F53" i="26"/>
  <c r="O72" i="26"/>
  <c r="O73" i="26"/>
  <c r="I57" i="26"/>
  <c r="I55" i="26"/>
  <c r="I58" i="26"/>
  <c r="E43" i="26"/>
  <c r="N49" i="26" s="1"/>
  <c r="K28" i="26"/>
  <c r="M48" i="26" s="1"/>
  <c r="M28" i="26"/>
  <c r="O48" i="26" s="1"/>
  <c r="F43" i="26"/>
  <c r="O49" i="26" s="1"/>
  <c r="D43" i="26"/>
  <c r="M49" i="26" s="1"/>
  <c r="O68" i="26" l="1"/>
  <c r="I54" i="26"/>
  <c r="O71" i="26"/>
  <c r="O70" i="26"/>
  <c r="O65" i="26"/>
  <c r="P65" i="26" s="1"/>
  <c r="I65" i="26" s="1"/>
  <c r="O64" i="26"/>
  <c r="I49" i="26"/>
  <c r="I52" i="26"/>
  <c r="O67" i="26"/>
  <c r="I51" i="26"/>
  <c r="O66" i="26"/>
  <c r="I50" i="26"/>
  <c r="I56" i="26"/>
  <c r="O69" i="26"/>
  <c r="I53" i="26"/>
  <c r="M72" i="26"/>
  <c r="M68" i="26"/>
  <c r="M64" i="26"/>
  <c r="G53" i="26"/>
  <c r="M73" i="26"/>
  <c r="M69" i="26"/>
  <c r="M65" i="26"/>
  <c r="G57" i="26"/>
  <c r="G56" i="26"/>
  <c r="G50" i="26"/>
  <c r="M70" i="26"/>
  <c r="M66" i="26"/>
  <c r="P66" i="26" s="1"/>
  <c r="I66" i="26" s="1"/>
  <c r="G55" i="26"/>
  <c r="G51" i="26"/>
  <c r="M71" i="26"/>
  <c r="M67" i="26"/>
  <c r="G58" i="26"/>
  <c r="G54" i="26"/>
  <c r="G52" i="26"/>
  <c r="G49" i="26"/>
  <c r="N73" i="26"/>
  <c r="N69" i="26"/>
  <c r="N65" i="26"/>
  <c r="H57" i="26"/>
  <c r="J57" i="26" s="1"/>
  <c r="H54" i="26"/>
  <c r="N72" i="26"/>
  <c r="N68" i="26"/>
  <c r="N64" i="26"/>
  <c r="H50" i="26"/>
  <c r="H55" i="26"/>
  <c r="N71" i="26"/>
  <c r="N67" i="26"/>
  <c r="H58" i="26"/>
  <c r="H56" i="26"/>
  <c r="H52" i="26"/>
  <c r="N70" i="26"/>
  <c r="N66" i="26"/>
  <c r="H53" i="26"/>
  <c r="J53" i="26" s="1"/>
  <c r="H49" i="26"/>
  <c r="H51" i="26"/>
  <c r="J58" i="26"/>
  <c r="J52" i="26" l="1"/>
  <c r="P71" i="26"/>
  <c r="I71" i="26" s="1"/>
  <c r="P73" i="26"/>
  <c r="I73" i="26" s="1"/>
  <c r="J51" i="26"/>
  <c r="J56" i="26"/>
  <c r="J55" i="26"/>
  <c r="P64" i="26"/>
  <c r="H64" i="26" s="1"/>
  <c r="P72" i="26"/>
  <c r="J49" i="26"/>
  <c r="J54" i="26"/>
  <c r="J50" i="26"/>
  <c r="H72" i="26"/>
  <c r="F72" i="26"/>
  <c r="I72" i="26"/>
  <c r="P70" i="26"/>
  <c r="G66" i="26"/>
  <c r="F65" i="26"/>
  <c r="P68" i="26"/>
  <c r="G68" i="26" s="1"/>
  <c r="F71" i="26"/>
  <c r="F66" i="26"/>
  <c r="H66" i="26"/>
  <c r="H71" i="26"/>
  <c r="H65" i="26"/>
  <c r="P69" i="26"/>
  <c r="P67" i="26"/>
  <c r="G71" i="26"/>
  <c r="G70" i="26"/>
  <c r="G65" i="26"/>
  <c r="G72" i="26"/>
  <c r="J59" i="26" l="1"/>
  <c r="M56" i="26" s="1"/>
  <c r="M58" i="26" s="1"/>
  <c r="G73" i="26"/>
  <c r="H73" i="26"/>
  <c r="F73" i="26"/>
  <c r="F64" i="26"/>
  <c r="G64" i="26"/>
  <c r="I64" i="26"/>
  <c r="H68" i="26"/>
  <c r="I67" i="26"/>
  <c r="F67" i="26"/>
  <c r="I70" i="26"/>
  <c r="F70" i="26"/>
  <c r="H70" i="26"/>
  <c r="H69" i="26"/>
  <c r="I69" i="26"/>
  <c r="F69" i="26"/>
  <c r="I68" i="26"/>
  <c r="F68" i="26"/>
  <c r="G69" i="26"/>
  <c r="G67" i="26"/>
  <c r="H67" i="26"/>
  <c r="M58" i="16"/>
  <c r="F58" i="16"/>
  <c r="J58" i="16"/>
  <c r="J59" i="16"/>
  <c r="M56" i="16"/>
</calcChain>
</file>

<file path=xl/sharedStrings.xml><?xml version="1.0" encoding="utf-8"?>
<sst xmlns="http://schemas.openxmlformats.org/spreadsheetml/2006/main" count="1342" uniqueCount="122">
  <si>
    <t>Langkah 1</t>
  </si>
  <si>
    <t>Dataset Pelanggan Lion Parcel</t>
  </si>
  <si>
    <t>data ke-</t>
  </si>
  <si>
    <t>a1</t>
  </si>
  <si>
    <t>a2</t>
  </si>
  <si>
    <t>a3</t>
  </si>
  <si>
    <t>a4</t>
  </si>
  <si>
    <t>a5</t>
  </si>
  <si>
    <t>a6</t>
  </si>
  <si>
    <t>Ket</t>
  </si>
  <si>
    <t>u1</t>
  </si>
  <si>
    <t>u2</t>
  </si>
  <si>
    <t>u3</t>
  </si>
  <si>
    <t>u4</t>
  </si>
  <si>
    <t>a1: SNo</t>
  </si>
  <si>
    <t>a2: Destinasi</t>
  </si>
  <si>
    <t>a3: Product</t>
  </si>
  <si>
    <t>a4: Gross</t>
  </si>
  <si>
    <t>a5: Volume</t>
  </si>
  <si>
    <t>Langkah 3</t>
  </si>
  <si>
    <t>Hitung Nilai Centroids pertama</t>
  </si>
  <si>
    <t>Langkah 4</t>
  </si>
  <si>
    <t>data ke -</t>
  </si>
  <si>
    <t>u1*w</t>
  </si>
  <si>
    <t>u1*w.a1</t>
  </si>
  <si>
    <t>u1*w.a2</t>
  </si>
  <si>
    <t>u1*w.a3</t>
  </si>
  <si>
    <t>u1*w.a4</t>
  </si>
  <si>
    <t>u1*w.a5</t>
  </si>
  <si>
    <t>u1*w.a6</t>
  </si>
  <si>
    <t>u2*w</t>
  </si>
  <si>
    <t>u2*w.a1</t>
  </si>
  <si>
    <t>u2*w.a2</t>
  </si>
  <si>
    <t>u2*w.a3</t>
  </si>
  <si>
    <t>u2*w.a4</t>
  </si>
  <si>
    <t>u2*w.a5</t>
  </si>
  <si>
    <t>u2*w.a6</t>
  </si>
  <si>
    <t>Jumlah</t>
  </si>
  <si>
    <t>Hitung Nilai Centroids Kedua</t>
  </si>
  <si>
    <t>Hitung Nilai Centroids Ketiga</t>
  </si>
  <si>
    <t>u3*w</t>
  </si>
  <si>
    <t>u3*w.a1</t>
  </si>
  <si>
    <t>u3*w.a2</t>
  </si>
  <si>
    <t>u3*w.a3</t>
  </si>
  <si>
    <t>u3*w.a4</t>
  </si>
  <si>
    <t>u3*w.a5</t>
  </si>
  <si>
    <t>u3*w.a6</t>
  </si>
  <si>
    <t>data ke</t>
  </si>
  <si>
    <t>u4*w</t>
  </si>
  <si>
    <t>u4*w.a1</t>
  </si>
  <si>
    <t>u4*w.a2</t>
  </si>
  <si>
    <t>u4*w.a3</t>
  </si>
  <si>
    <t>u4*w.a4</t>
  </si>
  <si>
    <t>u4*w.a5</t>
  </si>
  <si>
    <t>u4*w.a6</t>
  </si>
  <si>
    <t>Hitung Centroids Keempat</t>
  </si>
  <si>
    <t>Centroids</t>
  </si>
  <si>
    <t>Centroid 1</t>
  </si>
  <si>
    <t>Centroid 2</t>
  </si>
  <si>
    <t>Centroid 3</t>
  </si>
  <si>
    <t>Centroid 4</t>
  </si>
  <si>
    <t>Centroid</t>
  </si>
  <si>
    <t>Perhitungan Fungsi Objektif</t>
  </si>
  <si>
    <t>Derajat keanggotaan data ke-i</t>
  </si>
  <si>
    <t>a2: Product</t>
  </si>
  <si>
    <t>a3: Gross</t>
  </si>
  <si>
    <t>a4: Volume</t>
  </si>
  <si>
    <t>a6: Commodityname</t>
  </si>
  <si>
    <t>Kuadrat Derajat Keanggotaan</t>
  </si>
  <si>
    <t>L1</t>
  </si>
  <si>
    <t>L2</t>
  </si>
  <si>
    <t>L3</t>
  </si>
  <si>
    <t>L1+L2+L3</t>
  </si>
  <si>
    <t>(μik1)*w.a1</t>
  </si>
  <si>
    <t>(μik1)*w.a2</t>
  </si>
  <si>
    <t>(μik1)*w.a3</t>
  </si>
  <si>
    <t>(μik2)*w.a1</t>
  </si>
  <si>
    <t>(μik2)*w.a2</t>
  </si>
  <si>
    <t>(μik2)*w.a3</t>
  </si>
  <si>
    <t>(μik3)*w.a1</t>
  </si>
  <si>
    <t>(μik3)*w.a2</t>
  </si>
  <si>
    <t>(μik4)*w</t>
  </si>
  <si>
    <t>(μik4)*w.a1</t>
  </si>
  <si>
    <t>(μik4)*w.a2</t>
  </si>
  <si>
    <t>(μik3)*w.a3</t>
  </si>
  <si>
    <t>(μik4)*w.a3</t>
  </si>
  <si>
    <t>(μik1)</t>
  </si>
  <si>
    <t>(μik4)</t>
  </si>
  <si>
    <t>(μik2)</t>
  </si>
  <si>
    <t>(μik3)</t>
  </si>
  <si>
    <t>L4</t>
  </si>
  <si>
    <t>(μik2)^w</t>
  </si>
  <si>
    <t>(μik1)^w</t>
  </si>
  <si>
    <t>(μik3)^w</t>
  </si>
  <si>
    <t>LT</t>
  </si>
  <si>
    <t>L1+L2+L3+L4</t>
  </si>
  <si>
    <t>μik2</t>
  </si>
  <si>
    <t>L2/LT</t>
  </si>
  <si>
    <t>L3/LT</t>
  </si>
  <si>
    <t>L4/LT</t>
  </si>
  <si>
    <t>Kesimpulan</t>
  </si>
  <si>
    <t>P1</t>
  </si>
  <si>
    <t>P0</t>
  </si>
  <si>
    <t>P1-P0</t>
  </si>
  <si>
    <t>V</t>
  </si>
  <si>
    <t>L1/LT</t>
  </si>
  <si>
    <t>L4/Lt</t>
  </si>
  <si>
    <t>Hitung Nilai Centroids kedua</t>
  </si>
  <si>
    <t>Hitung Nilai Centroids ketiga</t>
  </si>
  <si>
    <t>Hitung Nilai Centroids keempat</t>
  </si>
  <si>
    <t>P2</t>
  </si>
  <si>
    <t>P2-P1</t>
  </si>
  <si>
    <t>P3</t>
  </si>
  <si>
    <t>P3-P2</t>
  </si>
  <si>
    <t>P4</t>
  </si>
  <si>
    <t>P4-P3</t>
  </si>
  <si>
    <t>P5</t>
  </si>
  <si>
    <t>P5-P4</t>
  </si>
  <si>
    <t>P6</t>
  </si>
  <si>
    <t>P6-P5</t>
  </si>
  <si>
    <t>P7</t>
  </si>
  <si>
    <t>P7-P6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</si>
</sst>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000000"/>
    <numFmt numFmtId="166" formatCode="0.0000"/>
    <numFmt numFmtId="167" formatCode="0.00000E+00"/>
    <numFmt numFmtId="168" formatCode="0.0000E+00"/>
    <numFmt numFmtId="169" formatCode="0.000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Verdana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2" borderId="2" xfId="0" applyFont="1" applyFill="1" applyBorder="1" applyAlignment="1">
      <alignment horizontal="right" vertical="center"/>
    </xf>
    <xf numFmtId="0" fontId="0" fillId="0" borderId="2" xfId="0" applyBorder="1">
      <alignment vertical="center"/>
    </xf>
    <xf numFmtId="2" fontId="0" fillId="0" borderId="2" xfId="0" applyNumberFormat="1" applyBorder="1">
      <alignment vertical="center"/>
    </xf>
    <xf numFmtId="16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2" fillId="0" borderId="2" xfId="0" applyFont="1" applyBorder="1">
      <alignment vertical="center"/>
    </xf>
    <xf numFmtId="0" fontId="2" fillId="2" borderId="2" xfId="0" applyFont="1" applyFill="1" applyBorder="1" applyAlignment="1">
      <alignment horizontal="right" vertical="center"/>
    </xf>
    <xf numFmtId="2" fontId="0" fillId="6" borderId="2" xfId="0" applyNumberFormat="1" applyFill="1" applyBorder="1">
      <alignment vertical="center"/>
    </xf>
    <xf numFmtId="0" fontId="0" fillId="6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5" borderId="2" xfId="0" applyFont="1" applyFill="1" applyBorder="1">
      <alignment vertical="center"/>
    </xf>
    <xf numFmtId="0" fontId="0" fillId="3" borderId="2" xfId="0" applyFill="1" applyBorder="1">
      <alignment vertical="center"/>
    </xf>
    <xf numFmtId="0" fontId="0" fillId="0" borderId="4" xfId="0" applyBorder="1" applyAlignment="1">
      <alignment vertical="center"/>
    </xf>
    <xf numFmtId="0" fontId="2" fillId="8" borderId="2" xfId="0" applyFont="1" applyFill="1" applyBorder="1">
      <alignment vertical="center"/>
    </xf>
    <xf numFmtId="165" fontId="0" fillId="0" borderId="2" xfId="0" applyNumberFormat="1" applyBorder="1">
      <alignment vertical="center"/>
    </xf>
    <xf numFmtId="166" fontId="0" fillId="0" borderId="2" xfId="0" applyNumberFormat="1" applyBorder="1">
      <alignment vertical="center"/>
    </xf>
    <xf numFmtId="167" fontId="0" fillId="0" borderId="2" xfId="0" applyNumberFormat="1" applyBorder="1">
      <alignment vertical="center"/>
    </xf>
    <xf numFmtId="0" fontId="0" fillId="9" borderId="2" xfId="0" applyFill="1" applyBorder="1" applyAlignment="1">
      <alignment horizontal="center" vertical="center"/>
    </xf>
    <xf numFmtId="0" fontId="1" fillId="5" borderId="2" xfId="0" applyFont="1" applyFill="1" applyBorder="1">
      <alignment vertical="center"/>
    </xf>
    <xf numFmtId="0" fontId="0" fillId="0" borderId="0" xfId="0" applyBorder="1">
      <alignment vertical="center"/>
    </xf>
    <xf numFmtId="166" fontId="0" fillId="6" borderId="2" xfId="0" applyNumberFormat="1" applyFill="1" applyBorder="1">
      <alignment vertical="center"/>
    </xf>
    <xf numFmtId="0" fontId="0" fillId="9" borderId="2" xfId="0" applyFill="1" applyBorder="1" applyAlignment="1">
      <alignment horizontal="center" vertical="center"/>
    </xf>
    <xf numFmtId="168" fontId="0" fillId="0" borderId="2" xfId="0" applyNumberFormat="1" applyBorder="1">
      <alignment vertical="center"/>
    </xf>
    <xf numFmtId="11" fontId="0" fillId="0" borderId="2" xfId="0" applyNumberFormat="1" applyBorder="1">
      <alignment vertical="center"/>
    </xf>
    <xf numFmtId="169" fontId="0" fillId="0" borderId="2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65</xdr:row>
      <xdr:rowOff>180975</xdr:rowOff>
    </xdr:from>
    <xdr:to>
      <xdr:col>10</xdr:col>
      <xdr:colOff>200025</xdr:colOff>
      <xdr:row>66</xdr:row>
      <xdr:rowOff>0</xdr:rowOff>
    </xdr:to>
    <xdr:cxnSp macro="">
      <xdr:nvCxnSpPr>
        <xdr:cNvPr id="5" name="Straight Arrow Connector 4"/>
        <xdr:cNvCxnSpPr/>
      </xdr:nvCxnSpPr>
      <xdr:spPr>
        <a:xfrm flipH="1">
          <a:off x="6438900" y="12563475"/>
          <a:ext cx="1000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247650</xdr:colOff>
      <xdr:row>57</xdr:row>
      <xdr:rowOff>76200</xdr:rowOff>
    </xdr:from>
    <xdr:to>
      <xdr:col>12</xdr:col>
      <xdr:colOff>304800</xdr:colOff>
      <xdr:row>59</xdr:row>
      <xdr:rowOff>0</xdr:rowOff>
    </xdr:to>
    <xdr:cxnSp macro="">
      <xdr:nvCxnSpPr>
        <xdr:cNvPr id="7" name="Straight Arrow Connector 6"/>
        <xdr:cNvCxnSpPr/>
      </xdr:nvCxnSpPr>
      <xdr:spPr>
        <a:xfrm>
          <a:off x="8096250" y="10934700"/>
          <a:ext cx="885825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58</xdr:row>
      <xdr:rowOff>66675</xdr:rowOff>
    </xdr:from>
    <xdr:to>
      <xdr:col>11</xdr:col>
      <xdr:colOff>466725</xdr:colOff>
      <xdr:row>59</xdr:row>
      <xdr:rowOff>180975</xdr:rowOff>
    </xdr:to>
    <xdr:cxnSp macro="">
      <xdr:nvCxnSpPr>
        <xdr:cNvPr id="2" name="Straight Arrow Connector 1"/>
        <xdr:cNvCxnSpPr/>
      </xdr:nvCxnSpPr>
      <xdr:spPr>
        <a:xfrm>
          <a:off x="7820025" y="11115675"/>
          <a:ext cx="885825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342900</xdr:colOff>
      <xdr:row>67</xdr:row>
      <xdr:rowOff>19050</xdr:rowOff>
    </xdr:from>
    <xdr:to>
      <xdr:col>10</xdr:col>
      <xdr:colOff>552450</xdr:colOff>
      <xdr:row>67</xdr:row>
      <xdr:rowOff>19050</xdr:rowOff>
    </xdr:to>
    <xdr:cxnSp macro="">
      <xdr:nvCxnSpPr>
        <xdr:cNvPr id="4" name="Straight Arrow Connector 3"/>
        <xdr:cNvCxnSpPr/>
      </xdr:nvCxnSpPr>
      <xdr:spPr>
        <a:xfrm flipH="1">
          <a:off x="7000875" y="12782550"/>
          <a:ext cx="10191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57</xdr:row>
      <xdr:rowOff>57150</xdr:rowOff>
    </xdr:from>
    <xdr:to>
      <xdr:col>11</xdr:col>
      <xdr:colOff>514350</xdr:colOff>
      <xdr:row>60</xdr:row>
      <xdr:rowOff>47625</xdr:rowOff>
    </xdr:to>
    <xdr:cxnSp macro="">
      <xdr:nvCxnSpPr>
        <xdr:cNvPr id="3" name="Straight Arrow Connector 2"/>
        <xdr:cNvCxnSpPr/>
      </xdr:nvCxnSpPr>
      <xdr:spPr>
        <a:xfrm>
          <a:off x="7991475" y="10915650"/>
          <a:ext cx="106680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333375</xdr:colOff>
      <xdr:row>67</xdr:row>
      <xdr:rowOff>0</xdr:rowOff>
    </xdr:from>
    <xdr:to>
      <xdr:col>10</xdr:col>
      <xdr:colOff>514350</xdr:colOff>
      <xdr:row>67</xdr:row>
      <xdr:rowOff>9525</xdr:rowOff>
    </xdr:to>
    <xdr:cxnSp macro="">
      <xdr:nvCxnSpPr>
        <xdr:cNvPr id="5" name="Straight Arrow Connector 4"/>
        <xdr:cNvCxnSpPr/>
      </xdr:nvCxnSpPr>
      <xdr:spPr>
        <a:xfrm flipH="1">
          <a:off x="7439025" y="12763500"/>
          <a:ext cx="895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57</xdr:row>
      <xdr:rowOff>85725</xdr:rowOff>
    </xdr:from>
    <xdr:to>
      <xdr:col>11</xdr:col>
      <xdr:colOff>409575</xdr:colOff>
      <xdr:row>60</xdr:row>
      <xdr:rowOff>66675</xdr:rowOff>
    </xdr:to>
    <xdr:cxnSp macro="">
      <xdr:nvCxnSpPr>
        <xdr:cNvPr id="3" name="Straight Arrow Connector 2"/>
        <xdr:cNvCxnSpPr/>
      </xdr:nvCxnSpPr>
      <xdr:spPr>
        <a:xfrm>
          <a:off x="7534275" y="10944225"/>
          <a:ext cx="847725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66</xdr:row>
      <xdr:rowOff>180975</xdr:rowOff>
    </xdr:from>
    <xdr:to>
      <xdr:col>10</xdr:col>
      <xdr:colOff>523875</xdr:colOff>
      <xdr:row>67</xdr:row>
      <xdr:rowOff>0</xdr:rowOff>
    </xdr:to>
    <xdr:cxnSp macro="">
      <xdr:nvCxnSpPr>
        <xdr:cNvPr id="5" name="Straight Arrow Connector 4"/>
        <xdr:cNvCxnSpPr/>
      </xdr:nvCxnSpPr>
      <xdr:spPr>
        <a:xfrm flipH="1" flipV="1">
          <a:off x="6934200" y="12753975"/>
          <a:ext cx="9525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workbookViewId="0">
      <selection activeCell="E46" sqref="E46"/>
    </sheetView>
  </sheetViews>
  <sheetFormatPr defaultColWidth="9.140625" defaultRowHeight="15"/>
  <cols>
    <col min="2" max="2" width="11.140625" customWidth="1"/>
    <col min="3" max="3" width="14.140625" customWidth="1"/>
    <col min="4" max="4" width="14.5703125" customWidth="1"/>
    <col min="5" max="5" width="13.42578125" customWidth="1"/>
    <col min="6" max="6" width="13.140625" customWidth="1"/>
    <col min="7" max="7" width="13.28515625" customWidth="1"/>
    <col min="8" max="8" width="13.140625" customWidth="1"/>
    <col min="9" max="9" width="13.7109375" customWidth="1"/>
    <col min="12" max="12" width="12" bestFit="1" customWidth="1"/>
    <col min="15" max="15" width="13.140625" customWidth="1"/>
  </cols>
  <sheetData>
    <row r="1" spans="1:20">
      <c r="A1" t="s">
        <v>0</v>
      </c>
      <c r="B1" s="33" t="s">
        <v>1</v>
      </c>
      <c r="C1" s="33"/>
      <c r="D1" s="33"/>
      <c r="E1" s="33"/>
      <c r="F1" s="33"/>
      <c r="G1" s="33"/>
      <c r="H1" s="33"/>
    </row>
    <row r="2" spans="1:20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t="s">
        <v>9</v>
      </c>
      <c r="N2" s="2" t="s">
        <v>2</v>
      </c>
      <c r="O2" s="2" t="s">
        <v>10</v>
      </c>
      <c r="P2" s="2" t="s">
        <v>11</v>
      </c>
      <c r="Q2" s="2" t="s">
        <v>12</v>
      </c>
      <c r="R2" s="2" t="s">
        <v>13</v>
      </c>
    </row>
    <row r="3" spans="1:20">
      <c r="B3" s="2">
        <v>1</v>
      </c>
      <c r="C3" s="3">
        <v>110459075</v>
      </c>
      <c r="D3" s="2">
        <v>75</v>
      </c>
      <c r="E3" s="2">
        <v>1</v>
      </c>
      <c r="F3" s="3">
        <v>7</v>
      </c>
      <c r="G3" s="3">
        <v>3</v>
      </c>
      <c r="H3" s="2">
        <v>123</v>
      </c>
      <c r="I3" t="s">
        <v>14</v>
      </c>
      <c r="N3" s="2">
        <v>1</v>
      </c>
      <c r="O3" s="2">
        <v>0.2</v>
      </c>
      <c r="P3" s="2">
        <v>0.1</v>
      </c>
      <c r="Q3" s="2">
        <v>0.3</v>
      </c>
      <c r="R3" s="2">
        <v>0.4</v>
      </c>
      <c r="S3">
        <f>SUM(O3:R3)</f>
        <v>1</v>
      </c>
    </row>
    <row r="4" spans="1:20">
      <c r="B4" s="2">
        <v>2</v>
      </c>
      <c r="C4" s="3">
        <v>110459088</v>
      </c>
      <c r="D4" s="2">
        <v>35</v>
      </c>
      <c r="E4" s="2">
        <v>1</v>
      </c>
      <c r="F4" s="3">
        <v>1</v>
      </c>
      <c r="G4" s="3">
        <v>1</v>
      </c>
      <c r="H4" s="2">
        <v>123</v>
      </c>
      <c r="I4" t="s">
        <v>15</v>
      </c>
      <c r="N4" s="2">
        <v>2</v>
      </c>
      <c r="O4" s="2">
        <v>0.1</v>
      </c>
      <c r="P4" s="2">
        <v>0.3</v>
      </c>
      <c r="Q4" s="2">
        <v>0.1</v>
      </c>
      <c r="R4" s="2">
        <v>0.5</v>
      </c>
      <c r="S4">
        <f t="shared" ref="S4:S12" si="0">SUM(O4:R4)</f>
        <v>1</v>
      </c>
    </row>
    <row r="5" spans="1:20">
      <c r="B5" s="2">
        <v>3</v>
      </c>
      <c r="C5" s="3">
        <v>110459140</v>
      </c>
      <c r="D5" s="2">
        <v>92</v>
      </c>
      <c r="E5" s="2">
        <v>1</v>
      </c>
      <c r="F5" s="3">
        <v>2</v>
      </c>
      <c r="G5" s="3">
        <v>1</v>
      </c>
      <c r="H5" s="2">
        <v>101</v>
      </c>
      <c r="I5" t="s">
        <v>16</v>
      </c>
      <c r="N5" s="2">
        <v>3</v>
      </c>
      <c r="O5" s="2">
        <v>0.7</v>
      </c>
      <c r="P5" s="2">
        <v>0.1</v>
      </c>
      <c r="Q5" s="2">
        <v>0.1</v>
      </c>
      <c r="R5" s="2">
        <v>0.1</v>
      </c>
      <c r="S5">
        <f t="shared" si="0"/>
        <v>0.99999999999999989</v>
      </c>
    </row>
    <row r="6" spans="1:20">
      <c r="B6" s="2">
        <v>4</v>
      </c>
      <c r="C6" s="3">
        <v>110459171</v>
      </c>
      <c r="D6" s="2">
        <v>81</v>
      </c>
      <c r="E6" s="2">
        <v>2</v>
      </c>
      <c r="F6" s="3">
        <v>1</v>
      </c>
      <c r="G6" s="3">
        <v>1</v>
      </c>
      <c r="H6" s="2">
        <v>101</v>
      </c>
      <c r="I6" t="s">
        <v>17</v>
      </c>
      <c r="N6" s="2">
        <v>4</v>
      </c>
      <c r="O6" s="2">
        <v>0.5</v>
      </c>
      <c r="P6" s="2">
        <v>0.1</v>
      </c>
      <c r="Q6" s="2">
        <v>0.2</v>
      </c>
      <c r="R6" s="2">
        <v>0.2</v>
      </c>
      <c r="S6">
        <f t="shared" si="0"/>
        <v>1</v>
      </c>
    </row>
    <row r="7" spans="1:20">
      <c r="B7" s="2">
        <v>5</v>
      </c>
      <c r="C7" s="3">
        <v>110459198</v>
      </c>
      <c r="D7" s="2">
        <v>74</v>
      </c>
      <c r="E7" s="2">
        <v>1</v>
      </c>
      <c r="F7" s="3">
        <v>1</v>
      </c>
      <c r="G7" s="3">
        <v>1</v>
      </c>
      <c r="H7" s="2">
        <v>123</v>
      </c>
      <c r="I7" t="s">
        <v>18</v>
      </c>
      <c r="N7" s="2">
        <v>5</v>
      </c>
      <c r="O7" s="2">
        <v>0.6</v>
      </c>
      <c r="P7" s="2">
        <v>0.2</v>
      </c>
      <c r="Q7" s="2">
        <v>0.1</v>
      </c>
      <c r="R7" s="2">
        <v>0.1</v>
      </c>
      <c r="S7">
        <f>SUM(O7:R7)</f>
        <v>1</v>
      </c>
    </row>
    <row r="8" spans="1:20">
      <c r="B8" s="2">
        <v>6</v>
      </c>
      <c r="C8" s="3">
        <v>110459247</v>
      </c>
      <c r="D8" s="2">
        <v>21</v>
      </c>
      <c r="E8" s="2">
        <v>1</v>
      </c>
      <c r="F8" s="3">
        <v>1</v>
      </c>
      <c r="G8" s="3">
        <v>1</v>
      </c>
      <c r="H8" s="2">
        <v>123</v>
      </c>
      <c r="I8" t="s">
        <v>67</v>
      </c>
      <c r="N8" s="2">
        <v>6</v>
      </c>
      <c r="O8" s="2">
        <v>0.2</v>
      </c>
      <c r="P8" s="2">
        <v>0.4</v>
      </c>
      <c r="Q8" s="2">
        <v>0.3</v>
      </c>
      <c r="R8" s="2">
        <v>0.1</v>
      </c>
      <c r="S8">
        <f t="shared" si="0"/>
        <v>1.0000000000000002</v>
      </c>
    </row>
    <row r="9" spans="1:20">
      <c r="B9" s="2">
        <v>7</v>
      </c>
      <c r="C9" s="3">
        <v>110459865</v>
      </c>
      <c r="D9" s="2">
        <v>91</v>
      </c>
      <c r="E9" s="2">
        <v>1</v>
      </c>
      <c r="F9" s="3">
        <v>1</v>
      </c>
      <c r="G9" s="3">
        <v>1</v>
      </c>
      <c r="H9" s="2">
        <v>101</v>
      </c>
      <c r="N9" s="2">
        <v>7</v>
      </c>
      <c r="O9" s="2">
        <v>0.3</v>
      </c>
      <c r="P9" s="2">
        <v>0.2</v>
      </c>
      <c r="Q9" s="2">
        <v>0.2</v>
      </c>
      <c r="R9" s="2">
        <v>0.3</v>
      </c>
      <c r="S9">
        <f t="shared" si="0"/>
        <v>1</v>
      </c>
    </row>
    <row r="10" spans="1:20">
      <c r="B10" s="2">
        <v>8</v>
      </c>
      <c r="C10" s="3">
        <v>110460042</v>
      </c>
      <c r="D10" s="2">
        <v>19</v>
      </c>
      <c r="E10" s="2">
        <v>1</v>
      </c>
      <c r="F10" s="3">
        <v>1</v>
      </c>
      <c r="G10" s="3">
        <v>1</v>
      </c>
      <c r="H10" s="2">
        <v>123</v>
      </c>
      <c r="N10" s="2">
        <v>8</v>
      </c>
      <c r="O10" s="2">
        <v>0.5</v>
      </c>
      <c r="P10" s="2">
        <v>0.3</v>
      </c>
      <c r="Q10" s="2">
        <v>0.1</v>
      </c>
      <c r="R10" s="2">
        <v>0.1</v>
      </c>
      <c r="S10">
        <f t="shared" si="0"/>
        <v>1</v>
      </c>
    </row>
    <row r="11" spans="1:20">
      <c r="B11" s="2">
        <v>9</v>
      </c>
      <c r="C11" s="3">
        <v>110461292</v>
      </c>
      <c r="D11" s="2">
        <v>64</v>
      </c>
      <c r="E11" s="2">
        <v>1</v>
      </c>
      <c r="F11" s="3">
        <v>22</v>
      </c>
      <c r="G11" s="3">
        <v>17</v>
      </c>
      <c r="H11" s="2">
        <v>107</v>
      </c>
      <c r="N11" s="2">
        <v>9</v>
      </c>
      <c r="O11" s="2">
        <v>0.3</v>
      </c>
      <c r="P11" s="2">
        <v>0.2</v>
      </c>
      <c r="Q11" s="2">
        <v>0.2</v>
      </c>
      <c r="R11" s="2">
        <v>0.3</v>
      </c>
      <c r="S11">
        <f t="shared" si="0"/>
        <v>1</v>
      </c>
    </row>
    <row r="12" spans="1:20">
      <c r="B12" s="2">
        <v>10</v>
      </c>
      <c r="C12" s="3">
        <v>110462311</v>
      </c>
      <c r="D12" s="2">
        <v>91</v>
      </c>
      <c r="E12" s="2">
        <v>1</v>
      </c>
      <c r="F12" s="3">
        <v>4</v>
      </c>
      <c r="G12" s="3">
        <v>2</v>
      </c>
      <c r="H12" s="2">
        <v>109</v>
      </c>
      <c r="N12" s="2">
        <v>10</v>
      </c>
      <c r="O12" s="2">
        <v>0.6</v>
      </c>
      <c r="P12" s="2">
        <v>0.1</v>
      </c>
      <c r="Q12" s="2">
        <v>0.2</v>
      </c>
      <c r="R12" s="2">
        <v>0.1</v>
      </c>
      <c r="S12">
        <f t="shared" si="0"/>
        <v>0.99999999999999989</v>
      </c>
    </row>
    <row r="15" spans="1:20">
      <c r="A15" t="s">
        <v>19</v>
      </c>
      <c r="B15" s="33" t="s">
        <v>20</v>
      </c>
      <c r="C15" s="33"/>
      <c r="D15" s="33"/>
      <c r="E15" s="33"/>
      <c r="F15" s="33"/>
      <c r="G15" s="33"/>
      <c r="H15" s="33"/>
      <c r="I15" s="33"/>
      <c r="L15" t="s">
        <v>21</v>
      </c>
      <c r="M15" s="34" t="s">
        <v>38</v>
      </c>
      <c r="N15" s="34"/>
      <c r="O15" s="34"/>
      <c r="P15" s="34"/>
      <c r="Q15" s="34"/>
      <c r="R15" s="34"/>
      <c r="S15" s="34"/>
      <c r="T15" s="34"/>
    </row>
    <row r="16" spans="1:20">
      <c r="B16" s="4" t="s">
        <v>22</v>
      </c>
      <c r="C16" s="4" t="s">
        <v>23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  <c r="M16" s="4" t="s">
        <v>22</v>
      </c>
      <c r="N16" s="4" t="s">
        <v>30</v>
      </c>
      <c r="O16" s="4" t="s">
        <v>31</v>
      </c>
      <c r="P16" s="4" t="s">
        <v>32</v>
      </c>
      <c r="Q16" s="4" t="s">
        <v>33</v>
      </c>
      <c r="R16" s="4" t="s">
        <v>34</v>
      </c>
      <c r="S16" s="4" t="s">
        <v>35</v>
      </c>
      <c r="T16" s="4" t="s">
        <v>36</v>
      </c>
    </row>
    <row r="17" spans="2:20">
      <c r="B17" s="4">
        <v>1</v>
      </c>
      <c r="C17" s="5">
        <f>O3*2</f>
        <v>0.4</v>
      </c>
      <c r="D17" s="4">
        <f>C17*C3</f>
        <v>44183630</v>
      </c>
      <c r="E17" s="4">
        <f>C17*D3</f>
        <v>30</v>
      </c>
      <c r="F17" s="4">
        <f>C17*E3</f>
        <v>0.4</v>
      </c>
      <c r="G17" s="4">
        <f>C17*F3</f>
        <v>2.8000000000000003</v>
      </c>
      <c r="H17" s="4">
        <f>C17*G3</f>
        <v>1.2000000000000002</v>
      </c>
      <c r="I17" s="4">
        <f>C17*H3</f>
        <v>49.2</v>
      </c>
      <c r="M17" s="4">
        <v>1</v>
      </c>
      <c r="N17" s="4">
        <f>P3*2</f>
        <v>0.2</v>
      </c>
      <c r="O17" s="4">
        <f>N17*C3</f>
        <v>22091815</v>
      </c>
      <c r="P17" s="4">
        <f>N17*D3</f>
        <v>15</v>
      </c>
      <c r="Q17" s="4">
        <f>N17*E3</f>
        <v>0.2</v>
      </c>
      <c r="R17" s="4">
        <f>N17*F3</f>
        <v>1.4000000000000001</v>
      </c>
      <c r="S17" s="4">
        <f>N17*G3</f>
        <v>0.60000000000000009</v>
      </c>
      <c r="T17" s="4">
        <f>N17*H3</f>
        <v>24.6</v>
      </c>
    </row>
    <row r="18" spans="2:20">
      <c r="B18" s="4">
        <v>2</v>
      </c>
      <c r="C18" s="5">
        <f>O4*2</f>
        <v>0.2</v>
      </c>
      <c r="D18" s="4">
        <f t="shared" ref="D18:D26" si="1">C18*C4</f>
        <v>22091817.600000001</v>
      </c>
      <c r="E18" s="4">
        <f t="shared" ref="E18:E26" si="2">C18*D4</f>
        <v>7</v>
      </c>
      <c r="F18" s="4">
        <f t="shared" ref="F18:F26" si="3">C18*E4</f>
        <v>0.2</v>
      </c>
      <c r="G18" s="4">
        <f t="shared" ref="G18:G26" si="4">C18*F4</f>
        <v>0.2</v>
      </c>
      <c r="H18" s="4">
        <f t="shared" ref="H18:H26" si="5">C18*G4</f>
        <v>0.2</v>
      </c>
      <c r="I18" s="4">
        <f t="shared" ref="I18:I26" si="6">C18*H4</f>
        <v>24.6</v>
      </c>
      <c r="M18" s="4">
        <v>2</v>
      </c>
      <c r="N18" s="4">
        <f t="shared" ref="N18:N26" si="7">P4*2</f>
        <v>0.6</v>
      </c>
      <c r="O18" s="4">
        <f t="shared" ref="O18:O26" si="8">N18*C4</f>
        <v>66275452.799999997</v>
      </c>
      <c r="P18" s="4">
        <f t="shared" ref="P18:P26" si="9">N18*D4</f>
        <v>21</v>
      </c>
      <c r="Q18" s="4">
        <f t="shared" ref="Q18:Q26" si="10">N18*E4</f>
        <v>0.6</v>
      </c>
      <c r="R18" s="4">
        <f t="shared" ref="R18:R26" si="11">N18*F4</f>
        <v>0.6</v>
      </c>
      <c r="S18" s="4">
        <f t="shared" ref="S18:S26" si="12">N18*G4</f>
        <v>0.6</v>
      </c>
      <c r="T18" s="4">
        <f t="shared" ref="T18:T26" si="13">N18*H4</f>
        <v>73.8</v>
      </c>
    </row>
    <row r="19" spans="2:20">
      <c r="B19" s="4">
        <v>3</v>
      </c>
      <c r="C19" s="5">
        <f>O5*2</f>
        <v>1.4</v>
      </c>
      <c r="D19" s="4">
        <f t="shared" si="1"/>
        <v>154642796</v>
      </c>
      <c r="E19" s="4">
        <f t="shared" si="2"/>
        <v>128.79999999999998</v>
      </c>
      <c r="F19" s="4">
        <f t="shared" si="3"/>
        <v>1.4</v>
      </c>
      <c r="G19" s="4">
        <f t="shared" si="4"/>
        <v>2.8</v>
      </c>
      <c r="H19" s="4">
        <f t="shared" si="5"/>
        <v>1.4</v>
      </c>
      <c r="I19" s="4">
        <f t="shared" si="6"/>
        <v>141.39999999999998</v>
      </c>
      <c r="M19" s="4">
        <v>3</v>
      </c>
      <c r="N19" s="4">
        <f t="shared" si="7"/>
        <v>0.2</v>
      </c>
      <c r="O19" s="4">
        <f t="shared" si="8"/>
        <v>22091828</v>
      </c>
      <c r="P19" s="4">
        <f t="shared" si="9"/>
        <v>18.400000000000002</v>
      </c>
      <c r="Q19" s="4">
        <f t="shared" si="10"/>
        <v>0.2</v>
      </c>
      <c r="R19" s="4">
        <f t="shared" si="11"/>
        <v>0.4</v>
      </c>
      <c r="S19" s="4">
        <f t="shared" si="12"/>
        <v>0.2</v>
      </c>
      <c r="T19" s="4">
        <f t="shared" si="13"/>
        <v>20.200000000000003</v>
      </c>
    </row>
    <row r="20" spans="2:20">
      <c r="B20" s="4">
        <v>4</v>
      </c>
      <c r="C20" s="5">
        <f t="shared" ref="C20:C25" si="14">O6*2</f>
        <v>1</v>
      </c>
      <c r="D20" s="4">
        <f t="shared" si="1"/>
        <v>110459171</v>
      </c>
      <c r="E20" s="4">
        <f t="shared" si="2"/>
        <v>81</v>
      </c>
      <c r="F20" s="4">
        <f t="shared" si="3"/>
        <v>2</v>
      </c>
      <c r="G20" s="4">
        <f t="shared" si="4"/>
        <v>1</v>
      </c>
      <c r="H20" s="4">
        <f t="shared" si="5"/>
        <v>1</v>
      </c>
      <c r="I20" s="4">
        <f t="shared" si="6"/>
        <v>101</v>
      </c>
      <c r="M20" s="4">
        <v>4</v>
      </c>
      <c r="N20" s="4">
        <f t="shared" si="7"/>
        <v>0.2</v>
      </c>
      <c r="O20" s="4">
        <f t="shared" si="8"/>
        <v>22091834.200000003</v>
      </c>
      <c r="P20" s="4">
        <f t="shared" si="9"/>
        <v>16.2</v>
      </c>
      <c r="Q20" s="4">
        <f t="shared" si="10"/>
        <v>0.4</v>
      </c>
      <c r="R20" s="4">
        <f t="shared" si="11"/>
        <v>0.2</v>
      </c>
      <c r="S20" s="4">
        <f t="shared" si="12"/>
        <v>0.2</v>
      </c>
      <c r="T20" s="4">
        <f t="shared" si="13"/>
        <v>20.200000000000003</v>
      </c>
    </row>
    <row r="21" spans="2:20">
      <c r="B21" s="4">
        <v>5</v>
      </c>
      <c r="C21" s="5">
        <f t="shared" si="14"/>
        <v>1.2</v>
      </c>
      <c r="D21" s="4">
        <f t="shared" si="1"/>
        <v>132551037.59999999</v>
      </c>
      <c r="E21" s="4">
        <f t="shared" si="2"/>
        <v>88.8</v>
      </c>
      <c r="F21" s="4">
        <f t="shared" si="3"/>
        <v>1.2</v>
      </c>
      <c r="G21" s="4">
        <f t="shared" si="4"/>
        <v>1.2</v>
      </c>
      <c r="H21" s="4">
        <f t="shared" si="5"/>
        <v>1.2</v>
      </c>
      <c r="I21" s="4">
        <f t="shared" si="6"/>
        <v>147.6</v>
      </c>
      <c r="M21" s="4">
        <v>5</v>
      </c>
      <c r="N21" s="4">
        <f t="shared" si="7"/>
        <v>0.4</v>
      </c>
      <c r="O21" s="4">
        <f t="shared" si="8"/>
        <v>44183679.200000003</v>
      </c>
      <c r="P21" s="4">
        <f t="shared" si="9"/>
        <v>29.6</v>
      </c>
      <c r="Q21" s="4">
        <f t="shared" si="10"/>
        <v>0.4</v>
      </c>
      <c r="R21" s="4">
        <f t="shared" si="11"/>
        <v>0.4</v>
      </c>
      <c r="S21" s="4">
        <f t="shared" si="12"/>
        <v>0.4</v>
      </c>
      <c r="T21" s="4">
        <f t="shared" si="13"/>
        <v>49.2</v>
      </c>
    </row>
    <row r="22" spans="2:20">
      <c r="B22" s="4">
        <v>6</v>
      </c>
      <c r="C22" s="5">
        <f t="shared" si="14"/>
        <v>0.4</v>
      </c>
      <c r="D22" s="4">
        <f t="shared" si="1"/>
        <v>44183698.800000004</v>
      </c>
      <c r="E22" s="4">
        <f t="shared" si="2"/>
        <v>8.4</v>
      </c>
      <c r="F22" s="4">
        <f t="shared" si="3"/>
        <v>0.4</v>
      </c>
      <c r="G22" s="4">
        <f t="shared" si="4"/>
        <v>0.4</v>
      </c>
      <c r="H22" s="4">
        <f t="shared" si="5"/>
        <v>0.4</v>
      </c>
      <c r="I22" s="4">
        <f t="shared" si="6"/>
        <v>49.2</v>
      </c>
      <c r="M22" s="4">
        <v>6</v>
      </c>
      <c r="N22" s="4">
        <f t="shared" si="7"/>
        <v>0.8</v>
      </c>
      <c r="O22" s="4">
        <f t="shared" si="8"/>
        <v>88367397.600000009</v>
      </c>
      <c r="P22" s="4">
        <f t="shared" si="9"/>
        <v>16.8</v>
      </c>
      <c r="Q22" s="4">
        <f t="shared" si="10"/>
        <v>0.8</v>
      </c>
      <c r="R22" s="4">
        <f t="shared" si="11"/>
        <v>0.8</v>
      </c>
      <c r="S22" s="4">
        <f t="shared" si="12"/>
        <v>0.8</v>
      </c>
      <c r="T22" s="4">
        <f t="shared" si="13"/>
        <v>98.4</v>
      </c>
    </row>
    <row r="23" spans="2:20">
      <c r="B23" s="4">
        <v>7</v>
      </c>
      <c r="C23" s="5">
        <f t="shared" si="14"/>
        <v>0.6</v>
      </c>
      <c r="D23" s="4">
        <f t="shared" si="1"/>
        <v>66275919</v>
      </c>
      <c r="E23" s="4">
        <f t="shared" si="2"/>
        <v>54.6</v>
      </c>
      <c r="F23" s="4">
        <f t="shared" si="3"/>
        <v>0.6</v>
      </c>
      <c r="G23" s="4">
        <f t="shared" si="4"/>
        <v>0.6</v>
      </c>
      <c r="H23" s="4">
        <f t="shared" si="5"/>
        <v>0.6</v>
      </c>
      <c r="I23" s="4">
        <f t="shared" si="6"/>
        <v>60.599999999999994</v>
      </c>
      <c r="M23" s="4">
        <v>7</v>
      </c>
      <c r="N23" s="4">
        <f t="shared" si="7"/>
        <v>0.4</v>
      </c>
      <c r="O23" s="4">
        <f t="shared" si="8"/>
        <v>44183946</v>
      </c>
      <c r="P23" s="4">
        <f t="shared" si="9"/>
        <v>36.4</v>
      </c>
      <c r="Q23" s="4">
        <f t="shared" si="10"/>
        <v>0.4</v>
      </c>
      <c r="R23" s="4">
        <f t="shared" si="11"/>
        <v>0.4</v>
      </c>
      <c r="S23" s="4">
        <f t="shared" si="12"/>
        <v>0.4</v>
      </c>
      <c r="T23" s="4">
        <f t="shared" si="13"/>
        <v>40.400000000000006</v>
      </c>
    </row>
    <row r="24" spans="2:20">
      <c r="B24" s="4">
        <v>8</v>
      </c>
      <c r="C24" s="5">
        <f t="shared" si="14"/>
        <v>1</v>
      </c>
      <c r="D24" s="4">
        <f t="shared" si="1"/>
        <v>110460042</v>
      </c>
      <c r="E24" s="4">
        <f t="shared" si="2"/>
        <v>19</v>
      </c>
      <c r="F24" s="4">
        <f t="shared" si="3"/>
        <v>1</v>
      </c>
      <c r="G24" s="4">
        <f t="shared" si="4"/>
        <v>1</v>
      </c>
      <c r="H24" s="4">
        <f t="shared" si="5"/>
        <v>1</v>
      </c>
      <c r="I24" s="4">
        <f t="shared" si="6"/>
        <v>123</v>
      </c>
      <c r="M24" s="4">
        <v>8</v>
      </c>
      <c r="N24" s="4">
        <f t="shared" si="7"/>
        <v>0.6</v>
      </c>
      <c r="O24" s="4">
        <f t="shared" si="8"/>
        <v>66276025.199999996</v>
      </c>
      <c r="P24" s="4">
        <f t="shared" si="9"/>
        <v>11.4</v>
      </c>
      <c r="Q24" s="4">
        <f t="shared" si="10"/>
        <v>0.6</v>
      </c>
      <c r="R24" s="4">
        <f t="shared" si="11"/>
        <v>0.6</v>
      </c>
      <c r="S24" s="4">
        <f t="shared" si="12"/>
        <v>0.6</v>
      </c>
      <c r="T24" s="4">
        <f t="shared" si="13"/>
        <v>73.8</v>
      </c>
    </row>
    <row r="25" spans="2:20">
      <c r="B25" s="4">
        <v>9</v>
      </c>
      <c r="C25" s="5">
        <f t="shared" si="14"/>
        <v>0.6</v>
      </c>
      <c r="D25" s="4">
        <f t="shared" si="1"/>
        <v>66276775.199999996</v>
      </c>
      <c r="E25" s="4">
        <f t="shared" si="2"/>
        <v>38.4</v>
      </c>
      <c r="F25" s="4">
        <f t="shared" si="3"/>
        <v>0.6</v>
      </c>
      <c r="G25" s="4">
        <f t="shared" si="4"/>
        <v>13.2</v>
      </c>
      <c r="H25" s="4">
        <f t="shared" si="5"/>
        <v>10.199999999999999</v>
      </c>
      <c r="I25" s="4">
        <f t="shared" si="6"/>
        <v>64.2</v>
      </c>
      <c r="M25" s="4">
        <v>9</v>
      </c>
      <c r="N25" s="4">
        <f t="shared" si="7"/>
        <v>0.4</v>
      </c>
      <c r="O25" s="4">
        <f t="shared" si="8"/>
        <v>44184516.800000004</v>
      </c>
      <c r="P25" s="4">
        <f t="shared" si="9"/>
        <v>25.6</v>
      </c>
      <c r="Q25" s="4">
        <f t="shared" si="10"/>
        <v>0.4</v>
      </c>
      <c r="R25" s="4">
        <f t="shared" si="11"/>
        <v>8.8000000000000007</v>
      </c>
      <c r="S25" s="4">
        <f t="shared" si="12"/>
        <v>6.8000000000000007</v>
      </c>
      <c r="T25" s="4">
        <f t="shared" si="13"/>
        <v>42.800000000000004</v>
      </c>
    </row>
    <row r="26" spans="2:20">
      <c r="B26" s="4">
        <v>10</v>
      </c>
      <c r="C26" s="5">
        <f>O12*2</f>
        <v>1.2</v>
      </c>
      <c r="D26" s="4">
        <f t="shared" si="1"/>
        <v>132554773.19999999</v>
      </c>
      <c r="E26" s="4">
        <f t="shared" si="2"/>
        <v>109.2</v>
      </c>
      <c r="F26" s="4">
        <f t="shared" si="3"/>
        <v>1.2</v>
      </c>
      <c r="G26" s="4">
        <f t="shared" si="4"/>
        <v>4.8</v>
      </c>
      <c r="H26" s="4">
        <f t="shared" si="5"/>
        <v>2.4</v>
      </c>
      <c r="I26" s="4">
        <f t="shared" si="6"/>
        <v>130.79999999999998</v>
      </c>
      <c r="M26" s="4">
        <v>10</v>
      </c>
      <c r="N26" s="4">
        <f t="shared" si="7"/>
        <v>0.2</v>
      </c>
      <c r="O26" s="4">
        <f t="shared" si="8"/>
        <v>22092462.200000003</v>
      </c>
      <c r="P26" s="4">
        <f t="shared" si="9"/>
        <v>18.2</v>
      </c>
      <c r="Q26" s="4">
        <f t="shared" si="10"/>
        <v>0.2</v>
      </c>
      <c r="R26" s="4">
        <f t="shared" si="11"/>
        <v>0.8</v>
      </c>
      <c r="S26" s="4">
        <f t="shared" si="12"/>
        <v>0.4</v>
      </c>
      <c r="T26" s="4">
        <f t="shared" si="13"/>
        <v>21.8</v>
      </c>
    </row>
    <row r="27" spans="2:20">
      <c r="B27" s="4" t="s">
        <v>37</v>
      </c>
      <c r="C27" s="5">
        <f>SUM(C17:C26)</f>
        <v>8</v>
      </c>
      <c r="D27" s="5">
        <f t="shared" ref="D27:I27" si="15">SUM(D17:D26)</f>
        <v>883679660.4000001</v>
      </c>
      <c r="E27" s="5">
        <f t="shared" si="15"/>
        <v>565.19999999999993</v>
      </c>
      <c r="F27" s="5">
        <f t="shared" si="15"/>
        <v>9</v>
      </c>
      <c r="G27" s="5">
        <f t="shared" si="15"/>
        <v>28</v>
      </c>
      <c r="H27" s="5">
        <f t="shared" si="15"/>
        <v>19.599999999999998</v>
      </c>
      <c r="I27" s="5">
        <f t="shared" si="15"/>
        <v>891.6</v>
      </c>
      <c r="M27" s="4" t="s">
        <v>37</v>
      </c>
      <c r="N27" s="7">
        <f>SUM(N17:N26)</f>
        <v>4</v>
      </c>
      <c r="O27" s="7">
        <f t="shared" ref="O27:T27" si="16">SUM(O17:O26)</f>
        <v>441838957</v>
      </c>
      <c r="P27" s="7">
        <f t="shared" si="16"/>
        <v>208.6</v>
      </c>
      <c r="Q27" s="7">
        <f t="shared" si="16"/>
        <v>4.1999999999999993</v>
      </c>
      <c r="R27" s="7">
        <f t="shared" si="16"/>
        <v>14.400000000000002</v>
      </c>
      <c r="S27" s="7">
        <f t="shared" si="16"/>
        <v>11.000000000000002</v>
      </c>
      <c r="T27" s="7">
        <f t="shared" si="16"/>
        <v>465.2</v>
      </c>
    </row>
    <row r="29" spans="2:20">
      <c r="B29" s="33" t="s">
        <v>39</v>
      </c>
      <c r="C29" s="33"/>
      <c r="D29" s="33"/>
      <c r="E29" s="33"/>
      <c r="F29" s="33"/>
      <c r="G29" s="33"/>
      <c r="H29" s="33"/>
      <c r="I29" s="33"/>
      <c r="M29" s="34" t="s">
        <v>55</v>
      </c>
      <c r="N29" s="34"/>
      <c r="O29" s="34"/>
      <c r="P29" s="34"/>
      <c r="Q29" s="34"/>
      <c r="R29" s="34"/>
      <c r="S29" s="34"/>
      <c r="T29" s="34"/>
    </row>
    <row r="30" spans="2:20">
      <c r="B30" s="4" t="s">
        <v>47</v>
      </c>
      <c r="C30" s="4" t="s">
        <v>40</v>
      </c>
      <c r="D30" s="4" t="s">
        <v>41</v>
      </c>
      <c r="E30" s="4" t="s">
        <v>42</v>
      </c>
      <c r="F30" s="4" t="s">
        <v>43</v>
      </c>
      <c r="G30" s="4" t="s">
        <v>44</v>
      </c>
      <c r="H30" s="4" t="s">
        <v>45</v>
      </c>
      <c r="I30" s="4" t="s">
        <v>46</v>
      </c>
      <c r="M30" s="4" t="s">
        <v>47</v>
      </c>
      <c r="N30" s="4" t="s">
        <v>48</v>
      </c>
      <c r="O30" s="4" t="s">
        <v>49</v>
      </c>
      <c r="P30" s="4" t="s">
        <v>50</v>
      </c>
      <c r="Q30" s="4" t="s">
        <v>51</v>
      </c>
      <c r="R30" s="4" t="s">
        <v>52</v>
      </c>
      <c r="S30" s="4" t="s">
        <v>53</v>
      </c>
      <c r="T30" s="4" t="s">
        <v>54</v>
      </c>
    </row>
    <row r="31" spans="2:20">
      <c r="B31" s="4">
        <v>1</v>
      </c>
      <c r="C31" s="4">
        <f>Q3*2</f>
        <v>0.6</v>
      </c>
      <c r="D31" s="4">
        <f>C31*C3</f>
        <v>66275445</v>
      </c>
      <c r="E31" s="4">
        <f>C31*D3</f>
        <v>45</v>
      </c>
      <c r="F31" s="4">
        <f>C31*E3</f>
        <v>0.6</v>
      </c>
      <c r="G31" s="4">
        <f>C31*F3</f>
        <v>4.2</v>
      </c>
      <c r="H31" s="4">
        <f>C31*G3</f>
        <v>1.7999999999999998</v>
      </c>
      <c r="I31" s="4">
        <f>C31*H3</f>
        <v>73.8</v>
      </c>
      <c r="M31" s="4">
        <v>1</v>
      </c>
      <c r="N31" s="4">
        <f>R3*2</f>
        <v>0.8</v>
      </c>
      <c r="O31" s="4">
        <f>N31*C3</f>
        <v>88367260</v>
      </c>
      <c r="P31" s="4">
        <f>N31*D3</f>
        <v>60</v>
      </c>
      <c r="Q31" s="4">
        <f>N31*E3</f>
        <v>0.8</v>
      </c>
      <c r="R31" s="4">
        <f>N31*F3</f>
        <v>5.6000000000000005</v>
      </c>
      <c r="S31" s="4">
        <f>N31*G3</f>
        <v>2.4000000000000004</v>
      </c>
      <c r="T31" s="4">
        <f>N31*H3</f>
        <v>98.4</v>
      </c>
    </row>
    <row r="32" spans="2:20">
      <c r="B32" s="4">
        <v>2</v>
      </c>
      <c r="C32" s="4">
        <f t="shared" ref="C32:C40" si="17">Q4*2</f>
        <v>0.2</v>
      </c>
      <c r="D32" s="4">
        <f t="shared" ref="D32:D40" si="18">C32*C4</f>
        <v>22091817.600000001</v>
      </c>
      <c r="E32" s="4">
        <f t="shared" ref="E32:E40" si="19">C32*D4</f>
        <v>7</v>
      </c>
      <c r="F32" s="4">
        <f t="shared" ref="F32:F40" si="20">C32*E4</f>
        <v>0.2</v>
      </c>
      <c r="G32" s="4">
        <f t="shared" ref="G32:G40" si="21">C32*F4</f>
        <v>0.2</v>
      </c>
      <c r="H32" s="4">
        <f t="shared" ref="H32:H40" si="22">C32*G4</f>
        <v>0.2</v>
      </c>
      <c r="I32" s="4">
        <f t="shared" ref="I32:I40" si="23">C32*H4</f>
        <v>24.6</v>
      </c>
      <c r="M32" s="4">
        <v>2</v>
      </c>
      <c r="N32" s="4">
        <f t="shared" ref="N32:N40" si="24">R4*2</f>
        <v>1</v>
      </c>
      <c r="O32" s="4">
        <f t="shared" ref="O32:O40" si="25">N32*C4</f>
        <v>110459088</v>
      </c>
      <c r="P32" s="4">
        <f t="shared" ref="P32:P40" si="26">N32*D4</f>
        <v>35</v>
      </c>
      <c r="Q32" s="4">
        <f t="shared" ref="Q32:Q40" si="27">N32*E4</f>
        <v>1</v>
      </c>
      <c r="R32" s="4">
        <f t="shared" ref="R32:R40" si="28">N32*F4</f>
        <v>1</v>
      </c>
      <c r="S32" s="4">
        <f t="shared" ref="S32:S40" si="29">N32*G4</f>
        <v>1</v>
      </c>
      <c r="T32" s="4">
        <f t="shared" ref="T32:T40" si="30">N32*H4</f>
        <v>123</v>
      </c>
    </row>
    <row r="33" spans="2:20">
      <c r="B33" s="4">
        <v>3</v>
      </c>
      <c r="C33" s="4">
        <f t="shared" si="17"/>
        <v>0.2</v>
      </c>
      <c r="D33" s="4">
        <f t="shared" si="18"/>
        <v>22091828</v>
      </c>
      <c r="E33" s="4">
        <f t="shared" si="19"/>
        <v>18.400000000000002</v>
      </c>
      <c r="F33" s="4">
        <f t="shared" si="20"/>
        <v>0.2</v>
      </c>
      <c r="G33" s="4">
        <f t="shared" si="21"/>
        <v>0.4</v>
      </c>
      <c r="H33" s="4">
        <f t="shared" si="22"/>
        <v>0.2</v>
      </c>
      <c r="I33" s="4">
        <f t="shared" si="23"/>
        <v>20.200000000000003</v>
      </c>
      <c r="M33" s="4">
        <v>3</v>
      </c>
      <c r="N33" s="4">
        <f t="shared" si="24"/>
        <v>0.2</v>
      </c>
      <c r="O33" s="4">
        <f t="shared" si="25"/>
        <v>22091828</v>
      </c>
      <c r="P33" s="4">
        <f t="shared" si="26"/>
        <v>18.400000000000002</v>
      </c>
      <c r="Q33" s="4">
        <f t="shared" si="27"/>
        <v>0.2</v>
      </c>
      <c r="R33" s="4">
        <f t="shared" si="28"/>
        <v>0.4</v>
      </c>
      <c r="S33" s="4">
        <f t="shared" si="29"/>
        <v>0.2</v>
      </c>
      <c r="T33" s="4">
        <f t="shared" si="30"/>
        <v>20.200000000000003</v>
      </c>
    </row>
    <row r="34" spans="2:20">
      <c r="B34" s="4">
        <v>4</v>
      </c>
      <c r="C34" s="4">
        <f t="shared" si="17"/>
        <v>0.4</v>
      </c>
      <c r="D34" s="4">
        <f t="shared" si="18"/>
        <v>44183668.400000006</v>
      </c>
      <c r="E34" s="4">
        <f t="shared" si="19"/>
        <v>32.4</v>
      </c>
      <c r="F34" s="4">
        <f t="shared" si="20"/>
        <v>0.8</v>
      </c>
      <c r="G34" s="4">
        <f t="shared" si="21"/>
        <v>0.4</v>
      </c>
      <c r="H34" s="4">
        <f t="shared" si="22"/>
        <v>0.4</v>
      </c>
      <c r="I34" s="4">
        <f t="shared" si="23"/>
        <v>40.400000000000006</v>
      </c>
      <c r="M34" s="4">
        <v>4</v>
      </c>
      <c r="N34" s="4">
        <f t="shared" si="24"/>
        <v>0.4</v>
      </c>
      <c r="O34" s="4">
        <f t="shared" si="25"/>
        <v>44183668.400000006</v>
      </c>
      <c r="P34" s="4">
        <f t="shared" si="26"/>
        <v>32.4</v>
      </c>
      <c r="Q34" s="4">
        <f t="shared" si="27"/>
        <v>0.8</v>
      </c>
      <c r="R34" s="4">
        <f t="shared" si="28"/>
        <v>0.4</v>
      </c>
      <c r="S34" s="4">
        <f t="shared" si="29"/>
        <v>0.4</v>
      </c>
      <c r="T34" s="4">
        <f t="shared" si="30"/>
        <v>40.400000000000006</v>
      </c>
    </row>
    <row r="35" spans="2:20">
      <c r="B35" s="4">
        <v>5</v>
      </c>
      <c r="C35" s="4">
        <f t="shared" si="17"/>
        <v>0.2</v>
      </c>
      <c r="D35" s="4">
        <f t="shared" si="18"/>
        <v>22091839.600000001</v>
      </c>
      <c r="E35" s="4">
        <f t="shared" si="19"/>
        <v>14.8</v>
      </c>
      <c r="F35" s="4">
        <f t="shared" si="20"/>
        <v>0.2</v>
      </c>
      <c r="G35" s="4">
        <f t="shared" si="21"/>
        <v>0.2</v>
      </c>
      <c r="H35" s="4">
        <f t="shared" si="22"/>
        <v>0.2</v>
      </c>
      <c r="I35" s="4">
        <f t="shared" si="23"/>
        <v>24.6</v>
      </c>
      <c r="M35" s="4">
        <v>5</v>
      </c>
      <c r="N35" s="4">
        <f t="shared" si="24"/>
        <v>0.2</v>
      </c>
      <c r="O35" s="4">
        <f t="shared" si="25"/>
        <v>22091839.600000001</v>
      </c>
      <c r="P35" s="4">
        <f t="shared" si="26"/>
        <v>14.8</v>
      </c>
      <c r="Q35" s="4">
        <f t="shared" si="27"/>
        <v>0.2</v>
      </c>
      <c r="R35" s="4">
        <f t="shared" si="28"/>
        <v>0.2</v>
      </c>
      <c r="S35" s="4">
        <f t="shared" si="29"/>
        <v>0.2</v>
      </c>
      <c r="T35" s="4">
        <f t="shared" si="30"/>
        <v>24.6</v>
      </c>
    </row>
    <row r="36" spans="2:20">
      <c r="B36" s="4">
        <v>6</v>
      </c>
      <c r="C36" s="4">
        <f t="shared" si="17"/>
        <v>0.6</v>
      </c>
      <c r="D36" s="4">
        <f t="shared" si="18"/>
        <v>66275548.199999996</v>
      </c>
      <c r="E36" s="4">
        <f t="shared" si="19"/>
        <v>12.6</v>
      </c>
      <c r="F36" s="4">
        <f t="shared" si="20"/>
        <v>0.6</v>
      </c>
      <c r="G36" s="4">
        <f t="shared" si="21"/>
        <v>0.6</v>
      </c>
      <c r="H36" s="4">
        <f t="shared" si="22"/>
        <v>0.6</v>
      </c>
      <c r="I36" s="4">
        <f t="shared" si="23"/>
        <v>73.8</v>
      </c>
      <c r="M36" s="4">
        <v>6</v>
      </c>
      <c r="N36" s="4">
        <f t="shared" si="24"/>
        <v>0.2</v>
      </c>
      <c r="O36" s="4">
        <f t="shared" si="25"/>
        <v>22091849.400000002</v>
      </c>
      <c r="P36" s="4">
        <f t="shared" si="26"/>
        <v>4.2</v>
      </c>
      <c r="Q36" s="4">
        <f t="shared" si="27"/>
        <v>0.2</v>
      </c>
      <c r="R36" s="4">
        <f t="shared" si="28"/>
        <v>0.2</v>
      </c>
      <c r="S36" s="4">
        <f t="shared" si="29"/>
        <v>0.2</v>
      </c>
      <c r="T36" s="4">
        <f t="shared" si="30"/>
        <v>24.6</v>
      </c>
    </row>
    <row r="37" spans="2:20">
      <c r="B37" s="4">
        <v>7</v>
      </c>
      <c r="C37" s="4">
        <f t="shared" si="17"/>
        <v>0.4</v>
      </c>
      <c r="D37" s="4">
        <f t="shared" si="18"/>
        <v>44183946</v>
      </c>
      <c r="E37" s="4">
        <f t="shared" si="19"/>
        <v>36.4</v>
      </c>
      <c r="F37" s="4">
        <f t="shared" si="20"/>
        <v>0.4</v>
      </c>
      <c r="G37" s="4">
        <f t="shared" si="21"/>
        <v>0.4</v>
      </c>
      <c r="H37" s="4">
        <f t="shared" si="22"/>
        <v>0.4</v>
      </c>
      <c r="I37" s="4">
        <f t="shared" si="23"/>
        <v>40.400000000000006</v>
      </c>
      <c r="M37" s="4">
        <v>7</v>
      </c>
      <c r="N37" s="4">
        <f t="shared" si="24"/>
        <v>0.6</v>
      </c>
      <c r="O37" s="4">
        <f t="shared" si="25"/>
        <v>66275919</v>
      </c>
      <c r="P37" s="4">
        <f t="shared" si="26"/>
        <v>54.6</v>
      </c>
      <c r="Q37" s="4">
        <f t="shared" si="27"/>
        <v>0.6</v>
      </c>
      <c r="R37" s="4">
        <f t="shared" si="28"/>
        <v>0.6</v>
      </c>
      <c r="S37" s="4">
        <f t="shared" si="29"/>
        <v>0.6</v>
      </c>
      <c r="T37" s="4">
        <f t="shared" si="30"/>
        <v>60.599999999999994</v>
      </c>
    </row>
    <row r="38" spans="2:20">
      <c r="B38" s="4">
        <v>8</v>
      </c>
      <c r="C38" s="4">
        <f t="shared" si="17"/>
        <v>0.2</v>
      </c>
      <c r="D38" s="4">
        <f t="shared" si="18"/>
        <v>22092008.400000002</v>
      </c>
      <c r="E38" s="4">
        <f t="shared" si="19"/>
        <v>3.8000000000000003</v>
      </c>
      <c r="F38" s="4">
        <f t="shared" si="20"/>
        <v>0.2</v>
      </c>
      <c r="G38" s="4">
        <f t="shared" si="21"/>
        <v>0.2</v>
      </c>
      <c r="H38" s="4">
        <f t="shared" si="22"/>
        <v>0.2</v>
      </c>
      <c r="I38" s="4">
        <f t="shared" si="23"/>
        <v>24.6</v>
      </c>
      <c r="M38" s="4">
        <v>8</v>
      </c>
      <c r="N38" s="4">
        <f t="shared" si="24"/>
        <v>0.2</v>
      </c>
      <c r="O38" s="4">
        <f t="shared" si="25"/>
        <v>22092008.400000002</v>
      </c>
      <c r="P38" s="4">
        <f t="shared" si="26"/>
        <v>3.8000000000000003</v>
      </c>
      <c r="Q38" s="4">
        <f t="shared" si="27"/>
        <v>0.2</v>
      </c>
      <c r="R38" s="4">
        <f t="shared" si="28"/>
        <v>0.2</v>
      </c>
      <c r="S38" s="4">
        <f t="shared" si="29"/>
        <v>0.2</v>
      </c>
      <c r="T38" s="4">
        <f t="shared" si="30"/>
        <v>24.6</v>
      </c>
    </row>
    <row r="39" spans="2:20">
      <c r="B39" s="4">
        <v>9</v>
      </c>
      <c r="C39" s="4">
        <f t="shared" si="17"/>
        <v>0.4</v>
      </c>
      <c r="D39" s="4">
        <f t="shared" si="18"/>
        <v>44184516.800000004</v>
      </c>
      <c r="E39" s="4">
        <f t="shared" si="19"/>
        <v>25.6</v>
      </c>
      <c r="F39" s="4">
        <f t="shared" si="20"/>
        <v>0.4</v>
      </c>
      <c r="G39" s="4">
        <f t="shared" si="21"/>
        <v>8.8000000000000007</v>
      </c>
      <c r="H39" s="4">
        <f t="shared" si="22"/>
        <v>6.8000000000000007</v>
      </c>
      <c r="I39" s="4">
        <f t="shared" si="23"/>
        <v>42.800000000000004</v>
      </c>
      <c r="M39" s="4">
        <v>9</v>
      </c>
      <c r="N39" s="4">
        <f t="shared" si="24"/>
        <v>0.6</v>
      </c>
      <c r="O39" s="4">
        <f t="shared" si="25"/>
        <v>66276775.199999996</v>
      </c>
      <c r="P39" s="4">
        <f t="shared" si="26"/>
        <v>38.4</v>
      </c>
      <c r="Q39" s="4">
        <f t="shared" si="27"/>
        <v>0.6</v>
      </c>
      <c r="R39" s="4">
        <f t="shared" si="28"/>
        <v>13.2</v>
      </c>
      <c r="S39" s="4">
        <f t="shared" si="29"/>
        <v>10.199999999999999</v>
      </c>
      <c r="T39" s="4">
        <f t="shared" si="30"/>
        <v>64.2</v>
      </c>
    </row>
    <row r="40" spans="2:20">
      <c r="B40" s="4">
        <v>10</v>
      </c>
      <c r="C40" s="4">
        <f t="shared" si="17"/>
        <v>0.4</v>
      </c>
      <c r="D40" s="4">
        <f t="shared" si="18"/>
        <v>44184924.400000006</v>
      </c>
      <c r="E40" s="4">
        <f t="shared" si="19"/>
        <v>36.4</v>
      </c>
      <c r="F40" s="4">
        <f t="shared" si="20"/>
        <v>0.4</v>
      </c>
      <c r="G40" s="4">
        <f t="shared" si="21"/>
        <v>1.6</v>
      </c>
      <c r="H40" s="4">
        <f t="shared" si="22"/>
        <v>0.8</v>
      </c>
      <c r="I40" s="4">
        <f t="shared" si="23"/>
        <v>43.6</v>
      </c>
      <c r="M40" s="4">
        <v>10</v>
      </c>
      <c r="N40" s="4">
        <f t="shared" si="24"/>
        <v>0.2</v>
      </c>
      <c r="O40" s="4">
        <f t="shared" si="25"/>
        <v>22092462.200000003</v>
      </c>
      <c r="P40" s="4">
        <f t="shared" si="26"/>
        <v>18.2</v>
      </c>
      <c r="Q40" s="4">
        <f t="shared" si="27"/>
        <v>0.2</v>
      </c>
      <c r="R40" s="4">
        <f t="shared" si="28"/>
        <v>0.8</v>
      </c>
      <c r="S40" s="4">
        <f t="shared" si="29"/>
        <v>0.4</v>
      </c>
      <c r="T40" s="4">
        <f t="shared" si="30"/>
        <v>21.8</v>
      </c>
    </row>
    <row r="41" spans="2:20">
      <c r="B41" s="4" t="s">
        <v>37</v>
      </c>
      <c r="C41" s="4">
        <f>SUM(C31:C40)</f>
        <v>3.5999999999999996</v>
      </c>
      <c r="D41" s="4">
        <f t="shared" ref="D41:I41" si="31">SUM(D31:D40)</f>
        <v>397655542.39999998</v>
      </c>
      <c r="E41" s="4">
        <f t="shared" si="31"/>
        <v>232.40000000000003</v>
      </c>
      <c r="F41" s="4">
        <f t="shared" si="31"/>
        <v>4</v>
      </c>
      <c r="G41" s="4">
        <f t="shared" si="31"/>
        <v>17.000000000000004</v>
      </c>
      <c r="H41" s="4">
        <f t="shared" si="31"/>
        <v>11.600000000000001</v>
      </c>
      <c r="I41" s="4">
        <f t="shared" si="31"/>
        <v>408.8</v>
      </c>
      <c r="M41" s="4" t="s">
        <v>37</v>
      </c>
      <c r="N41" s="4">
        <f>SUM(N31:N40)</f>
        <v>4.4000000000000004</v>
      </c>
      <c r="O41" s="4">
        <f t="shared" ref="O41:T41" si="32">SUM(O31:O40)</f>
        <v>486022698.19999993</v>
      </c>
      <c r="P41" s="4">
        <f t="shared" si="32"/>
        <v>279.8</v>
      </c>
      <c r="Q41" s="4">
        <f t="shared" si="32"/>
        <v>4.8</v>
      </c>
      <c r="R41" s="4">
        <f t="shared" si="32"/>
        <v>22.6</v>
      </c>
      <c r="S41" s="4">
        <f t="shared" si="32"/>
        <v>15.8</v>
      </c>
      <c r="T41" s="4">
        <f t="shared" si="32"/>
        <v>502.40000000000009</v>
      </c>
    </row>
    <row r="44" spans="2:20">
      <c r="B44" s="34" t="s">
        <v>57</v>
      </c>
      <c r="C44" s="34"/>
      <c r="D44" s="34"/>
      <c r="E44" s="34"/>
      <c r="F44" s="34"/>
      <c r="G44" s="34"/>
      <c r="H44" s="34"/>
      <c r="K44" s="34" t="s">
        <v>58</v>
      </c>
      <c r="L44" s="34"/>
      <c r="M44" s="34"/>
      <c r="N44" s="34"/>
      <c r="O44" s="34"/>
      <c r="P44" s="34"/>
      <c r="Q44" s="34"/>
    </row>
    <row r="45" spans="2:20">
      <c r="B45" s="32" t="s">
        <v>56</v>
      </c>
      <c r="C45" s="4" t="s">
        <v>3</v>
      </c>
      <c r="D45" s="4" t="s">
        <v>4</v>
      </c>
      <c r="E45" s="4" t="s">
        <v>5</v>
      </c>
      <c r="F45" s="4" t="s">
        <v>6</v>
      </c>
      <c r="G45" s="4" t="s">
        <v>7</v>
      </c>
      <c r="H45" s="4" t="s">
        <v>8</v>
      </c>
      <c r="K45" s="32" t="s">
        <v>56</v>
      </c>
      <c r="L45" s="4" t="s">
        <v>3</v>
      </c>
      <c r="M45" s="4" t="s">
        <v>4</v>
      </c>
      <c r="N45" s="4" t="s">
        <v>5</v>
      </c>
      <c r="O45" s="4" t="s">
        <v>6</v>
      </c>
      <c r="P45" s="4" t="s">
        <v>7</v>
      </c>
      <c r="Q45" s="4" t="s">
        <v>8</v>
      </c>
    </row>
    <row r="46" spans="2:20">
      <c r="B46" s="32"/>
      <c r="C46" s="6">
        <f>D27/C27</f>
        <v>110459957.55000001</v>
      </c>
      <c r="D46" s="4">
        <f>E27/C27</f>
        <v>70.649999999999991</v>
      </c>
      <c r="E46" s="4">
        <f>F27/C27</f>
        <v>1.125</v>
      </c>
      <c r="F46" s="4">
        <f>G27/C27</f>
        <v>3.5</v>
      </c>
      <c r="G46" s="4">
        <f>H27/C27</f>
        <v>2.4499999999999997</v>
      </c>
      <c r="H46" s="4">
        <f>I27/C27</f>
        <v>111.45</v>
      </c>
      <c r="K46" s="32"/>
      <c r="L46" s="4">
        <f>O27/N27</f>
        <v>110459739.25</v>
      </c>
      <c r="M46" s="4">
        <f>P27/N27</f>
        <v>52.15</v>
      </c>
      <c r="N46" s="4">
        <f>Q27/N27</f>
        <v>1.0499999999999998</v>
      </c>
      <c r="O46" s="4">
        <f>R27/N27</f>
        <v>3.6000000000000005</v>
      </c>
      <c r="P46" s="4">
        <f>S27/N27</f>
        <v>2.7500000000000004</v>
      </c>
      <c r="Q46" s="4">
        <f>T27/N27</f>
        <v>116.3</v>
      </c>
    </row>
    <row r="49" spans="2:17">
      <c r="B49" s="33" t="s">
        <v>59</v>
      </c>
      <c r="C49" s="33"/>
      <c r="D49" s="33"/>
      <c r="E49" s="33"/>
      <c r="F49" s="33"/>
      <c r="G49" s="33"/>
      <c r="H49" s="33"/>
      <c r="K49" s="33" t="s">
        <v>60</v>
      </c>
      <c r="L49" s="33"/>
      <c r="M49" s="33"/>
      <c r="N49" s="33"/>
      <c r="O49" s="33"/>
      <c r="P49" s="33"/>
      <c r="Q49" s="33"/>
    </row>
    <row r="50" spans="2:17">
      <c r="B50" s="32" t="s">
        <v>56</v>
      </c>
      <c r="C50" s="4" t="s">
        <v>3</v>
      </c>
      <c r="D50" s="4" t="s">
        <v>4</v>
      </c>
      <c r="E50" s="4" t="s">
        <v>5</v>
      </c>
      <c r="F50" s="4" t="s">
        <v>6</v>
      </c>
      <c r="G50" s="4" t="s">
        <v>7</v>
      </c>
      <c r="H50" s="4" t="s">
        <v>8</v>
      </c>
      <c r="K50" s="32" t="s">
        <v>56</v>
      </c>
      <c r="L50" s="4" t="s">
        <v>3</v>
      </c>
      <c r="M50" s="4" t="s">
        <v>4</v>
      </c>
      <c r="N50" s="4" t="s">
        <v>5</v>
      </c>
      <c r="O50" s="4" t="s">
        <v>6</v>
      </c>
      <c r="P50" s="4" t="s">
        <v>7</v>
      </c>
      <c r="Q50" s="4" t="s">
        <v>8</v>
      </c>
    </row>
    <row r="51" spans="2:17">
      <c r="B51" s="32"/>
      <c r="C51" s="4">
        <f>D41/C41</f>
        <v>110459872.8888889</v>
      </c>
      <c r="D51" s="4">
        <f>E41/C41</f>
        <v>64.555555555555571</v>
      </c>
      <c r="E51" s="4">
        <f>F41/C41</f>
        <v>1.1111111111111112</v>
      </c>
      <c r="F51" s="4">
        <f>G41/C41</f>
        <v>4.7222222222222241</v>
      </c>
      <c r="G51" s="4">
        <f>H41/C41</f>
        <v>3.2222222222222228</v>
      </c>
      <c r="H51" s="4">
        <f>I41/C41</f>
        <v>113.55555555555557</v>
      </c>
      <c r="K51" s="32"/>
      <c r="L51" s="4">
        <f>O41/N41</f>
        <v>110459704.13636361</v>
      </c>
      <c r="M51" s="4">
        <f>P41/N41</f>
        <v>63.590909090909086</v>
      </c>
      <c r="N51" s="4">
        <f>Q41/N41</f>
        <v>1.0909090909090908</v>
      </c>
      <c r="O51" s="4">
        <f>R41/N41</f>
        <v>5.1363636363636367</v>
      </c>
      <c r="P51" s="4">
        <f>S41/N41</f>
        <v>3.5909090909090908</v>
      </c>
      <c r="Q51" s="4">
        <f>T41/N41</f>
        <v>114.18181818181819</v>
      </c>
    </row>
    <row r="55" spans="2:17">
      <c r="B55" s="4" t="s">
        <v>61</v>
      </c>
      <c r="C55" s="4" t="s">
        <v>3</v>
      </c>
      <c r="D55" s="4" t="s">
        <v>4</v>
      </c>
      <c r="E55" s="4" t="s">
        <v>5</v>
      </c>
      <c r="F55" s="4" t="s">
        <v>6</v>
      </c>
      <c r="G55" s="4" t="s">
        <v>7</v>
      </c>
      <c r="H55" s="4" t="s">
        <v>8</v>
      </c>
    </row>
    <row r="56" spans="2:17">
      <c r="B56" s="4">
        <v>1</v>
      </c>
      <c r="C56" s="6">
        <v>110459957.59999999</v>
      </c>
      <c r="D56" s="4">
        <v>70.650000000000006</v>
      </c>
      <c r="E56" s="4">
        <v>1.125</v>
      </c>
      <c r="F56" s="4">
        <v>3.5</v>
      </c>
      <c r="G56" s="4">
        <v>2.4500000000000002</v>
      </c>
      <c r="H56" s="4">
        <v>111.45</v>
      </c>
    </row>
    <row r="57" spans="2:17">
      <c r="B57" s="4">
        <v>2</v>
      </c>
      <c r="C57" s="4">
        <v>110459739.3</v>
      </c>
      <c r="D57" s="4">
        <v>52.15</v>
      </c>
      <c r="E57" s="4">
        <v>1.05</v>
      </c>
      <c r="F57" s="4">
        <v>3.6</v>
      </c>
      <c r="G57" s="4">
        <v>2.75</v>
      </c>
      <c r="H57" s="4">
        <v>116.3</v>
      </c>
    </row>
    <row r="58" spans="2:17">
      <c r="B58" s="4">
        <v>3</v>
      </c>
      <c r="C58" s="4">
        <v>110459872.90000001</v>
      </c>
      <c r="D58" s="4">
        <v>64.555555560000002</v>
      </c>
      <c r="E58" s="4">
        <v>1.111111111</v>
      </c>
      <c r="F58" s="4">
        <v>4.7222222199999999</v>
      </c>
      <c r="G58" s="4">
        <v>3.2222222220000001</v>
      </c>
      <c r="H58" s="4">
        <v>113.55555560000001</v>
      </c>
    </row>
    <row r="59" spans="2:17">
      <c r="B59" s="4">
        <v>4</v>
      </c>
      <c r="C59" s="4">
        <v>110459704.09999999</v>
      </c>
      <c r="D59" s="4">
        <v>63.590910000000001</v>
      </c>
      <c r="E59" s="4">
        <v>1.0909089999999999</v>
      </c>
      <c r="F59" s="4">
        <v>5.1363636359999996</v>
      </c>
      <c r="G59" s="4">
        <v>3.5909089999999999</v>
      </c>
      <c r="H59" s="4">
        <v>114.1818</v>
      </c>
    </row>
    <row r="61" spans="2:17">
      <c r="B61" s="33" t="s">
        <v>62</v>
      </c>
      <c r="C61" s="33"/>
      <c r="D61" s="33"/>
      <c r="E61" s="33"/>
      <c r="F61" s="33"/>
      <c r="G61" s="33"/>
      <c r="H61" s="33"/>
    </row>
    <row r="62" spans="2:17">
      <c r="B62" s="33" t="s">
        <v>63</v>
      </c>
      <c r="C62" s="33"/>
      <c r="D62" s="33"/>
    </row>
  </sheetData>
  <mergeCells count="15">
    <mergeCell ref="B1:H1"/>
    <mergeCell ref="B15:I15"/>
    <mergeCell ref="M15:T15"/>
    <mergeCell ref="B29:I29"/>
    <mergeCell ref="M29:T29"/>
    <mergeCell ref="B44:H44"/>
    <mergeCell ref="K45:K46"/>
    <mergeCell ref="K44:Q44"/>
    <mergeCell ref="B49:H49"/>
    <mergeCell ref="K49:Q49"/>
    <mergeCell ref="K50:K51"/>
    <mergeCell ref="B50:B51"/>
    <mergeCell ref="B61:H61"/>
    <mergeCell ref="B62:D62"/>
    <mergeCell ref="B45:B46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3"/>
  <sheetViews>
    <sheetView topLeftCell="A46" workbookViewId="0">
      <selection activeCell="K58" sqref="K58"/>
    </sheetView>
  </sheetViews>
  <sheetFormatPr defaultRowHeight="15"/>
  <cols>
    <col min="2" max="2" width="11.85546875" customWidth="1"/>
    <col min="3" max="3" width="11.7109375" customWidth="1"/>
    <col min="4" max="4" width="11" customWidth="1"/>
    <col min="5" max="5" width="13.42578125" customWidth="1"/>
    <col min="6" max="7" width="12.28515625" customWidth="1"/>
    <col min="8" max="9" width="11.5703125" customWidth="1"/>
    <col min="10" max="10" width="11.42578125" customWidth="1"/>
    <col min="11" max="11" width="11.7109375" customWidth="1"/>
    <col min="13" max="13" width="14.5703125" customWidth="1"/>
    <col min="14" max="14" width="10" customWidth="1"/>
    <col min="15" max="15" width="11" customWidth="1"/>
    <col min="16" max="16" width="11.28515625" customWidth="1"/>
  </cols>
  <sheetData>
    <row r="1" spans="2:13">
      <c r="H1" s="34" t="s">
        <v>1</v>
      </c>
      <c r="I1" s="34"/>
      <c r="J1" s="34"/>
      <c r="K1" s="34"/>
    </row>
    <row r="2" spans="2:13">
      <c r="B2" s="24" t="s">
        <v>96</v>
      </c>
      <c r="C2" s="24" t="s">
        <v>96</v>
      </c>
      <c r="D2" s="24" t="s">
        <v>96</v>
      </c>
      <c r="E2" s="24" t="s">
        <v>96</v>
      </c>
      <c r="H2" s="18" t="s">
        <v>2</v>
      </c>
      <c r="I2" s="18" t="s">
        <v>3</v>
      </c>
      <c r="J2" s="18" t="s">
        <v>4</v>
      </c>
      <c r="K2" s="18" t="s">
        <v>5</v>
      </c>
    </row>
    <row r="3" spans="2:13">
      <c r="B3" s="24" t="s">
        <v>105</v>
      </c>
      <c r="C3" s="24" t="s">
        <v>97</v>
      </c>
      <c r="D3" s="24" t="s">
        <v>98</v>
      </c>
      <c r="E3" s="24" t="s">
        <v>99</v>
      </c>
      <c r="H3" s="4">
        <v>1</v>
      </c>
      <c r="I3" s="10">
        <v>1</v>
      </c>
      <c r="J3" s="11">
        <v>7</v>
      </c>
      <c r="K3" s="11">
        <v>3</v>
      </c>
    </row>
    <row r="4" spans="2:13">
      <c r="B4" s="4">
        <f>iterasi7!F64</f>
        <v>3.3148180313347683E-4</v>
      </c>
      <c r="C4" s="4">
        <f>iterasi7!G64</f>
        <v>1.256445097740082E-3</v>
      </c>
      <c r="D4" s="4">
        <f>iterasi7!H64</f>
        <v>0.99838189036105174</v>
      </c>
      <c r="E4" s="4">
        <f>iterasi7!I64</f>
        <v>3.0182738074686719E-5</v>
      </c>
      <c r="H4" s="4">
        <v>2</v>
      </c>
      <c r="I4" s="10">
        <v>1</v>
      </c>
      <c r="J4" s="11">
        <v>1</v>
      </c>
      <c r="K4" s="11">
        <v>1</v>
      </c>
    </row>
    <row r="5" spans="2:13">
      <c r="B5" s="4">
        <f>iterasi7!F65</f>
        <v>0.99482754217623925</v>
      </c>
      <c r="C5" s="4">
        <f>iterasi7!G65</f>
        <v>3.7759123177104762E-3</v>
      </c>
      <c r="D5" s="4">
        <f>iterasi7!H65</f>
        <v>1.3429800716008439E-3</v>
      </c>
      <c r="E5" s="4">
        <f>iterasi7!I65</f>
        <v>5.3565434449512918E-5</v>
      </c>
      <c r="H5" s="4">
        <v>3</v>
      </c>
      <c r="I5" s="10">
        <v>1</v>
      </c>
      <c r="J5" s="11">
        <v>2</v>
      </c>
      <c r="K5" s="11">
        <v>1</v>
      </c>
    </row>
    <row r="6" spans="2:13">
      <c r="B6" s="4">
        <f>iterasi7!F66</f>
        <v>0.84594476820889386</v>
      </c>
      <c r="C6" s="4">
        <f>iterasi7!G66</f>
        <v>0.13006038179394938</v>
      </c>
      <c r="D6" s="4">
        <f>iterasi7!H66</f>
        <v>2.3019328331877788E-2</v>
      </c>
      <c r="E6" s="4">
        <f>iterasi7!I66</f>
        <v>9.7552166527901973E-4</v>
      </c>
      <c r="H6" s="4">
        <v>4</v>
      </c>
      <c r="I6" s="10">
        <v>2</v>
      </c>
      <c r="J6" s="11">
        <v>1</v>
      </c>
      <c r="K6" s="11">
        <v>1</v>
      </c>
    </row>
    <row r="7" spans="2:13">
      <c r="B7" s="4">
        <f>iterasi7!F67</f>
        <v>0.91623081571898191</v>
      </c>
      <c r="C7" s="4">
        <f>iterasi7!G67</f>
        <v>6.4911442704600614E-2</v>
      </c>
      <c r="D7" s="4">
        <f>iterasi7!H67</f>
        <v>1.7845657745814657E-2</v>
      </c>
      <c r="E7" s="4">
        <f>iterasi7!I67</f>
        <v>1.0120838306028649E-3</v>
      </c>
      <c r="H7" s="4">
        <v>5</v>
      </c>
      <c r="I7" s="10">
        <v>1</v>
      </c>
      <c r="J7" s="11">
        <v>1</v>
      </c>
      <c r="K7" s="11">
        <v>1</v>
      </c>
    </row>
    <row r="8" spans="2:13">
      <c r="B8" s="4">
        <f>iterasi7!F68</f>
        <v>0.99520115132573228</v>
      </c>
      <c r="C8" s="4">
        <f>iterasi7!G68</f>
        <v>3.7773303679048786E-3</v>
      </c>
      <c r="D8" s="4">
        <f>iterasi7!H68</f>
        <v>9.6793275532471663E-4</v>
      </c>
      <c r="E8" s="4">
        <f>iterasi7!I68</f>
        <v>5.358555103812598E-5</v>
      </c>
      <c r="H8" s="4">
        <v>6</v>
      </c>
      <c r="I8" s="10">
        <v>1</v>
      </c>
      <c r="J8" s="11">
        <v>1</v>
      </c>
      <c r="K8" s="11">
        <v>1</v>
      </c>
    </row>
    <row r="9" spans="2:13">
      <c r="B9" s="4">
        <f>iterasi7!F69</f>
        <v>0.99520115132573228</v>
      </c>
      <c r="C9" s="4">
        <f>iterasi7!G69</f>
        <v>3.7773303679048786E-3</v>
      </c>
      <c r="D9" s="4">
        <f>iterasi7!H69</f>
        <v>9.6793275532471663E-4</v>
      </c>
      <c r="E9" s="4">
        <f>iterasi7!I69</f>
        <v>5.358555103812598E-5</v>
      </c>
      <c r="H9" s="4">
        <v>7</v>
      </c>
      <c r="I9" s="10">
        <v>1</v>
      </c>
      <c r="J9" s="11">
        <v>1</v>
      </c>
      <c r="K9" s="11">
        <v>1</v>
      </c>
    </row>
    <row r="10" spans="2:13">
      <c r="B10" s="4">
        <f>iterasi7!F70</f>
        <v>0.99520115132573228</v>
      </c>
      <c r="C10" s="4">
        <f>iterasi7!G70</f>
        <v>3.7773303679048786E-3</v>
      </c>
      <c r="D10" s="4">
        <f>iterasi7!H70</f>
        <v>9.6793275532471663E-4</v>
      </c>
      <c r="E10" s="4">
        <f>iterasi7!I70</f>
        <v>5.358555103812598E-5</v>
      </c>
      <c r="H10" s="4">
        <v>8</v>
      </c>
      <c r="I10" s="10">
        <v>1</v>
      </c>
      <c r="J10" s="11">
        <v>1</v>
      </c>
      <c r="K10" s="11">
        <v>1</v>
      </c>
    </row>
    <row r="11" spans="2:13">
      <c r="B11" s="4">
        <f>iterasi7!F71</f>
        <v>0.99520115132573228</v>
      </c>
      <c r="C11" s="4">
        <f>iterasi7!G71</f>
        <v>3.7773303679048786E-3</v>
      </c>
      <c r="D11" s="4">
        <f>iterasi7!H71</f>
        <v>9.6793275532471663E-4</v>
      </c>
      <c r="E11" s="4">
        <f>iterasi7!I71</f>
        <v>5.358555103812598E-5</v>
      </c>
      <c r="H11" s="4">
        <v>9</v>
      </c>
      <c r="I11" s="10">
        <v>1</v>
      </c>
      <c r="J11" s="11">
        <v>22</v>
      </c>
      <c r="K11" s="11">
        <v>17</v>
      </c>
    </row>
    <row r="12" spans="2:13">
      <c r="B12" s="4">
        <f>iterasi7!F72</f>
        <v>9.8714808250718428E-11</v>
      </c>
      <c r="C12" s="4">
        <f>iterasi7!G72</f>
        <v>1.2406269392820481E-10</v>
      </c>
      <c r="D12" s="4">
        <f>iterasi7!H72</f>
        <v>1.6041058566087537E-10</v>
      </c>
      <c r="E12" s="4">
        <f>iterasi7!I72</f>
        <v>0.99999999961681196</v>
      </c>
      <c r="H12" s="4">
        <v>10</v>
      </c>
      <c r="I12" s="10">
        <v>1</v>
      </c>
      <c r="J12" s="11">
        <v>4</v>
      </c>
      <c r="K12" s="11">
        <v>2</v>
      </c>
    </row>
    <row r="13" spans="2:13">
      <c r="B13" s="4">
        <f>iterasi7!F73</f>
        <v>3.5568337909920614E-5</v>
      </c>
      <c r="C13" s="4">
        <f>iterasi7!G73</f>
        <v>0.99992870459830396</v>
      </c>
      <c r="D13" s="4">
        <f>iterasi7!H73</f>
        <v>3.5131968225931023E-5</v>
      </c>
      <c r="E13" s="4">
        <f>iterasi7!I73</f>
        <v>5.9509556022555663E-7</v>
      </c>
    </row>
    <row r="16" spans="2:13">
      <c r="B16" s="34" t="s">
        <v>20</v>
      </c>
      <c r="C16" s="34"/>
      <c r="D16" s="34"/>
      <c r="E16" s="34"/>
      <c r="F16" s="34"/>
      <c r="I16" s="34" t="s">
        <v>107</v>
      </c>
      <c r="J16" s="34"/>
      <c r="K16" s="34"/>
      <c r="L16" s="34"/>
      <c r="M16" s="34"/>
    </row>
    <row r="17" spans="2:13">
      <c r="B17" s="14" t="s">
        <v>22</v>
      </c>
      <c r="C17" s="17" t="s">
        <v>92</v>
      </c>
      <c r="D17" s="14" t="s">
        <v>73</v>
      </c>
      <c r="E17" s="14" t="s">
        <v>74</v>
      </c>
      <c r="F17" s="14" t="s">
        <v>75</v>
      </c>
      <c r="I17" s="14" t="s">
        <v>22</v>
      </c>
      <c r="J17" s="17" t="s">
        <v>92</v>
      </c>
      <c r="K17" s="14" t="s">
        <v>73</v>
      </c>
      <c r="L17" s="14" t="s">
        <v>74</v>
      </c>
      <c r="M17" s="14" t="s">
        <v>75</v>
      </c>
    </row>
    <row r="18" spans="2:13">
      <c r="B18" s="4">
        <v>1</v>
      </c>
      <c r="C18" s="22">
        <f>B4^2</f>
        <v>1.0988018580862109E-7</v>
      </c>
      <c r="D18" s="22">
        <f>C18*I3</f>
        <v>1.0988018580862109E-7</v>
      </c>
      <c r="E18" s="22">
        <f>C18*J3</f>
        <v>7.6916130066034762E-7</v>
      </c>
      <c r="F18" s="22">
        <f>C18*K3</f>
        <v>3.2964055742586327E-7</v>
      </c>
      <c r="I18" s="4">
        <v>1</v>
      </c>
      <c r="J18" s="22">
        <f>C4^2</f>
        <v>1.5786542836350842E-6</v>
      </c>
      <c r="K18" s="22">
        <f>J18*I3</f>
        <v>1.5786542836350842E-6</v>
      </c>
      <c r="L18" s="22">
        <f>J18*J3</f>
        <v>1.105057998544559E-5</v>
      </c>
      <c r="M18" s="22">
        <f>J18*K3</f>
        <v>4.7359628509052527E-6</v>
      </c>
    </row>
    <row r="19" spans="2:13">
      <c r="B19" s="4">
        <v>2</v>
      </c>
      <c r="C19" s="22">
        <f t="shared" ref="C19:C27" si="0">B5^2</f>
        <v>0.9896818386724171</v>
      </c>
      <c r="D19" s="22">
        <f t="shared" ref="D19:D27" si="1">C19*I4</f>
        <v>0.9896818386724171</v>
      </c>
      <c r="E19" s="22">
        <f t="shared" ref="E19:E27" si="2">C19*J4</f>
        <v>0.9896818386724171</v>
      </c>
      <c r="F19" s="22">
        <f t="shared" ref="F19:F27" si="3">C19*K4</f>
        <v>0.9896818386724171</v>
      </c>
      <c r="I19" s="4">
        <v>2</v>
      </c>
      <c r="J19" s="22">
        <f t="shared" ref="J19:J27" si="4">C5^2</f>
        <v>1.42575138310377E-5</v>
      </c>
      <c r="K19" s="22">
        <f t="shared" ref="K19:K27" si="5">J19*I4</f>
        <v>1.42575138310377E-5</v>
      </c>
      <c r="L19" s="22">
        <f t="shared" ref="L19:L27" si="6">J19*J4</f>
        <v>1.42575138310377E-5</v>
      </c>
      <c r="M19" s="22">
        <f t="shared" ref="M19:M27" si="7">J19*K4</f>
        <v>1.42575138310377E-5</v>
      </c>
    </row>
    <row r="20" spans="2:13">
      <c r="B20" s="4">
        <v>3</v>
      </c>
      <c r="C20" s="22">
        <f t="shared" si="0"/>
        <v>0.71562255085999915</v>
      </c>
      <c r="D20" s="22">
        <f t="shared" si="1"/>
        <v>0.71562255085999915</v>
      </c>
      <c r="E20" s="22">
        <f t="shared" si="2"/>
        <v>1.4312451017199983</v>
      </c>
      <c r="F20" s="22">
        <f t="shared" si="3"/>
        <v>0.71562255085999915</v>
      </c>
      <c r="I20" s="4">
        <v>3</v>
      </c>
      <c r="J20" s="22">
        <f t="shared" si="4"/>
        <v>1.6915702912387878E-2</v>
      </c>
      <c r="K20" s="22">
        <f t="shared" si="5"/>
        <v>1.6915702912387878E-2</v>
      </c>
      <c r="L20" s="22">
        <f t="shared" si="6"/>
        <v>3.3831405824775757E-2</v>
      </c>
      <c r="M20" s="22">
        <f t="shared" si="7"/>
        <v>1.6915702912387878E-2</v>
      </c>
    </row>
    <row r="21" spans="2:13">
      <c r="B21" s="4">
        <v>4</v>
      </c>
      <c r="C21" s="22">
        <f t="shared" si="0"/>
        <v>0.83947890767307098</v>
      </c>
      <c r="D21" s="22">
        <f t="shared" si="1"/>
        <v>1.678957815346142</v>
      </c>
      <c r="E21" s="22">
        <f t="shared" si="2"/>
        <v>0.83947890767307098</v>
      </c>
      <c r="F21" s="22">
        <f t="shared" si="3"/>
        <v>0.83947890767307098</v>
      </c>
      <c r="I21" s="4">
        <v>4</v>
      </c>
      <c r="J21" s="22">
        <f t="shared" si="4"/>
        <v>4.2134953939926487E-3</v>
      </c>
      <c r="K21" s="22">
        <f t="shared" si="5"/>
        <v>8.4269907879852973E-3</v>
      </c>
      <c r="L21" s="22">
        <f t="shared" si="6"/>
        <v>4.2134953939926487E-3</v>
      </c>
      <c r="M21" s="22">
        <f t="shared" si="7"/>
        <v>4.2134953939926487E-3</v>
      </c>
    </row>
    <row r="22" spans="2:13">
      <c r="B22" s="4">
        <v>5</v>
      </c>
      <c r="C22" s="22">
        <f t="shared" si="0"/>
        <v>0.99042533160006307</v>
      </c>
      <c r="D22" s="22">
        <f t="shared" si="1"/>
        <v>0.99042533160006307</v>
      </c>
      <c r="E22" s="22">
        <f t="shared" si="2"/>
        <v>0.99042533160006307</v>
      </c>
      <c r="F22" s="22">
        <f t="shared" si="3"/>
        <v>0.99042533160006307</v>
      </c>
      <c r="I22" s="4">
        <v>5</v>
      </c>
      <c r="J22" s="22">
        <f t="shared" si="4"/>
        <v>1.4268224708296405E-5</v>
      </c>
      <c r="K22" s="22">
        <f t="shared" si="5"/>
        <v>1.4268224708296405E-5</v>
      </c>
      <c r="L22" s="22">
        <f t="shared" si="6"/>
        <v>1.4268224708296405E-5</v>
      </c>
      <c r="M22" s="22">
        <f t="shared" si="7"/>
        <v>1.4268224708296405E-5</v>
      </c>
    </row>
    <row r="23" spans="2:13">
      <c r="B23" s="4">
        <v>6</v>
      </c>
      <c r="C23" s="22">
        <f t="shared" si="0"/>
        <v>0.99042533160006307</v>
      </c>
      <c r="D23" s="22">
        <f t="shared" si="1"/>
        <v>0.99042533160006307</v>
      </c>
      <c r="E23" s="22">
        <f t="shared" si="2"/>
        <v>0.99042533160006307</v>
      </c>
      <c r="F23" s="22">
        <f t="shared" si="3"/>
        <v>0.99042533160006307</v>
      </c>
      <c r="I23" s="4">
        <v>6</v>
      </c>
      <c r="J23" s="22">
        <f t="shared" si="4"/>
        <v>1.4268224708296405E-5</v>
      </c>
      <c r="K23" s="22">
        <f t="shared" si="5"/>
        <v>1.4268224708296405E-5</v>
      </c>
      <c r="L23" s="22">
        <f t="shared" si="6"/>
        <v>1.4268224708296405E-5</v>
      </c>
      <c r="M23" s="22">
        <f t="shared" si="7"/>
        <v>1.4268224708296405E-5</v>
      </c>
    </row>
    <row r="24" spans="2:13">
      <c r="B24" s="4">
        <v>7</v>
      </c>
      <c r="C24" s="22">
        <f t="shared" si="0"/>
        <v>0.99042533160006307</v>
      </c>
      <c r="D24" s="22">
        <f t="shared" si="1"/>
        <v>0.99042533160006307</v>
      </c>
      <c r="E24" s="22">
        <f t="shared" si="2"/>
        <v>0.99042533160006307</v>
      </c>
      <c r="F24" s="22">
        <f t="shared" si="3"/>
        <v>0.99042533160006307</v>
      </c>
      <c r="I24" s="4">
        <v>7</v>
      </c>
      <c r="J24" s="22">
        <f>C10^2</f>
        <v>1.4268224708296405E-5</v>
      </c>
      <c r="K24" s="22">
        <f t="shared" si="5"/>
        <v>1.4268224708296405E-5</v>
      </c>
      <c r="L24" s="22">
        <f t="shared" si="6"/>
        <v>1.4268224708296405E-5</v>
      </c>
      <c r="M24" s="22">
        <f t="shared" si="7"/>
        <v>1.4268224708296405E-5</v>
      </c>
    </row>
    <row r="25" spans="2:13">
      <c r="B25" s="4">
        <v>8</v>
      </c>
      <c r="C25" s="22">
        <f t="shared" si="0"/>
        <v>0.99042533160006307</v>
      </c>
      <c r="D25" s="22">
        <f t="shared" si="1"/>
        <v>0.99042533160006307</v>
      </c>
      <c r="E25" s="22">
        <f t="shared" si="2"/>
        <v>0.99042533160006307</v>
      </c>
      <c r="F25" s="22">
        <f t="shared" si="3"/>
        <v>0.99042533160006307</v>
      </c>
      <c r="I25" s="4">
        <v>8</v>
      </c>
      <c r="J25" s="22">
        <f t="shared" si="4"/>
        <v>1.4268224708296405E-5</v>
      </c>
      <c r="K25" s="22">
        <f t="shared" si="5"/>
        <v>1.4268224708296405E-5</v>
      </c>
      <c r="L25" s="22">
        <f t="shared" si="6"/>
        <v>1.4268224708296405E-5</v>
      </c>
      <c r="M25" s="22">
        <f t="shared" si="7"/>
        <v>1.4268224708296405E-5</v>
      </c>
    </row>
    <row r="26" spans="2:13">
      <c r="B26" s="4">
        <v>9</v>
      </c>
      <c r="C26" s="22">
        <f t="shared" si="0"/>
        <v>9.7446133679761073E-21</v>
      </c>
      <c r="D26" s="22">
        <f t="shared" si="1"/>
        <v>9.7446133679761073E-21</v>
      </c>
      <c r="E26" s="22">
        <f t="shared" si="2"/>
        <v>2.1438149409547437E-19</v>
      </c>
      <c r="F26" s="22">
        <f t="shared" si="3"/>
        <v>1.6565842725559383E-19</v>
      </c>
      <c r="I26" s="4">
        <v>9</v>
      </c>
      <c r="J26" s="22">
        <f t="shared" si="4"/>
        <v>1.5391552024723426E-20</v>
      </c>
      <c r="K26" s="22">
        <f t="shared" si="5"/>
        <v>1.5391552024723426E-20</v>
      </c>
      <c r="L26" s="22">
        <f t="shared" si="6"/>
        <v>3.386141445439154E-19</v>
      </c>
      <c r="M26" s="22">
        <f t="shared" si="7"/>
        <v>2.6165638442029824E-19</v>
      </c>
    </row>
    <row r="27" spans="2:13">
      <c r="B27" s="4">
        <v>10</v>
      </c>
      <c r="C27" s="22">
        <f t="shared" si="0"/>
        <v>1.2651066616742959E-9</v>
      </c>
      <c r="D27" s="22">
        <f t="shared" si="1"/>
        <v>1.2651066616742959E-9</v>
      </c>
      <c r="E27" s="22">
        <f t="shared" si="2"/>
        <v>5.0604266466971834E-9</v>
      </c>
      <c r="F27" s="22">
        <f t="shared" si="3"/>
        <v>2.5302133233485917E-9</v>
      </c>
      <c r="I27" s="4">
        <v>10</v>
      </c>
      <c r="J27" s="22">
        <f t="shared" si="4"/>
        <v>0.99985741427964225</v>
      </c>
      <c r="K27" s="22">
        <f t="shared" si="5"/>
        <v>0.99985741427964225</v>
      </c>
      <c r="L27" s="22">
        <f t="shared" si="6"/>
        <v>3.999429657118569</v>
      </c>
      <c r="M27" s="22">
        <f t="shared" si="7"/>
        <v>1.9997148285592845</v>
      </c>
    </row>
    <row r="28" spans="2:13">
      <c r="B28" s="16" t="s">
        <v>37</v>
      </c>
      <c r="C28" s="5">
        <f>SUM(C18:C27)</f>
        <v>6.5064847347510311</v>
      </c>
      <c r="D28" s="5">
        <f>SUM(D18:D27)</f>
        <v>7.3459636424241026</v>
      </c>
      <c r="E28" s="5">
        <f>SUM(E18:E27)</f>
        <v>7.2221079486874658</v>
      </c>
      <c r="F28" s="22">
        <f>SUM(F18:F27)</f>
        <v>6.5064849557765099</v>
      </c>
      <c r="I28" s="16" t="s">
        <v>37</v>
      </c>
      <c r="J28" s="5">
        <f>SUM(J18:J27)</f>
        <v>1.0210595216529705</v>
      </c>
      <c r="K28" s="5">
        <f>SUM(K18:K27)</f>
        <v>1.0252730170469633</v>
      </c>
      <c r="L28" s="5">
        <f>SUM(L18:L27)</f>
        <v>4.0375569393299875</v>
      </c>
      <c r="M28" s="22">
        <f>SUM(M18:M27)</f>
        <v>2.0209200932411799</v>
      </c>
    </row>
    <row r="31" spans="2:13">
      <c r="B31" s="34" t="s">
        <v>108</v>
      </c>
      <c r="C31" s="34"/>
      <c r="D31" s="34"/>
      <c r="E31" s="34"/>
      <c r="F31" s="34"/>
      <c r="I31" s="34" t="s">
        <v>109</v>
      </c>
      <c r="J31" s="34"/>
      <c r="K31" s="34"/>
      <c r="L31" s="34"/>
      <c r="M31" s="34"/>
    </row>
    <row r="32" spans="2:13">
      <c r="B32" s="14" t="s">
        <v>22</v>
      </c>
      <c r="C32" s="17" t="s">
        <v>92</v>
      </c>
      <c r="D32" s="14" t="s">
        <v>73</v>
      </c>
      <c r="E32" s="14" t="s">
        <v>74</v>
      </c>
      <c r="F32" s="14" t="s">
        <v>75</v>
      </c>
      <c r="I32" s="14" t="s">
        <v>22</v>
      </c>
      <c r="J32" s="17" t="s">
        <v>92</v>
      </c>
      <c r="K32" s="14" t="s">
        <v>73</v>
      </c>
      <c r="L32" s="14" t="s">
        <v>74</v>
      </c>
      <c r="M32" s="14" t="s">
        <v>75</v>
      </c>
    </row>
    <row r="33" spans="2:15">
      <c r="B33" s="4">
        <v>1</v>
      </c>
      <c r="C33" s="22">
        <f>D4^2</f>
        <v>0.99676639900090713</v>
      </c>
      <c r="D33" s="22">
        <f>C33*I3</f>
        <v>0.99676639900090713</v>
      </c>
      <c r="E33" s="22">
        <f>C33*J3</f>
        <v>6.97736479300635</v>
      </c>
      <c r="F33" s="22">
        <f>C33*K3</f>
        <v>2.9902991970027215</v>
      </c>
      <c r="I33" s="4">
        <v>1</v>
      </c>
      <c r="J33" s="22">
        <f>E4^2</f>
        <v>9.1099767768514339E-10</v>
      </c>
      <c r="K33" s="22">
        <f>J33*I3</f>
        <v>9.1099767768514339E-10</v>
      </c>
      <c r="L33" s="22">
        <f>J33*J3</f>
        <v>6.3769837437960035E-9</v>
      </c>
      <c r="M33" s="22">
        <f>J33*K3</f>
        <v>2.73299303305543E-9</v>
      </c>
    </row>
    <row r="34" spans="2:15">
      <c r="B34" s="4">
        <v>2</v>
      </c>
      <c r="C34" s="22">
        <f t="shared" ref="C34:C42" si="8">D5^2</f>
        <v>1.8035954727170077E-6</v>
      </c>
      <c r="D34" s="22">
        <f t="shared" ref="D34:D42" si="9">C34*I4</f>
        <v>1.8035954727170077E-6</v>
      </c>
      <c r="E34" s="22">
        <f t="shared" ref="E34:E42" si="10">C34*J4</f>
        <v>1.8035954727170077E-6</v>
      </c>
      <c r="F34" s="22">
        <f t="shared" ref="F34:F42" si="11">C34*K4</f>
        <v>1.8035954727170077E-6</v>
      </c>
      <c r="I34" s="4">
        <v>2</v>
      </c>
      <c r="J34" s="22">
        <f t="shared" ref="J34:J42" si="12">E5^2</f>
        <v>2.8692557677650652E-9</v>
      </c>
      <c r="K34" s="22">
        <f t="shared" ref="K34:K42" si="13">J34*I4</f>
        <v>2.8692557677650652E-9</v>
      </c>
      <c r="L34" s="22">
        <f t="shared" ref="L34:L42" si="14">J34*J4</f>
        <v>2.8692557677650652E-9</v>
      </c>
      <c r="M34" s="22">
        <f t="shared" ref="M34:M42" si="15">J34*K4</f>
        <v>2.8692557677650652E-9</v>
      </c>
    </row>
    <row r="35" spans="2:15">
      <c r="B35" s="4">
        <v>3</v>
      </c>
      <c r="C35" s="22">
        <f t="shared" si="8"/>
        <v>5.2988947685079146E-4</v>
      </c>
      <c r="D35" s="22">
        <f t="shared" si="9"/>
        <v>5.2988947685079146E-4</v>
      </c>
      <c r="E35" s="22">
        <f t="shared" si="10"/>
        <v>1.0597789537015829E-3</v>
      </c>
      <c r="F35" s="22">
        <f t="shared" si="11"/>
        <v>5.2988947685079146E-4</v>
      </c>
      <c r="I35" s="4">
        <v>3</v>
      </c>
      <c r="J35" s="22">
        <f t="shared" si="12"/>
        <v>9.5164251942875177E-7</v>
      </c>
      <c r="K35" s="22">
        <f t="shared" si="13"/>
        <v>9.5164251942875177E-7</v>
      </c>
      <c r="L35" s="22">
        <f t="shared" si="14"/>
        <v>1.9032850388575035E-6</v>
      </c>
      <c r="M35" s="22">
        <f t="shared" si="15"/>
        <v>9.5164251942875177E-7</v>
      </c>
    </row>
    <row r="36" spans="2:15">
      <c r="B36" s="4">
        <v>4</v>
      </c>
      <c r="C36" s="22">
        <f t="shared" si="8"/>
        <v>3.1846750038075469E-4</v>
      </c>
      <c r="D36" s="22">
        <f t="shared" si="9"/>
        <v>6.3693500076150939E-4</v>
      </c>
      <c r="E36" s="22">
        <f t="shared" si="10"/>
        <v>3.1846750038075469E-4</v>
      </c>
      <c r="F36" s="22">
        <f t="shared" si="11"/>
        <v>3.1846750038075469E-4</v>
      </c>
      <c r="I36" s="4">
        <v>4</v>
      </c>
      <c r="J36" s="22">
        <f t="shared" si="12"/>
        <v>1.0243136801677686E-6</v>
      </c>
      <c r="K36" s="22">
        <f t="shared" si="13"/>
        <v>2.0486273603355372E-6</v>
      </c>
      <c r="L36" s="22">
        <f t="shared" si="14"/>
        <v>1.0243136801677686E-6</v>
      </c>
      <c r="M36" s="22">
        <f t="shared" si="15"/>
        <v>1.0243136801677686E-6</v>
      </c>
    </row>
    <row r="37" spans="2:15">
      <c r="B37" s="4">
        <v>5</v>
      </c>
      <c r="C37" s="22">
        <f t="shared" si="8"/>
        <v>9.3689381883049781E-7</v>
      </c>
      <c r="D37" s="22">
        <f t="shared" si="9"/>
        <v>9.3689381883049781E-7</v>
      </c>
      <c r="E37" s="22">
        <f t="shared" si="10"/>
        <v>9.3689381883049781E-7</v>
      </c>
      <c r="F37" s="22">
        <f t="shared" si="11"/>
        <v>9.3689381883049781E-7</v>
      </c>
      <c r="I37" s="4">
        <v>5</v>
      </c>
      <c r="J37" s="22">
        <f t="shared" si="12"/>
        <v>2.8714112800596042E-9</v>
      </c>
      <c r="K37" s="22">
        <f t="shared" si="13"/>
        <v>2.8714112800596042E-9</v>
      </c>
      <c r="L37" s="22">
        <f t="shared" si="14"/>
        <v>2.8714112800596042E-9</v>
      </c>
      <c r="M37" s="22">
        <f t="shared" si="15"/>
        <v>2.8714112800596042E-9</v>
      </c>
    </row>
    <row r="38" spans="2:15">
      <c r="B38" s="4">
        <v>6</v>
      </c>
      <c r="C38" s="22">
        <f t="shared" si="8"/>
        <v>9.3689381883049781E-7</v>
      </c>
      <c r="D38" s="22">
        <f t="shared" si="9"/>
        <v>9.3689381883049781E-7</v>
      </c>
      <c r="E38" s="22">
        <f t="shared" si="10"/>
        <v>9.3689381883049781E-7</v>
      </c>
      <c r="F38" s="22">
        <f t="shared" si="11"/>
        <v>9.3689381883049781E-7</v>
      </c>
      <c r="I38" s="4">
        <v>6</v>
      </c>
      <c r="J38" s="22">
        <f t="shared" si="12"/>
        <v>2.8714112800596042E-9</v>
      </c>
      <c r="K38" s="22">
        <f t="shared" si="13"/>
        <v>2.8714112800596042E-9</v>
      </c>
      <c r="L38" s="22">
        <f t="shared" si="14"/>
        <v>2.8714112800596042E-9</v>
      </c>
      <c r="M38" s="22">
        <f t="shared" si="15"/>
        <v>2.8714112800596042E-9</v>
      </c>
    </row>
    <row r="39" spans="2:15">
      <c r="B39" s="4">
        <v>7</v>
      </c>
      <c r="C39" s="22">
        <f t="shared" si="8"/>
        <v>9.3689381883049781E-7</v>
      </c>
      <c r="D39" s="22">
        <f t="shared" si="9"/>
        <v>9.3689381883049781E-7</v>
      </c>
      <c r="E39" s="22">
        <f t="shared" si="10"/>
        <v>9.3689381883049781E-7</v>
      </c>
      <c r="F39" s="22">
        <f t="shared" si="11"/>
        <v>9.3689381883049781E-7</v>
      </c>
      <c r="I39" s="4">
        <v>7</v>
      </c>
      <c r="J39" s="22">
        <f t="shared" si="12"/>
        <v>2.8714112800596042E-9</v>
      </c>
      <c r="K39" s="22">
        <f t="shared" si="13"/>
        <v>2.8714112800596042E-9</v>
      </c>
      <c r="L39" s="22">
        <f t="shared" si="14"/>
        <v>2.8714112800596042E-9</v>
      </c>
      <c r="M39" s="22">
        <f t="shared" si="15"/>
        <v>2.8714112800596042E-9</v>
      </c>
    </row>
    <row r="40" spans="2:15">
      <c r="B40" s="4">
        <v>8</v>
      </c>
      <c r="C40" s="22">
        <f t="shared" si="8"/>
        <v>9.3689381883049781E-7</v>
      </c>
      <c r="D40" s="22">
        <f t="shared" si="9"/>
        <v>9.3689381883049781E-7</v>
      </c>
      <c r="E40" s="22">
        <f t="shared" si="10"/>
        <v>9.3689381883049781E-7</v>
      </c>
      <c r="F40" s="22">
        <f t="shared" si="11"/>
        <v>9.3689381883049781E-7</v>
      </c>
      <c r="I40" s="4">
        <v>8</v>
      </c>
      <c r="J40" s="22">
        <f t="shared" si="12"/>
        <v>2.8714112800596042E-9</v>
      </c>
      <c r="K40" s="22">
        <f t="shared" si="13"/>
        <v>2.8714112800596042E-9</v>
      </c>
      <c r="L40" s="22">
        <f t="shared" si="14"/>
        <v>2.8714112800596042E-9</v>
      </c>
      <c r="M40" s="22">
        <f t="shared" si="15"/>
        <v>2.8714112800596042E-9</v>
      </c>
    </row>
    <row r="41" spans="2:15">
      <c r="B41" s="4">
        <v>9</v>
      </c>
      <c r="C41" s="22">
        <f t="shared" si="8"/>
        <v>2.5731555992065034E-20</v>
      </c>
      <c r="D41" s="22">
        <f t="shared" si="9"/>
        <v>2.5731555992065034E-20</v>
      </c>
      <c r="E41" s="22">
        <f t="shared" si="10"/>
        <v>5.6609423182543075E-19</v>
      </c>
      <c r="F41" s="22">
        <f t="shared" si="11"/>
        <v>4.3743645186510557E-19</v>
      </c>
      <c r="I41" s="4">
        <v>9</v>
      </c>
      <c r="J41" s="22">
        <f t="shared" si="12"/>
        <v>0.99999999923362393</v>
      </c>
      <c r="K41" s="22">
        <f t="shared" si="13"/>
        <v>0.99999999923362393</v>
      </c>
      <c r="L41" s="22">
        <f t="shared" si="14"/>
        <v>21.999999983139727</v>
      </c>
      <c r="M41" s="22">
        <f t="shared" si="15"/>
        <v>16.999999986971606</v>
      </c>
    </row>
    <row r="42" spans="2:15">
      <c r="B42" s="4">
        <v>10</v>
      </c>
      <c r="C42" s="22">
        <f t="shared" si="8"/>
        <v>1.234255191427827E-9</v>
      </c>
      <c r="D42" s="22">
        <f t="shared" si="9"/>
        <v>1.234255191427827E-9</v>
      </c>
      <c r="E42" s="22">
        <f t="shared" si="10"/>
        <v>4.9370207657113079E-9</v>
      </c>
      <c r="F42" s="22">
        <f t="shared" si="11"/>
        <v>2.4685103828556539E-9</v>
      </c>
      <c r="I42" s="4">
        <v>10</v>
      </c>
      <c r="J42" s="22">
        <f t="shared" si="12"/>
        <v>3.5413872580016912E-13</v>
      </c>
      <c r="K42" s="22">
        <f t="shared" si="13"/>
        <v>3.5413872580016912E-13</v>
      </c>
      <c r="L42" s="22">
        <f t="shared" si="14"/>
        <v>1.4165549032006765E-12</v>
      </c>
      <c r="M42" s="22">
        <f t="shared" si="15"/>
        <v>7.0827745160033824E-13</v>
      </c>
    </row>
    <row r="43" spans="2:15">
      <c r="B43" s="16" t="s">
        <v>37</v>
      </c>
      <c r="C43" s="5">
        <f>SUM(C33:C42)</f>
        <v>0.99762030838314208</v>
      </c>
      <c r="D43" s="5">
        <f>SUM(D33:D42)</f>
        <v>0.99793877588352287</v>
      </c>
      <c r="E43" s="5">
        <f>SUM(E33:E42)</f>
        <v>6.9787485955681996</v>
      </c>
      <c r="F43" s="22">
        <f>SUM(F33:F42)</f>
        <v>2.9911531076192115</v>
      </c>
      <c r="I43" s="16" t="s">
        <v>37</v>
      </c>
      <c r="J43" s="5">
        <f>SUM(J33:J42)</f>
        <v>1.0000019904560762</v>
      </c>
      <c r="K43" s="5">
        <f>SUM(K33:K42)</f>
        <v>1.0000030147697565</v>
      </c>
      <c r="L43" s="5">
        <f>SUM(L33:L42)</f>
        <v>22.000002931471748</v>
      </c>
      <c r="M43" s="22">
        <f>SUM(M33:M42)</f>
        <v>17.000001980016407</v>
      </c>
    </row>
    <row r="46" spans="2:15">
      <c r="B46" s="34" t="s">
        <v>62</v>
      </c>
      <c r="C46" s="34"/>
      <c r="D46" s="34"/>
      <c r="E46" s="34"/>
      <c r="F46" s="34"/>
      <c r="G46" s="34"/>
      <c r="H46" s="34"/>
      <c r="I46" s="34"/>
      <c r="J46" s="34"/>
    </row>
    <row r="47" spans="2:15">
      <c r="B47" s="43" t="s">
        <v>68</v>
      </c>
      <c r="C47" s="43"/>
      <c r="D47" s="43"/>
      <c r="E47" s="43"/>
      <c r="F47" s="43" t="s">
        <v>69</v>
      </c>
      <c r="G47" s="43" t="s">
        <v>70</v>
      </c>
      <c r="H47" s="43" t="s">
        <v>71</v>
      </c>
      <c r="I47" s="43" t="s">
        <v>90</v>
      </c>
      <c r="J47" s="43" t="s">
        <v>72</v>
      </c>
      <c r="L47" s="47" t="s">
        <v>104</v>
      </c>
      <c r="M47" s="4">
        <f>D28/C28</f>
        <v>1.1290218823060367</v>
      </c>
      <c r="N47" s="4">
        <f>E28/C28</f>
        <v>1.1099861512183842</v>
      </c>
      <c r="O47" s="4">
        <f>F28/C28</f>
        <v>1.0000000339700295</v>
      </c>
    </row>
    <row r="48" spans="2:15">
      <c r="B48" s="15" t="s">
        <v>86</v>
      </c>
      <c r="C48" s="15" t="s">
        <v>88</v>
      </c>
      <c r="D48" s="15" t="s">
        <v>89</v>
      </c>
      <c r="E48" s="15" t="s">
        <v>87</v>
      </c>
      <c r="F48" s="43"/>
      <c r="G48" s="43"/>
      <c r="H48" s="43"/>
      <c r="I48" s="43"/>
      <c r="J48" s="43"/>
      <c r="L48" s="48"/>
      <c r="M48" s="4">
        <f>K28/J28</f>
        <v>1.0041265913540198</v>
      </c>
      <c r="N48" s="4">
        <f>L28/J28</f>
        <v>3.954281659108057</v>
      </c>
      <c r="O48" s="4">
        <f>M28/J28</f>
        <v>1.9792382817894469</v>
      </c>
    </row>
    <row r="49" spans="2:16">
      <c r="B49" s="27">
        <f>C18</f>
        <v>1.0988018580862109E-7</v>
      </c>
      <c r="C49" s="27">
        <f>J18</f>
        <v>1.5786542836350842E-6</v>
      </c>
      <c r="D49" s="27">
        <f>C33</f>
        <v>0.99676639900090713</v>
      </c>
      <c r="E49" s="22">
        <f>J33</f>
        <v>9.1099767768514339E-10</v>
      </c>
      <c r="F49" s="4">
        <f>SUM((I3-M47)^2,(J3-N47)^2,(K3-O47)^2)*B49</f>
        <v>4.2533421846892554E-6</v>
      </c>
      <c r="G49" s="4">
        <f>SUM((I3-M48)^2,(J3-N48)^2,(K3-O48)^2)*C49</f>
        <v>1.6289141725650986E-5</v>
      </c>
      <c r="H49" s="4">
        <f>SUM((I3-M49)^2,(J3-N49)^2,(K3-O49)^2)*D49</f>
        <v>2.4155723048258827E-5</v>
      </c>
      <c r="I49" s="4">
        <f>SUM((I3-M50)^2,(J3-N50)^2,(K3-O50)^2)*E49</f>
        <v>3.8352809302499992E-7</v>
      </c>
      <c r="J49" s="4">
        <f>SUM(F49:I49)</f>
        <v>4.5081735051624071E-5</v>
      </c>
      <c r="L49" s="48"/>
      <c r="M49" s="4">
        <f>D43/C43</f>
        <v>1.0003192271625834</v>
      </c>
      <c r="N49" s="4">
        <f>E43/C43</f>
        <v>6.9953954795474846</v>
      </c>
      <c r="O49" s="4">
        <f>F43/C43</f>
        <v>2.9982881086964013</v>
      </c>
    </row>
    <row r="50" spans="2:16">
      <c r="B50" s="27">
        <f t="shared" ref="B50:B58" si="16">C19</f>
        <v>0.9896818386724171</v>
      </c>
      <c r="C50" s="27">
        <f t="shared" ref="C50:C58" si="17">J19</f>
        <v>1.42575138310377E-5</v>
      </c>
      <c r="D50" s="27">
        <f t="shared" ref="D50:D58" si="18">C34</f>
        <v>1.8035954727170077E-6</v>
      </c>
      <c r="E50" s="22">
        <f t="shared" ref="E50:E58" si="19">J34</f>
        <v>2.8692557677650652E-9</v>
      </c>
      <c r="F50" s="4">
        <f>SUM((I4-M47)^2,(J4-N47)^2,(K4-O47)^2)*B50</f>
        <v>2.8447018476091091E-2</v>
      </c>
      <c r="G50" s="4">
        <f>SUM((I4-M48)^2,(J4-N48)^2,(K4-O48)^2)*C50</f>
        <v>1.3810832713023914E-4</v>
      </c>
      <c r="H50" s="4">
        <f>SUM((I4-M49)^2,(J5-N49)^2,(K5-O49)^2)*D50</f>
        <v>5.2208915257240059E-5</v>
      </c>
      <c r="I50" s="4">
        <f>SUM((I4-M50)^2,(J4-N50)^2,(K4-O50)^2)*E50</f>
        <v>1.9998634212858197E-6</v>
      </c>
      <c r="J50" s="4">
        <f t="shared" ref="J50:J58" si="20">SUM(F50:I50)</f>
        <v>2.8639335581899853E-2</v>
      </c>
      <c r="L50" s="49"/>
      <c r="M50" s="4">
        <f>K43/J43</f>
        <v>1.0000010243116415</v>
      </c>
      <c r="N50" s="4">
        <f>L43/J43</f>
        <v>21.999959141519398</v>
      </c>
      <c r="O50" s="4">
        <f>M43/J43</f>
        <v>16.999968142326523</v>
      </c>
    </row>
    <row r="51" spans="2:16">
      <c r="B51" s="27">
        <f t="shared" si="16"/>
        <v>0.71562255085999915</v>
      </c>
      <c r="C51" s="27">
        <f t="shared" si="17"/>
        <v>1.6915702912387878E-2</v>
      </c>
      <c r="D51" s="27">
        <f t="shared" si="18"/>
        <v>5.2988947685079146E-4</v>
      </c>
      <c r="E51" s="22">
        <f t="shared" si="19"/>
        <v>9.5164251942875177E-7</v>
      </c>
      <c r="F51" s="4">
        <f>SUM((I5-M47)^2,(J5-N47)^2,(K5-O47)^2)*B51</f>
        <v>0.57877497871942918</v>
      </c>
      <c r="G51" s="4">
        <f>SUM((I5-M48)^2,(J5-N48)^2,(K5-O48)^2)*C51</f>
        <v>8.0825621146910887E-2</v>
      </c>
      <c r="H51" s="4">
        <f>SUM((I5-M49)^2,(J5-N49)^2,(K5-O49)^2)*D51</f>
        <v>1.5338780347973846E-2</v>
      </c>
      <c r="I51" s="4">
        <f>SUM((I5-M50)^2,(J5-N50)^2,(K5-O50)^2)*E51</f>
        <v>6.2427496729338706E-4</v>
      </c>
      <c r="J51" s="4">
        <f t="shared" si="20"/>
        <v>0.67556365518160733</v>
      </c>
    </row>
    <row r="52" spans="2:16">
      <c r="B52" s="27">
        <f t="shared" si="16"/>
        <v>0.83947890767307098</v>
      </c>
      <c r="C52" s="27">
        <f t="shared" si="17"/>
        <v>4.2134953939926487E-3</v>
      </c>
      <c r="D52" s="27">
        <f t="shared" si="18"/>
        <v>3.1846750038075469E-4</v>
      </c>
      <c r="E52" s="22">
        <f t="shared" si="19"/>
        <v>1.0243136801677686E-6</v>
      </c>
      <c r="F52" s="4">
        <f>SUM((I6-M47)^2,(J6-N47)^2,(K6-O47)^2)*B52</f>
        <v>0.64698625559734113</v>
      </c>
      <c r="G52" s="4">
        <f>SUM((I6-M48)^2,(J6-N48)^2,(K6-O48)^2)*C52</f>
        <v>4.4993606546934267E-2</v>
      </c>
      <c r="H52" s="4">
        <f>SUM((I6-M49)^2,(J6-N49)^2,(K6-O49)^2)*D52</f>
        <v>1.3037194498021725E-2</v>
      </c>
      <c r="I52" s="4">
        <f>SUM((I6-M50)^2,(J6-N50)^2,(K6-O50)^2)*E52</f>
        <v>7.1496814464956941E-4</v>
      </c>
      <c r="J52" s="4">
        <f t="shared" si="20"/>
        <v>0.70573202478694674</v>
      </c>
    </row>
    <row r="53" spans="2:16">
      <c r="B53" s="27">
        <f t="shared" si="16"/>
        <v>0.99042533160006307</v>
      </c>
      <c r="C53" s="27">
        <f t="shared" si="17"/>
        <v>1.4268224708296405E-5</v>
      </c>
      <c r="D53" s="27">
        <f t="shared" si="18"/>
        <v>9.3689381883049781E-7</v>
      </c>
      <c r="E53" s="22">
        <f t="shared" si="19"/>
        <v>2.8714112800596042E-9</v>
      </c>
      <c r="F53" s="4">
        <f>SUM((I7-M47)^2,(J7-N47)^2,(K7-O47)^2)*B53</f>
        <v>2.8468389139089171E-2</v>
      </c>
      <c r="G53" s="4">
        <f>SUM((I7-M48)^2,(J7-N48)^2,(K7-O48)^2)*C53</f>
        <v>1.382120802359929E-4</v>
      </c>
      <c r="H53" s="4">
        <f>SUM((I7-M49)^2,(J7-N49)^2,(K7-O49)^2)*D53</f>
        <v>3.741759265545459E-5</v>
      </c>
      <c r="I53" s="4">
        <f>SUM((I7-M50)^2,(J7-N50)^2,(K7-O50)^2)*E53</f>
        <v>2.0013658074587117E-6</v>
      </c>
      <c r="J53" s="4">
        <f t="shared" si="20"/>
        <v>2.8646020177788077E-2</v>
      </c>
    </row>
    <row r="54" spans="2:16">
      <c r="B54" s="27">
        <f t="shared" si="16"/>
        <v>0.99042533160006307</v>
      </c>
      <c r="C54" s="27">
        <f t="shared" si="17"/>
        <v>1.4268224708296405E-5</v>
      </c>
      <c r="D54" s="27">
        <f t="shared" si="18"/>
        <v>9.3689381883049781E-7</v>
      </c>
      <c r="E54" s="22">
        <f t="shared" si="19"/>
        <v>2.8714112800596042E-9</v>
      </c>
      <c r="F54" s="4">
        <f>SUM((I8-M47)^2,(J8-N47)^2,(K8-O47)^2)*B54</f>
        <v>2.8468389139089171E-2</v>
      </c>
      <c r="G54" s="4">
        <f>SUM((I8-M48)^2,(J8-N48)^2,(K8-O48)^2)*C54</f>
        <v>1.382120802359929E-4</v>
      </c>
      <c r="H54" s="4">
        <f>SUM((I8-M49)^2,(J8-N49)^2,(K8-O49)^2)*D54</f>
        <v>3.741759265545459E-5</v>
      </c>
      <c r="I54" s="4">
        <f>SUM((I8-M50)^2,(J8-N50)^2,(K8-O50)^2)*E54</f>
        <v>2.0013658074587117E-6</v>
      </c>
      <c r="J54" s="4">
        <f t="shared" si="20"/>
        <v>2.8646020177788077E-2</v>
      </c>
      <c r="L54" s="35" t="s">
        <v>100</v>
      </c>
      <c r="M54" s="36"/>
    </row>
    <row r="55" spans="2:16">
      <c r="B55" s="27">
        <f t="shared" si="16"/>
        <v>0.99042533160006307</v>
      </c>
      <c r="C55" s="27">
        <f t="shared" si="17"/>
        <v>1.4268224708296405E-5</v>
      </c>
      <c r="D55" s="27">
        <f t="shared" si="18"/>
        <v>9.3689381883049781E-7</v>
      </c>
      <c r="E55" s="22">
        <f t="shared" si="19"/>
        <v>2.8714112800596042E-9</v>
      </c>
      <c r="F55" s="4">
        <f>SUM((I9-M47)^2,(J9-N47)^2,(K9-O47)^2)*B55</f>
        <v>2.8468389139089171E-2</v>
      </c>
      <c r="G55" s="4">
        <f>SUM((I9-M48)^2,(J9-N48)^2,(K9-O48)^2)*C55</f>
        <v>1.382120802359929E-4</v>
      </c>
      <c r="H55" s="4">
        <f>SUM((I9-M49)^2,(J9-N49)^2,(K9-O49)^2)*D55</f>
        <v>3.741759265545459E-5</v>
      </c>
      <c r="I55" s="4">
        <f>SUM((I9-M50)^2,(J9-N50)^2,(K9-O50)^2)*E55</f>
        <v>2.0013658074587117E-6</v>
      </c>
      <c r="J55" s="4">
        <f t="shared" si="20"/>
        <v>2.8646020177788077E-2</v>
      </c>
      <c r="L55" s="37"/>
      <c r="M55" s="38"/>
    </row>
    <row r="56" spans="2:16">
      <c r="B56" s="27">
        <f t="shared" si="16"/>
        <v>0.99042533160006307</v>
      </c>
      <c r="C56" s="27">
        <f t="shared" si="17"/>
        <v>1.4268224708296405E-5</v>
      </c>
      <c r="D56" s="27">
        <f t="shared" si="18"/>
        <v>9.3689381883049781E-7</v>
      </c>
      <c r="E56" s="22">
        <f t="shared" si="19"/>
        <v>2.8714112800596042E-9</v>
      </c>
      <c r="F56" s="4">
        <f>SUM((I10-M47)^2,(J10-N47)^2,(K10-O47)^2)*B56</f>
        <v>2.8468389139089171E-2</v>
      </c>
      <c r="G56" s="4">
        <f>SUM((I10-M48)^2,(J10-N48)^2,(K10-O48)^2)*C56</f>
        <v>1.382120802359929E-4</v>
      </c>
      <c r="H56" s="4">
        <f>SUM((I10-M49)^2,(J10-N49)^2,(K10-O49)^2)*D56</f>
        <v>3.741759265545459E-5</v>
      </c>
      <c r="I56" s="4">
        <f>SUM((I10-M50)^2,(J10-N50)^2,(K10-O50)^2)*E56</f>
        <v>2.0013658074587117E-6</v>
      </c>
      <c r="J56" s="4">
        <f t="shared" si="20"/>
        <v>2.8646020177788077E-2</v>
      </c>
      <c r="L56" s="4" t="s">
        <v>120</v>
      </c>
      <c r="M56" s="4">
        <f>J59</f>
        <v>1.5271020875090413</v>
      </c>
    </row>
    <row r="57" spans="2:16">
      <c r="B57" s="27">
        <f t="shared" si="16"/>
        <v>9.7446133679761073E-21</v>
      </c>
      <c r="C57" s="27">
        <f t="shared" si="17"/>
        <v>1.5391552024723426E-20</v>
      </c>
      <c r="D57" s="27">
        <f t="shared" si="18"/>
        <v>2.5731555992065034E-20</v>
      </c>
      <c r="E57" s="22">
        <f t="shared" si="19"/>
        <v>0.99999999923362393</v>
      </c>
      <c r="F57" s="4">
        <f>SUM((I11-M47)^2,(J11-N47)^2,(K11-O47)^2)*B57</f>
        <v>6.7472611563340962E-18</v>
      </c>
      <c r="G57" s="4">
        <f>SUM((I11-M48)^2,(J11-N48)^2,(K11-O48)^2)*C57</f>
        <v>8.4849201250762073E-18</v>
      </c>
      <c r="H57" s="4">
        <f>SUM((I11-M49)^2,(J11-N49)^2,(K11-O49)^2)*D57</f>
        <v>1.0837773530069411E-17</v>
      </c>
      <c r="I57" s="4">
        <f>SUM((I11-M50)^2,(J11-N50)^2,(K11-O50)^2)*E57</f>
        <v>2.6853760087880004E-9</v>
      </c>
      <c r="J57" s="4">
        <f t="shared" si="20"/>
        <v>2.6853760348579552E-9</v>
      </c>
      <c r="L57" s="4" t="s">
        <v>118</v>
      </c>
      <c r="M57" s="4">
        <f>iterasi2!J59</f>
        <v>127.27764733349088</v>
      </c>
    </row>
    <row r="58" spans="2:16">
      <c r="B58" s="27">
        <f t="shared" si="16"/>
        <v>1.2651066616742959E-9</v>
      </c>
      <c r="C58" s="27">
        <f t="shared" si="17"/>
        <v>0.99985741427964225</v>
      </c>
      <c r="D58" s="27">
        <f t="shared" si="18"/>
        <v>1.234255191427827E-9</v>
      </c>
      <c r="E58" s="22">
        <f t="shared" si="19"/>
        <v>3.5413872580016912E-13</v>
      </c>
      <c r="F58" s="4">
        <f>SUM((I12-M47)^2,(J12-N47)^2,(K12-O47)^2)*B58</f>
        <v>1.1852564974502866E-8</v>
      </c>
      <c r="G58" s="4">
        <f>SUM((I12-M48)^2,(J12-N48)^2,(K12-O48)^2)*C58</f>
        <v>2.537882475764149E-3</v>
      </c>
      <c r="H58" s="4">
        <f>SUM((I12-M49)^2,(J12-N49)^2,(K12-O49)^2)*D58</f>
        <v>1.2304257084232665E-8</v>
      </c>
      <c r="I58" s="4">
        <f>SUM((I12-M50)^2,(J12-N50)^2,(K12-O50)^2)*E58</f>
        <v>1.9442130109963776E-10</v>
      </c>
      <c r="J58" s="4">
        <f t="shared" si="20"/>
        <v>2.5379068270075088E-3</v>
      </c>
      <c r="L58" s="4" t="s">
        <v>121</v>
      </c>
      <c r="M58" s="4">
        <f>ABS(M56-M57)</f>
        <v>125.75054524598184</v>
      </c>
    </row>
    <row r="59" spans="2:16">
      <c r="B59" s="44" t="s">
        <v>37</v>
      </c>
      <c r="C59" s="45"/>
      <c r="D59" s="45"/>
      <c r="E59" s="45"/>
      <c r="F59" s="45"/>
      <c r="G59" s="45"/>
      <c r="H59" s="45"/>
      <c r="I59" s="46"/>
      <c r="J59" s="4">
        <f>SUM(J49:J58)</f>
        <v>1.5271020875090413</v>
      </c>
    </row>
    <row r="62" spans="2:16">
      <c r="F62" s="24" t="s">
        <v>96</v>
      </c>
      <c r="G62" s="24" t="s">
        <v>96</v>
      </c>
      <c r="H62" s="24" t="s">
        <v>96</v>
      </c>
      <c r="I62" s="24" t="s">
        <v>96</v>
      </c>
      <c r="L62" s="42" t="s">
        <v>69</v>
      </c>
      <c r="M62" s="42" t="s">
        <v>70</v>
      </c>
      <c r="N62" s="42" t="s">
        <v>71</v>
      </c>
      <c r="O62" s="42" t="s">
        <v>90</v>
      </c>
      <c r="P62" s="24" t="s">
        <v>94</v>
      </c>
    </row>
    <row r="63" spans="2:16">
      <c r="F63" s="24" t="s">
        <v>105</v>
      </c>
      <c r="G63" s="24" t="s">
        <v>97</v>
      </c>
      <c r="H63" s="24" t="s">
        <v>98</v>
      </c>
      <c r="I63" s="24" t="s">
        <v>99</v>
      </c>
      <c r="L63" s="42"/>
      <c r="M63" s="42"/>
      <c r="N63" s="42"/>
      <c r="O63" s="42"/>
      <c r="P63" s="24" t="s">
        <v>95</v>
      </c>
    </row>
    <row r="64" spans="2:16">
      <c r="F64" s="4">
        <f>L64/P64</f>
        <v>6.2605775130906843E-7</v>
      </c>
      <c r="G64" s="4">
        <f>M64/P64</f>
        <v>2.348627629790701E-6</v>
      </c>
      <c r="H64" s="4">
        <f>N64/P64</f>
        <v>0.99999696775135327</v>
      </c>
      <c r="I64" s="4">
        <f>O64/P64</f>
        <v>5.7563265643908013E-8</v>
      </c>
      <c r="L64" s="4">
        <f>SUM((I3-M47)^2,(J3-N47)^2,(K3-O47)^2)^-1</f>
        <v>2.583384572352455E-2</v>
      </c>
      <c r="M64" s="4">
        <f>SUM((I3-M48)^2,(J3-N48)^2,(K3-O48)^2)^-1</f>
        <v>9.6914515830452339E-2</v>
      </c>
      <c r="N64" s="4">
        <f>SUM((I3-M49)^2,(J3-N49)^2,(K3-O49)^2)^-1</f>
        <v>41264.192216873227</v>
      </c>
      <c r="O64" s="4">
        <f>SUM((I3-M50)^2,(J3-N50)^2,(K3-O50)^2)^-1</f>
        <v>2.3753088606882334E-3</v>
      </c>
      <c r="P64" s="4">
        <f>SUM(L64:O64)</f>
        <v>41264.317340543639</v>
      </c>
    </row>
    <row r="65" spans="6:16">
      <c r="F65" s="4">
        <f t="shared" ref="F65:F73" si="21">L65/P65</f>
        <v>0.99601441558948411</v>
      </c>
      <c r="G65" s="4">
        <f t="shared" ref="G65:G73" si="22">M65/P65</f>
        <v>2.9554983075090508E-3</v>
      </c>
      <c r="H65" s="4">
        <f t="shared" ref="H65:H73" si="23">N65/P65</f>
        <v>9.8901127963321039E-4</v>
      </c>
      <c r="I65" s="4">
        <f t="shared" ref="I65:I73" si="24">O65/P65</f>
        <v>4.1074823373608077E-5</v>
      </c>
      <c r="L65" s="4">
        <f>SUM((I4-M47)^2,(J4-N47)^2,(K4-O47)^2)^-1</f>
        <v>34.790353846896693</v>
      </c>
      <c r="M65" s="4">
        <f>SUM((I4-M48)^2,(J4-N48)^2,(K4-O48)^2)^-1</f>
        <v>0.10323428085254088</v>
      </c>
      <c r="N65" s="4">
        <f>SUM((I4-M49)^2,(J5-N49)^2,(K5-O49)^2)^-1</f>
        <v>3.4545737329160359E-2</v>
      </c>
      <c r="O65" s="4">
        <f>SUM((I4-M50)^2,(J4-N50)^2,(K4-O50)^2)^-1</f>
        <v>1.434725860389139E-3</v>
      </c>
      <c r="P65" s="4">
        <f t="shared" ref="P65:P73" si="25">SUM(L65:O65)</f>
        <v>34.929568590938786</v>
      </c>
    </row>
    <row r="66" spans="6:16">
      <c r="F66" s="4">
        <f t="shared" si="21"/>
        <v>0.83441994391131913</v>
      </c>
      <c r="G66" s="4">
        <f t="shared" si="22"/>
        <v>0.14123794957647162</v>
      </c>
      <c r="H66" s="4">
        <f t="shared" si="23"/>
        <v>2.3313360124308579E-2</v>
      </c>
      <c r="I66" s="4">
        <f t="shared" si="24"/>
        <v>1.0287463879005516E-3</v>
      </c>
      <c r="L66" s="4">
        <f>SUM((I5-M47)^2,(J5-N47)^2,(K5-O47)^2)^-1</f>
        <v>1.2364434835164309</v>
      </c>
      <c r="M66" s="4">
        <f>SUM((I5-M48)^2,(J5-N48)^2,(K5-O48)^2)^-1</f>
        <v>0.20928639548147027</v>
      </c>
      <c r="N66" s="4">
        <f>SUM((I5-M49)^2,(J5-N49)^2,(K5-O49)^2)^-1</f>
        <v>3.4545737329160359E-2</v>
      </c>
      <c r="O66" s="4">
        <f>SUM((I5-M50)^2,(J5-N50)^2,(K5-O50)^2)^-1</f>
        <v>1.5243964106949584E-3</v>
      </c>
      <c r="P66" s="4">
        <f t="shared" si="25"/>
        <v>1.4818000127377566</v>
      </c>
    </row>
    <row r="67" spans="6:16">
      <c r="F67" s="4">
        <f t="shared" si="21"/>
        <v>0.91566380736259045</v>
      </c>
      <c r="G67" s="4">
        <f t="shared" si="22"/>
        <v>6.6086542597818099E-2</v>
      </c>
      <c r="H67" s="4">
        <f t="shared" si="23"/>
        <v>1.7238611768846272E-2</v>
      </c>
      <c r="I67" s="4">
        <f t="shared" si="24"/>
        <v>1.0110382707451048E-3</v>
      </c>
      <c r="L67" s="4">
        <f>SUM((I6-M47)^2,(J6-N47)^2,(K6-O47)^2)^-1</f>
        <v>1.2975220113416592</v>
      </c>
      <c r="M67" s="4">
        <f>SUM((I6-M48)^2,(J6-N48)^2,(K6-O48)^2)^-1</f>
        <v>9.3646535971670039E-2</v>
      </c>
      <c r="N67" s="4">
        <f>SUM((I6-M49)^2,(J6-N49)^2,(K6-O49)^2)^-1</f>
        <v>2.4427609822732892E-2</v>
      </c>
      <c r="O67" s="4">
        <f>SUM((I6-M50)^2,(J6-N50)^2,(K6-O50)^2)^-1</f>
        <v>1.432670375363115E-3</v>
      </c>
      <c r="P67" s="4">
        <f t="shared" si="25"/>
        <v>1.4170288275114253</v>
      </c>
    </row>
    <row r="68" spans="6:16">
      <c r="F68" s="4">
        <f t="shared" si="21"/>
        <v>0.99628557742615032</v>
      </c>
      <c r="G68" s="4">
        <f t="shared" si="22"/>
        <v>2.9563029327602363E-3</v>
      </c>
      <c r="H68" s="4">
        <f t="shared" si="23"/>
        <v>7.1703363522256384E-4</v>
      </c>
      <c r="I68" s="4">
        <f t="shared" si="24"/>
        <v>4.1086005866925841E-5</v>
      </c>
      <c r="L68" s="4">
        <f>SUM((I7-M47)^2,(J7-N47)^2,(K7-O47)^2)^-1</f>
        <v>34.790353846896693</v>
      </c>
      <c r="M68" s="4">
        <f>SUM((I7-M48)^2,(J7-N48)^2,(K7-O48)^2)^-1</f>
        <v>0.10323428085254088</v>
      </c>
      <c r="N68" s="4">
        <f>SUM((I7-M49)^2,(J7-N49)^2,(K7-O49)^2)^-1</f>
        <v>2.5038858791839487E-2</v>
      </c>
      <c r="O68" s="4">
        <f>SUM((I7-M50)^2,(J7-N50)^2,(K7-O50)^2)^-1</f>
        <v>1.434725860389139E-3</v>
      </c>
      <c r="P68" s="4">
        <f t="shared" si="25"/>
        <v>34.920061712401463</v>
      </c>
    </row>
    <row r="69" spans="6:16">
      <c r="F69" s="4">
        <f t="shared" si="21"/>
        <v>0.99628557742615032</v>
      </c>
      <c r="G69" s="4">
        <f t="shared" si="22"/>
        <v>2.9563029327602363E-3</v>
      </c>
      <c r="H69" s="4">
        <f t="shared" si="23"/>
        <v>7.1703363522256384E-4</v>
      </c>
      <c r="I69" s="4">
        <f t="shared" si="24"/>
        <v>4.1086005866925841E-5</v>
      </c>
      <c r="L69" s="4">
        <f>SUM((I8-M47)^2,(J8-N47)^2,(K8-O47)^2)^-1</f>
        <v>34.790353846896693</v>
      </c>
      <c r="M69" s="4">
        <f>SUM((I8-M48)^2,(J8-N48)^2,(K8-O48)^2)^-1</f>
        <v>0.10323428085254088</v>
      </c>
      <c r="N69" s="4">
        <f>SUM((I8-M49)^2,(J8-N49)^2,(K8-O49)^2)^-1</f>
        <v>2.5038858791839487E-2</v>
      </c>
      <c r="O69" s="4">
        <f>SUM((I8-M50)^2,(J8-N50)^2,(K8-O50)^2)^-1</f>
        <v>1.434725860389139E-3</v>
      </c>
      <c r="P69" s="4">
        <f t="shared" si="25"/>
        <v>34.920061712401463</v>
      </c>
    </row>
    <row r="70" spans="6:16">
      <c r="F70" s="4">
        <f t="shared" si="21"/>
        <v>0.99628557742615032</v>
      </c>
      <c r="G70" s="4">
        <f t="shared" si="22"/>
        <v>2.9563029327602363E-3</v>
      </c>
      <c r="H70" s="4">
        <f t="shared" si="23"/>
        <v>7.1703363522256384E-4</v>
      </c>
      <c r="I70" s="4">
        <f t="shared" si="24"/>
        <v>4.1086005866925841E-5</v>
      </c>
      <c r="L70" s="4">
        <f>SUM((I9-M47)^2,(J9-N47)^2,(K9-O47)^2)^-1</f>
        <v>34.790353846896693</v>
      </c>
      <c r="M70" s="4">
        <f>SUM((I9-M48)^2,(J9-N48)^2,(K9-O48)^2)^-1</f>
        <v>0.10323428085254088</v>
      </c>
      <c r="N70" s="4">
        <f>SUM((I9-M49)^2,(J9-N49)^2,(K9-O49)^2)^-1</f>
        <v>2.5038858791839487E-2</v>
      </c>
      <c r="O70" s="4">
        <f>SUM((I9-M50)^2,(J9-N50)^2,(K9-O50)^2)^-1</f>
        <v>1.434725860389139E-3</v>
      </c>
      <c r="P70" s="4">
        <f t="shared" si="25"/>
        <v>34.920061712401463</v>
      </c>
    </row>
    <row r="71" spans="6:16">
      <c r="F71" s="4">
        <f t="shared" si="21"/>
        <v>0.99628557742615032</v>
      </c>
      <c r="G71" s="4">
        <f t="shared" si="22"/>
        <v>2.9563029327602363E-3</v>
      </c>
      <c r="H71" s="4">
        <f t="shared" si="23"/>
        <v>7.1703363522256384E-4</v>
      </c>
      <c r="I71" s="4">
        <f t="shared" si="24"/>
        <v>4.1086005866925841E-5</v>
      </c>
      <c r="L71" s="4">
        <f>SUM((I10-M47)^2,(J10-N47)^2,(K10-O47)^2)^-1</f>
        <v>34.790353846896693</v>
      </c>
      <c r="M71" s="4">
        <f>SUM((I10-M48)^2,(J10-N48)^2,(K10-O48)^2)^-1</f>
        <v>0.10323428085254088</v>
      </c>
      <c r="N71" s="4">
        <f>SUM((I10-M49)^2,(J10-N49)^2,(K10-O49)^2)^-1</f>
        <v>2.5038858791839487E-2</v>
      </c>
      <c r="O71" s="4">
        <f>SUM((I10-M50)^2,(J10-N50)^2,(K10-O50)^2)^-1</f>
        <v>1.434725860389139E-3</v>
      </c>
      <c r="P71" s="4">
        <f t="shared" si="25"/>
        <v>34.920061712401463</v>
      </c>
    </row>
    <row r="72" spans="6:16">
      <c r="F72" s="4">
        <f t="shared" si="21"/>
        <v>3.8783071184922185E-12</v>
      </c>
      <c r="G72" s="4">
        <f t="shared" si="22"/>
        <v>4.871242624206107E-12</v>
      </c>
      <c r="H72" s="4">
        <f t="shared" si="23"/>
        <v>6.3757471024903974E-12</v>
      </c>
      <c r="I72" s="4">
        <f>O72/P72</f>
        <v>0.99999999998487477</v>
      </c>
      <c r="L72" s="4">
        <f>SUM((I11-M47)^2,(J11-N47)^2,(K11-O47)^2)^-1</f>
        <v>1.4442324288616278E-3</v>
      </c>
      <c r="M72" s="4">
        <f>SUM((I11-M48)^2,(J11-N48)^2,(K11-O48)^2)^-1</f>
        <v>1.8139890296946298E-3</v>
      </c>
      <c r="N72" s="4">
        <f>SUM((I11-M49)^2,(J11-N49)^2,(K11-O49)^2)^-1</f>
        <v>2.3742474338177316E-3</v>
      </c>
      <c r="O72" s="4">
        <f>SUM((I11-M50)^2,(J11-N50)^2,(K11-O50)^2)^-1</f>
        <v>372387328.985246</v>
      </c>
      <c r="P72" s="4">
        <f t="shared" si="25"/>
        <v>372387328.99087846</v>
      </c>
    </row>
    <row r="73" spans="6:16">
      <c r="F73" s="23">
        <f t="shared" si="21"/>
        <v>2.7078091274776971E-4</v>
      </c>
      <c r="G73" s="4">
        <f t="shared" si="22"/>
        <v>0.99947011861302515</v>
      </c>
      <c r="H73" s="4">
        <f t="shared" si="23"/>
        <v>2.5447950767306998E-4</v>
      </c>
      <c r="I73" s="4">
        <f t="shared" si="24"/>
        <v>4.6209665539143217E-6</v>
      </c>
      <c r="L73" s="4">
        <f>SUM((I12-M47)^2,(J12-N47)^2,(K12-O47)^2)^-1</f>
        <v>0.1067369522458457</v>
      </c>
      <c r="M73" s="4">
        <f>SUM((I12-M48)^2,(J12-N48)^2,(K12-O48)^2)^-1</f>
        <v>393.97309521930799</v>
      </c>
      <c r="N73" s="4">
        <f>SUM((I12-M49)^2,(J12-N49)^2,(K12-O49)^2)^-1</f>
        <v>0.10031123236277856</v>
      </c>
      <c r="O73" s="4">
        <f>SUM((I12-M50)^2,(J12-N50)^2,(K12-O50)^2)^-1</f>
        <v>1.8215016759849723E-3</v>
      </c>
      <c r="P73" s="4">
        <f t="shared" si="25"/>
        <v>394.18196490559262</v>
      </c>
    </row>
  </sheetData>
  <mergeCells count="19">
    <mergeCell ref="O62:O63"/>
    <mergeCell ref="L47:L50"/>
    <mergeCell ref="L54:M55"/>
    <mergeCell ref="B59:I59"/>
    <mergeCell ref="L62:L63"/>
    <mergeCell ref="M62:M63"/>
    <mergeCell ref="N62:N63"/>
    <mergeCell ref="B47:E47"/>
    <mergeCell ref="F47:F48"/>
    <mergeCell ref="G47:G48"/>
    <mergeCell ref="H47:H48"/>
    <mergeCell ref="I47:I48"/>
    <mergeCell ref="J47:J48"/>
    <mergeCell ref="B46:J46"/>
    <mergeCell ref="H1:K1"/>
    <mergeCell ref="B16:F16"/>
    <mergeCell ref="I16:M16"/>
    <mergeCell ref="B31:F31"/>
    <mergeCell ref="I31:M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3"/>
  <sheetViews>
    <sheetView topLeftCell="A19" workbookViewId="0">
      <selection activeCell="O14" sqref="A1:XFD1048576"/>
    </sheetView>
  </sheetViews>
  <sheetFormatPr defaultRowHeight="15"/>
  <cols>
    <col min="2" max="2" width="11.85546875" customWidth="1"/>
    <col min="3" max="3" width="11.7109375" customWidth="1"/>
    <col min="4" max="4" width="11" customWidth="1"/>
    <col min="5" max="5" width="13.42578125" customWidth="1"/>
    <col min="6" max="7" width="12.28515625" customWidth="1"/>
    <col min="8" max="9" width="11.5703125" customWidth="1"/>
    <col min="10" max="10" width="11.42578125" customWidth="1"/>
    <col min="11" max="11" width="11.7109375" customWidth="1"/>
    <col min="13" max="13" width="14.5703125" customWidth="1"/>
    <col min="14" max="14" width="10" customWidth="1"/>
    <col min="15" max="15" width="11" customWidth="1"/>
    <col min="16" max="16" width="11.28515625" customWidth="1"/>
  </cols>
  <sheetData>
    <row r="1" spans="2:13">
      <c r="H1" s="34" t="s">
        <v>1</v>
      </c>
      <c r="I1" s="34"/>
      <c r="J1" s="34"/>
      <c r="K1" s="34"/>
    </row>
    <row r="2" spans="2:13">
      <c r="B2" s="24" t="s">
        <v>96</v>
      </c>
      <c r="C2" s="24" t="s">
        <v>96</v>
      </c>
      <c r="D2" s="24" t="s">
        <v>96</v>
      </c>
      <c r="E2" s="24" t="s">
        <v>96</v>
      </c>
      <c r="H2" s="18" t="s">
        <v>2</v>
      </c>
      <c r="I2" s="18" t="s">
        <v>3</v>
      </c>
      <c r="J2" s="18" t="s">
        <v>4</v>
      </c>
      <c r="K2" s="18" t="s">
        <v>5</v>
      </c>
    </row>
    <row r="3" spans="2:13">
      <c r="B3" s="24" t="s">
        <v>105</v>
      </c>
      <c r="C3" s="24" t="s">
        <v>97</v>
      </c>
      <c r="D3" s="24" t="s">
        <v>98</v>
      </c>
      <c r="E3" s="24" t="s">
        <v>99</v>
      </c>
      <c r="H3" s="4">
        <v>1</v>
      </c>
      <c r="I3" s="10">
        <v>1</v>
      </c>
      <c r="J3" s="11">
        <v>7</v>
      </c>
      <c r="K3" s="11">
        <v>3</v>
      </c>
    </row>
    <row r="4" spans="2:13">
      <c r="B4" s="4">
        <f>iterasi8!F64</f>
        <v>6.2605775130906843E-7</v>
      </c>
      <c r="C4" s="4">
        <f>iterasi8!G64</f>
        <v>2.348627629790701E-6</v>
      </c>
      <c r="D4" s="4">
        <f>iterasi8!H64</f>
        <v>0.99999696775135327</v>
      </c>
      <c r="E4" s="4">
        <f>iterasi8!I64</f>
        <v>5.7563265643908013E-8</v>
      </c>
      <c r="H4" s="4">
        <v>2</v>
      </c>
      <c r="I4" s="10">
        <v>1</v>
      </c>
      <c r="J4" s="11">
        <v>1</v>
      </c>
      <c r="K4" s="11">
        <v>1</v>
      </c>
    </row>
    <row r="5" spans="2:13">
      <c r="B5" s="4">
        <f>iterasi8!F65</f>
        <v>0.99601441558948411</v>
      </c>
      <c r="C5" s="4">
        <f>iterasi8!G65</f>
        <v>2.9554983075090508E-3</v>
      </c>
      <c r="D5" s="4">
        <f>iterasi8!H65</f>
        <v>9.8901127963321039E-4</v>
      </c>
      <c r="E5" s="4">
        <f>iterasi8!I65</f>
        <v>4.1074823373608077E-5</v>
      </c>
      <c r="H5" s="4">
        <v>3</v>
      </c>
      <c r="I5" s="10">
        <v>1</v>
      </c>
      <c r="J5" s="11">
        <v>2</v>
      </c>
      <c r="K5" s="11">
        <v>1</v>
      </c>
    </row>
    <row r="6" spans="2:13">
      <c r="B6" s="4">
        <f>iterasi8!F66</f>
        <v>0.83441994391131913</v>
      </c>
      <c r="C6" s="4">
        <f>iterasi8!G66</f>
        <v>0.14123794957647162</v>
      </c>
      <c r="D6" s="4">
        <f>iterasi8!H66</f>
        <v>2.3313360124308579E-2</v>
      </c>
      <c r="E6" s="4">
        <f>iterasi8!I66</f>
        <v>1.0287463879005516E-3</v>
      </c>
      <c r="H6" s="4">
        <v>4</v>
      </c>
      <c r="I6" s="10">
        <v>2</v>
      </c>
      <c r="J6" s="11">
        <v>1</v>
      </c>
      <c r="K6" s="11">
        <v>1</v>
      </c>
    </row>
    <row r="7" spans="2:13">
      <c r="B7" s="4">
        <f>iterasi8!F67</f>
        <v>0.91566380736259045</v>
      </c>
      <c r="C7" s="4">
        <f>iterasi8!G67</f>
        <v>6.6086542597818099E-2</v>
      </c>
      <c r="D7" s="4">
        <f>iterasi8!H67</f>
        <v>1.7238611768846272E-2</v>
      </c>
      <c r="E7" s="4">
        <f>iterasi8!I67</f>
        <v>1.0110382707451048E-3</v>
      </c>
      <c r="H7" s="4">
        <v>5</v>
      </c>
      <c r="I7" s="10">
        <v>1</v>
      </c>
      <c r="J7" s="11">
        <v>1</v>
      </c>
      <c r="K7" s="11">
        <v>1</v>
      </c>
    </row>
    <row r="8" spans="2:13">
      <c r="B8" s="4">
        <f>iterasi8!F68</f>
        <v>0.99628557742615032</v>
      </c>
      <c r="C8" s="4">
        <f>iterasi8!G68</f>
        <v>2.9563029327602363E-3</v>
      </c>
      <c r="D8" s="4">
        <f>iterasi8!H68</f>
        <v>7.1703363522256384E-4</v>
      </c>
      <c r="E8" s="4">
        <f>iterasi8!I68</f>
        <v>4.1086005866925841E-5</v>
      </c>
      <c r="H8" s="4">
        <v>6</v>
      </c>
      <c r="I8" s="10">
        <v>1</v>
      </c>
      <c r="J8" s="11">
        <v>1</v>
      </c>
      <c r="K8" s="11">
        <v>1</v>
      </c>
    </row>
    <row r="9" spans="2:13">
      <c r="B9" s="4">
        <f>iterasi8!F69</f>
        <v>0.99628557742615032</v>
      </c>
      <c r="C9" s="4">
        <f>iterasi8!G69</f>
        <v>2.9563029327602363E-3</v>
      </c>
      <c r="D9" s="4">
        <f>iterasi8!H69</f>
        <v>7.1703363522256384E-4</v>
      </c>
      <c r="E9" s="4">
        <f>iterasi8!I69</f>
        <v>4.1086005866925841E-5</v>
      </c>
      <c r="H9" s="4">
        <v>7</v>
      </c>
      <c r="I9" s="10">
        <v>1</v>
      </c>
      <c r="J9" s="11">
        <v>1</v>
      </c>
      <c r="K9" s="11">
        <v>1</v>
      </c>
    </row>
    <row r="10" spans="2:13">
      <c r="B10" s="4">
        <f>iterasi8!F70</f>
        <v>0.99628557742615032</v>
      </c>
      <c r="C10" s="4">
        <f>iterasi8!G70</f>
        <v>2.9563029327602363E-3</v>
      </c>
      <c r="D10" s="4">
        <f>iterasi8!H70</f>
        <v>7.1703363522256384E-4</v>
      </c>
      <c r="E10" s="4">
        <f>iterasi8!I70</f>
        <v>4.1086005866925841E-5</v>
      </c>
      <c r="H10" s="4">
        <v>8</v>
      </c>
      <c r="I10" s="10">
        <v>1</v>
      </c>
      <c r="J10" s="11">
        <v>1</v>
      </c>
      <c r="K10" s="11">
        <v>1</v>
      </c>
    </row>
    <row r="11" spans="2:13">
      <c r="B11" s="4">
        <f>iterasi8!F71</f>
        <v>0.99628557742615032</v>
      </c>
      <c r="C11" s="4">
        <f>iterasi8!G71</f>
        <v>2.9563029327602363E-3</v>
      </c>
      <c r="D11" s="4">
        <f>iterasi8!H71</f>
        <v>7.1703363522256384E-4</v>
      </c>
      <c r="E11" s="4">
        <f>iterasi8!I71</f>
        <v>4.1086005866925841E-5</v>
      </c>
      <c r="H11" s="4">
        <v>9</v>
      </c>
      <c r="I11" s="10">
        <v>1</v>
      </c>
      <c r="J11" s="11">
        <v>22</v>
      </c>
      <c r="K11" s="11">
        <v>17</v>
      </c>
    </row>
    <row r="12" spans="2:13">
      <c r="B12" s="4">
        <f>iterasi8!F72</f>
        <v>3.8783071184922185E-12</v>
      </c>
      <c r="C12" s="4">
        <f>iterasi8!G72</f>
        <v>4.871242624206107E-12</v>
      </c>
      <c r="D12" s="4">
        <f>iterasi8!H72</f>
        <v>6.3757471024903974E-12</v>
      </c>
      <c r="E12" s="4">
        <f>iterasi8!I72</f>
        <v>0.99999999998487477</v>
      </c>
      <c r="H12" s="4">
        <v>10</v>
      </c>
      <c r="I12" s="10">
        <v>1</v>
      </c>
      <c r="J12" s="11">
        <v>4</v>
      </c>
      <c r="K12" s="11">
        <v>2</v>
      </c>
    </row>
    <row r="13" spans="2:13">
      <c r="B13" s="4">
        <f>iterasi8!F73</f>
        <v>2.7078091274776971E-4</v>
      </c>
      <c r="C13" s="4">
        <f>iterasi8!G73</f>
        <v>0.99947011861302515</v>
      </c>
      <c r="D13" s="4">
        <f>iterasi8!H73</f>
        <v>2.5447950767306998E-4</v>
      </c>
      <c r="E13" s="4">
        <f>iterasi8!I73</f>
        <v>4.6209665539143217E-6</v>
      </c>
    </row>
    <row r="16" spans="2:13">
      <c r="B16" s="34" t="s">
        <v>20</v>
      </c>
      <c r="C16" s="34"/>
      <c r="D16" s="34"/>
      <c r="E16" s="34"/>
      <c r="F16" s="34"/>
      <c r="I16" s="34" t="s">
        <v>107</v>
      </c>
      <c r="J16" s="34"/>
      <c r="K16" s="34"/>
      <c r="L16" s="34"/>
      <c r="M16" s="34"/>
    </row>
    <row r="17" spans="2:13">
      <c r="B17" s="14" t="s">
        <v>22</v>
      </c>
      <c r="C17" s="17" t="s">
        <v>92</v>
      </c>
      <c r="D17" s="14" t="s">
        <v>73</v>
      </c>
      <c r="E17" s="14" t="s">
        <v>74</v>
      </c>
      <c r="F17" s="14" t="s">
        <v>75</v>
      </c>
      <c r="I17" s="14" t="s">
        <v>22</v>
      </c>
      <c r="J17" s="17" t="s">
        <v>92</v>
      </c>
      <c r="K17" s="14" t="s">
        <v>73</v>
      </c>
      <c r="L17" s="14" t="s">
        <v>74</v>
      </c>
      <c r="M17" s="14" t="s">
        <v>75</v>
      </c>
    </row>
    <row r="18" spans="2:13">
      <c r="B18" s="4">
        <v>1</v>
      </c>
      <c r="C18" s="22">
        <f>B4^2</f>
        <v>3.9194830797416736E-13</v>
      </c>
      <c r="D18" s="22">
        <f>C18*I3</f>
        <v>3.9194830797416736E-13</v>
      </c>
      <c r="E18" s="22">
        <f>C18*J3</f>
        <v>2.7436381558191715E-12</v>
      </c>
      <c r="F18" s="22">
        <f>C18*K3</f>
        <v>1.1758449239225021E-12</v>
      </c>
      <c r="I18" s="4">
        <v>1</v>
      </c>
      <c r="J18" s="22">
        <f>C4^2</f>
        <v>5.5160517434162864E-12</v>
      </c>
      <c r="K18" s="22">
        <f>J18*I3</f>
        <v>5.5160517434162864E-12</v>
      </c>
      <c r="L18" s="22">
        <f>J18*J3</f>
        <v>3.8612362203914008E-11</v>
      </c>
      <c r="M18" s="22">
        <f>J18*K3</f>
        <v>1.6548155230248859E-11</v>
      </c>
    </row>
    <row r="19" spans="2:13">
      <c r="B19" s="4">
        <v>2</v>
      </c>
      <c r="C19" s="22">
        <f t="shared" ref="C19:C27" si="0">B5^2</f>
        <v>0.99204471606206157</v>
      </c>
      <c r="D19" s="22">
        <f t="shared" ref="D19:D27" si="1">C19*I4</f>
        <v>0.99204471606206157</v>
      </c>
      <c r="E19" s="22">
        <f t="shared" ref="E19:E27" si="2">C19*J4</f>
        <v>0.99204471606206157</v>
      </c>
      <c r="F19" s="22">
        <f t="shared" ref="F19:F27" si="3">C19*K4</f>
        <v>0.99204471606206157</v>
      </c>
      <c r="I19" s="4">
        <v>2</v>
      </c>
      <c r="J19" s="22">
        <f t="shared" ref="J19:J27" si="4">C5^2</f>
        <v>8.7349702456888637E-6</v>
      </c>
      <c r="K19" s="22">
        <f t="shared" ref="K19:K27" si="5">J19*I4</f>
        <v>8.7349702456888637E-6</v>
      </c>
      <c r="L19" s="22">
        <f t="shared" ref="L19:L27" si="6">J19*J4</f>
        <v>8.7349702456888637E-6</v>
      </c>
      <c r="M19" s="22">
        <f t="shared" ref="M19:M27" si="7">J19*K4</f>
        <v>8.7349702456888637E-6</v>
      </c>
    </row>
    <row r="20" spans="2:13">
      <c r="B20" s="4">
        <v>3</v>
      </c>
      <c r="C20" s="22">
        <f t="shared" si="0"/>
        <v>0.69625664279696897</v>
      </c>
      <c r="D20" s="22">
        <f t="shared" si="1"/>
        <v>0.69625664279696897</v>
      </c>
      <c r="E20" s="22">
        <f t="shared" si="2"/>
        <v>1.3925132855939379</v>
      </c>
      <c r="F20" s="22">
        <f t="shared" si="3"/>
        <v>0.69625664279696897</v>
      </c>
      <c r="I20" s="4">
        <v>3</v>
      </c>
      <c r="J20" s="22">
        <f t="shared" si="4"/>
        <v>1.9948158400565942E-2</v>
      </c>
      <c r="K20" s="22">
        <f t="shared" si="5"/>
        <v>1.9948158400565942E-2</v>
      </c>
      <c r="L20" s="22">
        <f t="shared" si="6"/>
        <v>3.9896316801131884E-2</v>
      </c>
      <c r="M20" s="22">
        <f t="shared" si="7"/>
        <v>1.9948158400565942E-2</v>
      </c>
    </row>
    <row r="21" spans="2:13">
      <c r="B21" s="4">
        <v>4</v>
      </c>
      <c r="C21" s="22">
        <f t="shared" si="0"/>
        <v>0.83844020811375519</v>
      </c>
      <c r="D21" s="22">
        <f t="shared" si="1"/>
        <v>1.6768804162275104</v>
      </c>
      <c r="E21" s="22">
        <f t="shared" si="2"/>
        <v>0.83844020811375519</v>
      </c>
      <c r="F21" s="22">
        <f t="shared" si="3"/>
        <v>0.83844020811375519</v>
      </c>
      <c r="I21" s="4">
        <v>4</v>
      </c>
      <c r="J21" s="22">
        <f t="shared" si="4"/>
        <v>4.3674311125332264E-3</v>
      </c>
      <c r="K21" s="22">
        <f t="shared" si="5"/>
        <v>8.7348622250664528E-3</v>
      </c>
      <c r="L21" s="22">
        <f t="shared" si="6"/>
        <v>4.3674311125332264E-3</v>
      </c>
      <c r="M21" s="22">
        <f t="shared" si="7"/>
        <v>4.3674311125332264E-3</v>
      </c>
    </row>
    <row r="22" spans="2:13">
      <c r="B22" s="4">
        <v>5</v>
      </c>
      <c r="C22" s="22">
        <f t="shared" si="0"/>
        <v>0.99258495178735773</v>
      </c>
      <c r="D22" s="22">
        <f t="shared" si="1"/>
        <v>0.99258495178735773</v>
      </c>
      <c r="E22" s="22">
        <f t="shared" si="2"/>
        <v>0.99258495178735773</v>
      </c>
      <c r="F22" s="22">
        <f t="shared" si="3"/>
        <v>0.99258495178735773</v>
      </c>
      <c r="I22" s="4">
        <v>5</v>
      </c>
      <c r="J22" s="22">
        <f t="shared" si="4"/>
        <v>8.739727030246775E-6</v>
      </c>
      <c r="K22" s="22">
        <f t="shared" si="5"/>
        <v>8.739727030246775E-6</v>
      </c>
      <c r="L22" s="22">
        <f t="shared" si="6"/>
        <v>8.739727030246775E-6</v>
      </c>
      <c r="M22" s="22">
        <f t="shared" si="7"/>
        <v>8.739727030246775E-6</v>
      </c>
    </row>
    <row r="23" spans="2:13">
      <c r="B23" s="4">
        <v>6</v>
      </c>
      <c r="C23" s="22">
        <f t="shared" si="0"/>
        <v>0.99258495178735773</v>
      </c>
      <c r="D23" s="22">
        <f t="shared" si="1"/>
        <v>0.99258495178735773</v>
      </c>
      <c r="E23" s="22">
        <f t="shared" si="2"/>
        <v>0.99258495178735773</v>
      </c>
      <c r="F23" s="22">
        <f t="shared" si="3"/>
        <v>0.99258495178735773</v>
      </c>
      <c r="I23" s="4">
        <v>6</v>
      </c>
      <c r="J23" s="22">
        <f t="shared" si="4"/>
        <v>8.739727030246775E-6</v>
      </c>
      <c r="K23" s="22">
        <f t="shared" si="5"/>
        <v>8.739727030246775E-6</v>
      </c>
      <c r="L23" s="22">
        <f t="shared" si="6"/>
        <v>8.739727030246775E-6</v>
      </c>
      <c r="M23" s="22">
        <f t="shared" si="7"/>
        <v>8.739727030246775E-6</v>
      </c>
    </row>
    <row r="24" spans="2:13">
      <c r="B24" s="4">
        <v>7</v>
      </c>
      <c r="C24" s="22">
        <f t="shared" si="0"/>
        <v>0.99258495178735773</v>
      </c>
      <c r="D24" s="22">
        <f t="shared" si="1"/>
        <v>0.99258495178735773</v>
      </c>
      <c r="E24" s="22">
        <f t="shared" si="2"/>
        <v>0.99258495178735773</v>
      </c>
      <c r="F24" s="22">
        <f t="shared" si="3"/>
        <v>0.99258495178735773</v>
      </c>
      <c r="I24" s="4">
        <v>7</v>
      </c>
      <c r="J24" s="22">
        <f>C10^2</f>
        <v>8.739727030246775E-6</v>
      </c>
      <c r="K24" s="22">
        <f t="shared" si="5"/>
        <v>8.739727030246775E-6</v>
      </c>
      <c r="L24" s="22">
        <f t="shared" si="6"/>
        <v>8.739727030246775E-6</v>
      </c>
      <c r="M24" s="22">
        <f t="shared" si="7"/>
        <v>8.739727030246775E-6</v>
      </c>
    </row>
    <row r="25" spans="2:13">
      <c r="B25" s="4">
        <v>8</v>
      </c>
      <c r="C25" s="22">
        <f t="shared" si="0"/>
        <v>0.99258495178735773</v>
      </c>
      <c r="D25" s="22">
        <f t="shared" si="1"/>
        <v>0.99258495178735773</v>
      </c>
      <c r="E25" s="22">
        <f t="shared" si="2"/>
        <v>0.99258495178735773</v>
      </c>
      <c r="F25" s="22">
        <f t="shared" si="3"/>
        <v>0.99258495178735773</v>
      </c>
      <c r="I25" s="4">
        <v>8</v>
      </c>
      <c r="J25" s="22">
        <f t="shared" si="4"/>
        <v>8.739727030246775E-6</v>
      </c>
      <c r="K25" s="22">
        <f t="shared" si="5"/>
        <v>8.739727030246775E-6</v>
      </c>
      <c r="L25" s="22">
        <f t="shared" si="6"/>
        <v>8.739727030246775E-6</v>
      </c>
      <c r="M25" s="22">
        <f t="shared" si="7"/>
        <v>8.739727030246775E-6</v>
      </c>
    </row>
    <row r="26" spans="2:13">
      <c r="B26" s="4">
        <v>9</v>
      </c>
      <c r="C26" s="22">
        <f t="shared" si="0"/>
        <v>1.5041266105347415E-23</v>
      </c>
      <c r="D26" s="22">
        <f t="shared" si="1"/>
        <v>1.5041266105347415E-23</v>
      </c>
      <c r="E26" s="22">
        <f t="shared" si="2"/>
        <v>3.3090785431764312E-22</v>
      </c>
      <c r="F26" s="22">
        <f t="shared" si="3"/>
        <v>2.5570152379090603E-22</v>
      </c>
      <c r="I26" s="4">
        <v>9</v>
      </c>
      <c r="J26" s="22">
        <f t="shared" si="4"/>
        <v>2.3729004703882401E-23</v>
      </c>
      <c r="K26" s="22">
        <f t="shared" si="5"/>
        <v>2.3729004703882401E-23</v>
      </c>
      <c r="L26" s="22">
        <f t="shared" si="6"/>
        <v>5.2203810348541279E-22</v>
      </c>
      <c r="M26" s="22">
        <f t="shared" si="7"/>
        <v>4.0339307996600081E-22</v>
      </c>
    </row>
    <row r="27" spans="2:13">
      <c r="B27" s="4">
        <v>10</v>
      </c>
      <c r="C27" s="22">
        <f t="shared" si="0"/>
        <v>7.3322302708515264E-8</v>
      </c>
      <c r="D27" s="22">
        <f t="shared" si="1"/>
        <v>7.3322302708515264E-8</v>
      </c>
      <c r="E27" s="22">
        <f t="shared" si="2"/>
        <v>2.9328921083406106E-7</v>
      </c>
      <c r="F27" s="22">
        <f t="shared" si="3"/>
        <v>1.4664460541703053E-7</v>
      </c>
      <c r="I27" s="4">
        <v>10</v>
      </c>
      <c r="J27" s="22">
        <f t="shared" si="4"/>
        <v>0.99894051800033457</v>
      </c>
      <c r="K27" s="22">
        <f t="shared" si="5"/>
        <v>0.99894051800033457</v>
      </c>
      <c r="L27" s="22">
        <f t="shared" si="6"/>
        <v>3.9957620720013383</v>
      </c>
      <c r="M27" s="22">
        <f t="shared" si="7"/>
        <v>1.9978810360006691</v>
      </c>
    </row>
    <row r="28" spans="2:13">
      <c r="B28" s="16" t="s">
        <v>37</v>
      </c>
      <c r="C28" s="5">
        <f>SUM(C18:C27)</f>
        <v>6.497081447444911</v>
      </c>
      <c r="D28" s="5">
        <f>SUM(D18:D27)</f>
        <v>7.3355216555586651</v>
      </c>
      <c r="E28" s="5">
        <f>SUM(E18:E27)</f>
        <v>7.1933383102111383</v>
      </c>
      <c r="F28" s="22">
        <f>SUM(F18:F27)</f>
        <v>6.4970815207679973</v>
      </c>
      <c r="I28" s="16" t="s">
        <v>37</v>
      </c>
      <c r="J28" s="5">
        <f>SUM(J18:J27)</f>
        <v>1.0232998013973165</v>
      </c>
      <c r="K28" s="5">
        <f>SUM(K18:K27)</f>
        <v>1.0276672325098497</v>
      </c>
      <c r="L28" s="5">
        <f>SUM(L18:L27)</f>
        <v>4.0400695138319822</v>
      </c>
      <c r="M28" s="22">
        <f>SUM(M18:M27)</f>
        <v>2.0222403194086831</v>
      </c>
    </row>
    <row r="31" spans="2:13">
      <c r="B31" s="34" t="s">
        <v>108</v>
      </c>
      <c r="C31" s="34"/>
      <c r="D31" s="34"/>
      <c r="E31" s="34"/>
      <c r="F31" s="34"/>
      <c r="I31" s="34" t="s">
        <v>109</v>
      </c>
      <c r="J31" s="34"/>
      <c r="K31" s="34"/>
      <c r="L31" s="34"/>
      <c r="M31" s="34"/>
    </row>
    <row r="32" spans="2:13">
      <c r="B32" s="14" t="s">
        <v>22</v>
      </c>
      <c r="C32" s="17" t="s">
        <v>92</v>
      </c>
      <c r="D32" s="14" t="s">
        <v>73</v>
      </c>
      <c r="E32" s="14" t="s">
        <v>74</v>
      </c>
      <c r="F32" s="14" t="s">
        <v>75</v>
      </c>
      <c r="I32" s="14" t="s">
        <v>22</v>
      </c>
      <c r="J32" s="17" t="s">
        <v>92</v>
      </c>
      <c r="K32" s="14" t="s">
        <v>73</v>
      </c>
      <c r="L32" s="14" t="s">
        <v>74</v>
      </c>
      <c r="M32" s="14" t="s">
        <v>75</v>
      </c>
    </row>
    <row r="33" spans="2:15">
      <c r="B33" s="4">
        <v>1</v>
      </c>
      <c r="C33" s="22">
        <f>D4^2</f>
        <v>0.99999393551190108</v>
      </c>
      <c r="D33" s="22">
        <f>C33*I3</f>
        <v>0.99999393551190108</v>
      </c>
      <c r="E33" s="22">
        <f>C33*J3</f>
        <v>6.9999575485833079</v>
      </c>
      <c r="F33" s="22">
        <f>C33*K3</f>
        <v>2.9999818065357031</v>
      </c>
      <c r="I33" s="4">
        <v>1</v>
      </c>
      <c r="J33" s="22">
        <f>E4^2</f>
        <v>3.3135295515911207E-15</v>
      </c>
      <c r="K33" s="22">
        <f>J33*I3</f>
        <v>3.3135295515911207E-15</v>
      </c>
      <c r="L33" s="22">
        <f>J33*J3</f>
        <v>2.3194706861137845E-14</v>
      </c>
      <c r="M33" s="22">
        <f>J33*K3</f>
        <v>9.9405886547733622E-15</v>
      </c>
    </row>
    <row r="34" spans="2:15">
      <c r="B34" s="4">
        <v>2</v>
      </c>
      <c r="C34" s="22">
        <f t="shared" ref="C34:C42" si="8">D5^2</f>
        <v>9.7814331124172022E-7</v>
      </c>
      <c r="D34" s="22">
        <f t="shared" ref="D34:D42" si="9">C34*I4</f>
        <v>9.7814331124172022E-7</v>
      </c>
      <c r="E34" s="22">
        <f t="shared" ref="E34:E42" si="10">C34*J4</f>
        <v>9.7814331124172022E-7</v>
      </c>
      <c r="F34" s="22">
        <f t="shared" ref="F34:F42" si="11">C34*K4</f>
        <v>9.7814331124172022E-7</v>
      </c>
      <c r="I34" s="4">
        <v>2</v>
      </c>
      <c r="J34" s="22">
        <f t="shared" ref="J34:J42" si="12">E5^2</f>
        <v>1.6871411151731005E-9</v>
      </c>
      <c r="K34" s="22">
        <f t="shared" ref="K34:K42" si="13">J34*I4</f>
        <v>1.6871411151731005E-9</v>
      </c>
      <c r="L34" s="22">
        <f t="shared" ref="L34:L42" si="14">J34*J4</f>
        <v>1.6871411151731005E-9</v>
      </c>
      <c r="M34" s="22">
        <f t="shared" ref="M34:M42" si="15">J34*K4</f>
        <v>1.6871411151731005E-9</v>
      </c>
    </row>
    <row r="35" spans="2:15">
      <c r="B35" s="4">
        <v>3</v>
      </c>
      <c r="C35" s="22">
        <f t="shared" si="8"/>
        <v>5.4351276028570138E-4</v>
      </c>
      <c r="D35" s="22">
        <f t="shared" si="9"/>
        <v>5.4351276028570138E-4</v>
      </c>
      <c r="E35" s="22">
        <f t="shared" si="10"/>
        <v>1.0870255205714028E-3</v>
      </c>
      <c r="F35" s="22">
        <f t="shared" si="11"/>
        <v>5.4351276028570138E-4</v>
      </c>
      <c r="I35" s="4">
        <v>3</v>
      </c>
      <c r="J35" s="22">
        <f t="shared" si="12"/>
        <v>1.0583191306184321E-6</v>
      </c>
      <c r="K35" s="22">
        <f t="shared" si="13"/>
        <v>1.0583191306184321E-6</v>
      </c>
      <c r="L35" s="22">
        <f t="shared" si="14"/>
        <v>2.1166382612368643E-6</v>
      </c>
      <c r="M35" s="22">
        <f t="shared" si="15"/>
        <v>1.0583191306184321E-6</v>
      </c>
    </row>
    <row r="36" spans="2:15">
      <c r="B36" s="4">
        <v>4</v>
      </c>
      <c r="C36" s="22">
        <f t="shared" si="8"/>
        <v>2.9716973571700518E-4</v>
      </c>
      <c r="D36" s="22">
        <f t="shared" si="9"/>
        <v>5.9433947143401036E-4</v>
      </c>
      <c r="E36" s="22">
        <f t="shared" si="10"/>
        <v>2.9716973571700518E-4</v>
      </c>
      <c r="F36" s="22">
        <f t="shared" si="11"/>
        <v>2.9716973571700518E-4</v>
      </c>
      <c r="I36" s="4">
        <v>4</v>
      </c>
      <c r="J36" s="22">
        <f t="shared" si="12"/>
        <v>1.022198384911252E-6</v>
      </c>
      <c r="K36" s="22">
        <f t="shared" si="13"/>
        <v>2.044396769822504E-6</v>
      </c>
      <c r="L36" s="22">
        <f t="shared" si="14"/>
        <v>1.022198384911252E-6</v>
      </c>
      <c r="M36" s="22">
        <f t="shared" si="15"/>
        <v>1.022198384911252E-6</v>
      </c>
    </row>
    <row r="37" spans="2:15">
      <c r="B37" s="4">
        <v>5</v>
      </c>
      <c r="C37" s="22">
        <f t="shared" si="8"/>
        <v>5.1413723404048473E-7</v>
      </c>
      <c r="D37" s="22">
        <f t="shared" si="9"/>
        <v>5.1413723404048473E-7</v>
      </c>
      <c r="E37" s="22">
        <f t="shared" si="10"/>
        <v>5.1413723404048473E-7</v>
      </c>
      <c r="F37" s="22">
        <f t="shared" si="11"/>
        <v>5.1413723404048473E-7</v>
      </c>
      <c r="I37" s="4">
        <v>5</v>
      </c>
      <c r="J37" s="22">
        <f t="shared" si="12"/>
        <v>1.6880598780970645E-9</v>
      </c>
      <c r="K37" s="22">
        <f t="shared" si="13"/>
        <v>1.6880598780970645E-9</v>
      </c>
      <c r="L37" s="22">
        <f t="shared" si="14"/>
        <v>1.6880598780970645E-9</v>
      </c>
      <c r="M37" s="22">
        <f t="shared" si="15"/>
        <v>1.6880598780970645E-9</v>
      </c>
    </row>
    <row r="38" spans="2:15">
      <c r="B38" s="4">
        <v>6</v>
      </c>
      <c r="C38" s="22">
        <f t="shared" si="8"/>
        <v>5.1413723404048473E-7</v>
      </c>
      <c r="D38" s="22">
        <f t="shared" si="9"/>
        <v>5.1413723404048473E-7</v>
      </c>
      <c r="E38" s="22">
        <f t="shared" si="10"/>
        <v>5.1413723404048473E-7</v>
      </c>
      <c r="F38" s="22">
        <f t="shared" si="11"/>
        <v>5.1413723404048473E-7</v>
      </c>
      <c r="I38" s="4">
        <v>6</v>
      </c>
      <c r="J38" s="22">
        <f t="shared" si="12"/>
        <v>1.6880598780970645E-9</v>
      </c>
      <c r="K38" s="22">
        <f t="shared" si="13"/>
        <v>1.6880598780970645E-9</v>
      </c>
      <c r="L38" s="22">
        <f t="shared" si="14"/>
        <v>1.6880598780970645E-9</v>
      </c>
      <c r="M38" s="22">
        <f t="shared" si="15"/>
        <v>1.6880598780970645E-9</v>
      </c>
    </row>
    <row r="39" spans="2:15">
      <c r="B39" s="4">
        <v>7</v>
      </c>
      <c r="C39" s="22">
        <f t="shared" si="8"/>
        <v>5.1413723404048473E-7</v>
      </c>
      <c r="D39" s="22">
        <f t="shared" si="9"/>
        <v>5.1413723404048473E-7</v>
      </c>
      <c r="E39" s="22">
        <f t="shared" si="10"/>
        <v>5.1413723404048473E-7</v>
      </c>
      <c r="F39" s="22">
        <f t="shared" si="11"/>
        <v>5.1413723404048473E-7</v>
      </c>
      <c r="I39" s="4">
        <v>7</v>
      </c>
      <c r="J39" s="22">
        <f t="shared" si="12"/>
        <v>1.6880598780970645E-9</v>
      </c>
      <c r="K39" s="22">
        <f t="shared" si="13"/>
        <v>1.6880598780970645E-9</v>
      </c>
      <c r="L39" s="22">
        <f t="shared" si="14"/>
        <v>1.6880598780970645E-9</v>
      </c>
      <c r="M39" s="22">
        <f t="shared" si="15"/>
        <v>1.6880598780970645E-9</v>
      </c>
    </row>
    <row r="40" spans="2:15">
      <c r="B40" s="4">
        <v>8</v>
      </c>
      <c r="C40" s="22">
        <f t="shared" si="8"/>
        <v>5.1413723404048473E-7</v>
      </c>
      <c r="D40" s="22">
        <f t="shared" si="9"/>
        <v>5.1413723404048473E-7</v>
      </c>
      <c r="E40" s="22">
        <f t="shared" si="10"/>
        <v>5.1413723404048473E-7</v>
      </c>
      <c r="F40" s="22">
        <f t="shared" si="11"/>
        <v>5.1413723404048473E-7</v>
      </c>
      <c r="I40" s="4">
        <v>8</v>
      </c>
      <c r="J40" s="22">
        <f t="shared" si="12"/>
        <v>1.6880598780970645E-9</v>
      </c>
      <c r="K40" s="22">
        <f t="shared" si="13"/>
        <v>1.6880598780970645E-9</v>
      </c>
      <c r="L40" s="22">
        <f t="shared" si="14"/>
        <v>1.6880598780970645E-9</v>
      </c>
      <c r="M40" s="22">
        <f t="shared" si="15"/>
        <v>1.6880598780970645E-9</v>
      </c>
    </row>
    <row r="41" spans="2:15">
      <c r="B41" s="4">
        <v>9</v>
      </c>
      <c r="C41" s="22">
        <f t="shared" si="8"/>
        <v>4.0650151114914695E-23</v>
      </c>
      <c r="D41" s="22">
        <f t="shared" si="9"/>
        <v>4.0650151114914695E-23</v>
      </c>
      <c r="E41" s="22">
        <f t="shared" si="10"/>
        <v>8.9430332452812328E-22</v>
      </c>
      <c r="F41" s="22">
        <f t="shared" si="11"/>
        <v>6.910525689535498E-22</v>
      </c>
      <c r="I41" s="4">
        <v>9</v>
      </c>
      <c r="J41" s="22">
        <f t="shared" si="12"/>
        <v>0.99999999996974953</v>
      </c>
      <c r="K41" s="22">
        <f t="shared" si="13"/>
        <v>0.99999999996974953</v>
      </c>
      <c r="L41" s="22">
        <f t="shared" si="14"/>
        <v>21.999999999334491</v>
      </c>
      <c r="M41" s="22">
        <f t="shared" si="15"/>
        <v>16.999999999485741</v>
      </c>
    </row>
    <row r="42" spans="2:15">
      <c r="B42" s="4">
        <v>10</v>
      </c>
      <c r="C42" s="22">
        <f t="shared" si="8"/>
        <v>6.4759819825528088E-8</v>
      </c>
      <c r="D42" s="22">
        <f t="shared" si="9"/>
        <v>6.4759819825528088E-8</v>
      </c>
      <c r="E42" s="22">
        <f t="shared" si="10"/>
        <v>2.5903927930211235E-7</v>
      </c>
      <c r="F42" s="22">
        <f t="shared" si="11"/>
        <v>1.2951963965105618E-7</v>
      </c>
      <c r="I42" s="4">
        <v>10</v>
      </c>
      <c r="J42" s="22">
        <f t="shared" si="12"/>
        <v>2.1353331892394801E-11</v>
      </c>
      <c r="K42" s="22">
        <f t="shared" si="13"/>
        <v>2.1353331892394801E-11</v>
      </c>
      <c r="L42" s="22">
        <f t="shared" si="14"/>
        <v>8.5413327569579206E-11</v>
      </c>
      <c r="M42" s="22">
        <f t="shared" si="15"/>
        <v>4.2706663784789603E-11</v>
      </c>
    </row>
    <row r="43" spans="2:15">
      <c r="B43" s="16" t="s">
        <v>37</v>
      </c>
      <c r="C43" s="5">
        <f>SUM(C33:C42)</f>
        <v>1.0008377174599712</v>
      </c>
      <c r="D43" s="5">
        <f>SUM(D33:D42)</f>
        <v>1.0011348871956882</v>
      </c>
      <c r="E43" s="5">
        <f>SUM(E33:E42)</f>
        <v>7.0013450375711228</v>
      </c>
      <c r="F43" s="22">
        <f>SUM(F33:F42)</f>
        <v>3.0008256532435928</v>
      </c>
      <c r="I43" s="16" t="s">
        <v>37</v>
      </c>
      <c r="J43" s="5">
        <f>SUM(J33:J42)</f>
        <v>1.0000020889480024</v>
      </c>
      <c r="K43" s="5">
        <f>SUM(K33:K42)</f>
        <v>1.0000031111463872</v>
      </c>
      <c r="L43" s="5">
        <f>SUM(L33:L42)</f>
        <v>22.000003146695956</v>
      </c>
      <c r="M43" s="22">
        <f>SUM(M33:M42)</f>
        <v>17.000002088485353</v>
      </c>
    </row>
    <row r="46" spans="2:15">
      <c r="B46" s="34" t="s">
        <v>62</v>
      </c>
      <c r="C46" s="34"/>
      <c r="D46" s="34"/>
      <c r="E46" s="34"/>
      <c r="F46" s="34"/>
      <c r="G46" s="34"/>
      <c r="H46" s="34"/>
      <c r="I46" s="34"/>
      <c r="J46" s="34"/>
    </row>
    <row r="47" spans="2:15">
      <c r="B47" s="43" t="s">
        <v>68</v>
      </c>
      <c r="C47" s="43"/>
      <c r="D47" s="43"/>
      <c r="E47" s="43"/>
      <c r="F47" s="43" t="s">
        <v>69</v>
      </c>
      <c r="G47" s="43" t="s">
        <v>70</v>
      </c>
      <c r="H47" s="43" t="s">
        <v>71</v>
      </c>
      <c r="I47" s="43" t="s">
        <v>90</v>
      </c>
      <c r="J47" s="43" t="s">
        <v>72</v>
      </c>
      <c r="L47" s="47" t="s">
        <v>104</v>
      </c>
      <c r="M47" s="4">
        <f>D28/C28</f>
        <v>1.1290487451782654</v>
      </c>
      <c r="N47" s="4">
        <f>E28/C28</f>
        <v>1.1071645581786638</v>
      </c>
      <c r="O47" s="4">
        <f>F28/C28</f>
        <v>1.0000000112855421</v>
      </c>
    </row>
    <row r="48" spans="2:15">
      <c r="B48" s="15" t="s">
        <v>86</v>
      </c>
      <c r="C48" s="15" t="s">
        <v>88</v>
      </c>
      <c r="D48" s="15" t="s">
        <v>89</v>
      </c>
      <c r="E48" s="15" t="s">
        <v>87</v>
      </c>
      <c r="F48" s="43"/>
      <c r="G48" s="43"/>
      <c r="H48" s="43"/>
      <c r="I48" s="43"/>
      <c r="J48" s="43"/>
      <c r="L48" s="48"/>
      <c r="M48" s="4">
        <f>K28/J28</f>
        <v>1.0042679878434155</v>
      </c>
      <c r="N48" s="4">
        <f>L28/J28</f>
        <v>3.9480800331586745</v>
      </c>
      <c r="O48" s="4">
        <f>M28/J28</f>
        <v>1.9761953599984217</v>
      </c>
    </row>
    <row r="49" spans="2:16">
      <c r="B49" s="27">
        <f>C18</f>
        <v>3.9194830797416736E-13</v>
      </c>
      <c r="C49" s="27">
        <f>J18</f>
        <v>5.5160517434162864E-12</v>
      </c>
      <c r="D49" s="27">
        <f>C33</f>
        <v>0.99999393551190108</v>
      </c>
      <c r="E49" s="22">
        <f>J33</f>
        <v>3.3135295515911207E-15</v>
      </c>
      <c r="F49" s="4">
        <f>SUM((I3-M47)^2,(J3-N47)^2,(K3-O47)^2)*B49</f>
        <v>1.5184925265632596E-11</v>
      </c>
      <c r="G49" s="4">
        <f>SUM((I3-M48)^2,(J3-N48)^2,(K3-O48)^2)*C49</f>
        <v>5.7159587764101209E-11</v>
      </c>
      <c r="H49" s="4">
        <f>SUM((I3-M49)^2,(J3-N49)^2,(K3-O49)^2)*D49</f>
        <v>2.331795970469126E-5</v>
      </c>
      <c r="I49" s="4">
        <f>SUM((I3-M50)^2,(J3-N50)^2,(K3-O50)^2)*E49</f>
        <v>1.3949885846578255E-12</v>
      </c>
      <c r="J49" s="4">
        <f>SUM(F49:I49)</f>
        <v>2.3318033444192876E-5</v>
      </c>
      <c r="L49" s="48"/>
      <c r="M49" s="4">
        <f>D43/C43</f>
        <v>1.0002969209998112</v>
      </c>
      <c r="N49" s="4">
        <f>E43/C43</f>
        <v>6.9954847978150303</v>
      </c>
      <c r="O49" s="4">
        <f>F43/C43</f>
        <v>2.9983139133279235</v>
      </c>
    </row>
    <row r="50" spans="2:16">
      <c r="B50" s="27">
        <f t="shared" ref="B50:B58" si="16">C19</f>
        <v>0.99204471606206157</v>
      </c>
      <c r="C50" s="27">
        <f t="shared" ref="C50:C58" si="17">J19</f>
        <v>8.7349702456888637E-6</v>
      </c>
      <c r="D50" s="27">
        <f t="shared" ref="D50:D58" si="18">C34</f>
        <v>9.7814331124172022E-7</v>
      </c>
      <c r="E50" s="22">
        <f t="shared" ref="E50:E58" si="19">J34</f>
        <v>1.6871411151731005E-9</v>
      </c>
      <c r="F50" s="4">
        <f>SUM((I4-M47)^2,(J4-N47)^2,(K4-O47)^2)*B50</f>
        <v>2.7913976804976849E-2</v>
      </c>
      <c r="G50" s="4">
        <f>SUM((I4-M48)^2,(J4-N48)^2,(K4-O48)^2)*C50</f>
        <v>8.4241376209714486E-5</v>
      </c>
      <c r="H50" s="4">
        <f>SUM((I4-M49)^2,(J5-N49)^2,(K5-O49)^2)*D50</f>
        <v>2.8315416748691342E-5</v>
      </c>
      <c r="I50" s="4">
        <f>SUM((I4-M50)^2,(J4-N50)^2,(K4-O50)^2)*E50</f>
        <v>1.175932519273714E-6</v>
      </c>
      <c r="J50" s="4">
        <f t="shared" ref="J50:J58" si="20">SUM(F50:I50)</f>
        <v>2.8027709530454529E-2</v>
      </c>
      <c r="L50" s="49"/>
      <c r="M50" s="4">
        <f>K43/J43</f>
        <v>1.0000010221962494</v>
      </c>
      <c r="N50" s="4">
        <f>L43/J43</f>
        <v>21.999957189929333</v>
      </c>
      <c r="O50" s="4">
        <f>M43/J43</f>
        <v>16.999966576439132</v>
      </c>
    </row>
    <row r="51" spans="2:16">
      <c r="B51" s="27">
        <f t="shared" si="16"/>
        <v>0.69625664279696897</v>
      </c>
      <c r="C51" s="27">
        <f t="shared" si="17"/>
        <v>1.9948158400565942E-2</v>
      </c>
      <c r="D51" s="27">
        <f t="shared" si="18"/>
        <v>5.4351276028570138E-4</v>
      </c>
      <c r="E51" s="22">
        <f t="shared" si="19"/>
        <v>1.0583191306184321E-6</v>
      </c>
      <c r="F51" s="4">
        <f>SUM((I5-M47)^2,(J5-N47)^2,(K5-O47)^2)*B51</f>
        <v>0.56661971668605104</v>
      </c>
      <c r="G51" s="4">
        <f>SUM((I5-M48)^2,(J5-N48)^2,(K5-O48)^2)*C51</f>
        <v>9.4713684774976339E-2</v>
      </c>
      <c r="H51" s="4">
        <f>SUM((I5-M49)^2,(J5-N49)^2,(K5-O49)^2)*D51</f>
        <v>1.5733676383457948E-2</v>
      </c>
      <c r="I51" s="4">
        <f>SUM((I5-M50)^2,(J5-N50)^2,(K5-O50)^2)*E51</f>
        <v>6.9425440549073945E-4</v>
      </c>
      <c r="J51" s="4">
        <f t="shared" si="20"/>
        <v>0.67776133224997603</v>
      </c>
    </row>
    <row r="52" spans="2:16">
      <c r="B52" s="27">
        <f t="shared" si="16"/>
        <v>0.83844020811375519</v>
      </c>
      <c r="C52" s="27">
        <f t="shared" si="17"/>
        <v>4.3674311125332264E-3</v>
      </c>
      <c r="D52" s="27">
        <f t="shared" si="18"/>
        <v>2.9716973571700518E-4</v>
      </c>
      <c r="E52" s="22">
        <f t="shared" si="19"/>
        <v>1.022198384911252E-6</v>
      </c>
      <c r="F52" s="4">
        <f>SUM((I6-M47)^2,(J6-N47)^2,(K6-O47)^2)*B52</f>
        <v>0.64563277521628204</v>
      </c>
      <c r="G52" s="4">
        <f>SUM((I6-M48)^2,(J6-N48)^2,(K6-O48)^2)*C52</f>
        <v>4.6450318047977314E-2</v>
      </c>
      <c r="H52" s="4">
        <f>SUM((I6-M49)^2,(J6-N49)^2,(K6-O49)^2)*D52</f>
        <v>1.2165684028957929E-2</v>
      </c>
      <c r="I52" s="4">
        <f>SUM((I6-M50)^2,(J6-N50)^2,(K6-O50)^2)*E52</f>
        <v>7.134915393488037E-4</v>
      </c>
      <c r="J52" s="4">
        <f t="shared" si="20"/>
        <v>0.70496226883256607</v>
      </c>
    </row>
    <row r="53" spans="2:16">
      <c r="B53" s="27">
        <f t="shared" si="16"/>
        <v>0.99258495178735773</v>
      </c>
      <c r="C53" s="27">
        <f t="shared" si="17"/>
        <v>8.739727030246775E-6</v>
      </c>
      <c r="D53" s="27">
        <f t="shared" si="18"/>
        <v>5.1413723404048473E-7</v>
      </c>
      <c r="E53" s="22">
        <f t="shared" si="19"/>
        <v>1.6880598780970645E-9</v>
      </c>
      <c r="F53" s="4">
        <f>SUM((I7-M47)^2,(J7-N47)^2,(K7-O47)^2)*B53</f>
        <v>2.7929177861200399E-2</v>
      </c>
      <c r="G53" s="4">
        <f>SUM((I7-M48)^2,(J7-N48)^2,(K7-O48)^2)*C53</f>
        <v>8.4287251360541635E-5</v>
      </c>
      <c r="H53" s="4">
        <f>SUM((I7-M49)^2,(J7-N49)^2,(K7-O49)^2)*D53</f>
        <v>2.0534176627821496E-5</v>
      </c>
      <c r="I53" s="4">
        <f>SUM((I7-M50)^2,(J7-N50)^2,(K7-O50)^2)*E53</f>
        <v>1.1765728943970963E-6</v>
      </c>
      <c r="J53" s="4">
        <f t="shared" si="20"/>
        <v>2.8035175862083161E-2</v>
      </c>
    </row>
    <row r="54" spans="2:16">
      <c r="B54" s="27">
        <f t="shared" si="16"/>
        <v>0.99258495178735773</v>
      </c>
      <c r="C54" s="27">
        <f t="shared" si="17"/>
        <v>8.739727030246775E-6</v>
      </c>
      <c r="D54" s="27">
        <f t="shared" si="18"/>
        <v>5.1413723404048473E-7</v>
      </c>
      <c r="E54" s="22">
        <f t="shared" si="19"/>
        <v>1.6880598780970645E-9</v>
      </c>
      <c r="F54" s="4">
        <f>SUM((I8-M47)^2,(J8-N47)^2,(K8-O47)^2)*B54</f>
        <v>2.7929177861200399E-2</v>
      </c>
      <c r="G54" s="4">
        <f>SUM((I8-M48)^2,(J8-N48)^2,(K8-O48)^2)*C54</f>
        <v>8.4287251360541635E-5</v>
      </c>
      <c r="H54" s="4">
        <f>SUM((I8-M49)^2,(J8-N49)^2,(K8-O49)^2)*D54</f>
        <v>2.0534176627821496E-5</v>
      </c>
      <c r="I54" s="4">
        <f>SUM((I8-M50)^2,(J8-N50)^2,(K8-O50)^2)*E54</f>
        <v>1.1765728943970963E-6</v>
      </c>
      <c r="J54" s="4">
        <f t="shared" si="20"/>
        <v>2.8035175862083161E-2</v>
      </c>
      <c r="L54" s="35" t="s">
        <v>100</v>
      </c>
      <c r="M54" s="36"/>
    </row>
    <row r="55" spans="2:16">
      <c r="B55" s="27">
        <f t="shared" si="16"/>
        <v>0.99258495178735773</v>
      </c>
      <c r="C55" s="27">
        <f t="shared" si="17"/>
        <v>8.739727030246775E-6</v>
      </c>
      <c r="D55" s="27">
        <f t="shared" si="18"/>
        <v>5.1413723404048473E-7</v>
      </c>
      <c r="E55" s="22">
        <f t="shared" si="19"/>
        <v>1.6880598780970645E-9</v>
      </c>
      <c r="F55" s="4">
        <f>SUM((I9-M47)^2,(J9-N47)^2,(K9-O47)^2)*B55</f>
        <v>2.7929177861200399E-2</v>
      </c>
      <c r="G55" s="4">
        <f>SUM((I9-M48)^2,(J9-N48)^2,(K9-O48)^2)*C55</f>
        <v>8.4287251360541635E-5</v>
      </c>
      <c r="H55" s="4">
        <f>SUM((I9-M49)^2,(J9-N49)^2,(K9-O49)^2)*D55</f>
        <v>2.0534176627821496E-5</v>
      </c>
      <c r="I55" s="4">
        <f>SUM((I9-M50)^2,(J9-N50)^2,(K9-O50)^2)*E55</f>
        <v>1.1765728943970963E-6</v>
      </c>
      <c r="J55" s="4">
        <f t="shared" si="20"/>
        <v>2.8035175862083161E-2</v>
      </c>
      <c r="L55" s="37"/>
      <c r="M55" s="38"/>
    </row>
    <row r="56" spans="2:16">
      <c r="B56" s="27">
        <f t="shared" si="16"/>
        <v>0.99258495178735773</v>
      </c>
      <c r="C56" s="27">
        <f t="shared" si="17"/>
        <v>8.739727030246775E-6</v>
      </c>
      <c r="D56" s="27">
        <f t="shared" si="18"/>
        <v>5.1413723404048473E-7</v>
      </c>
      <c r="E56" s="22">
        <f t="shared" si="19"/>
        <v>1.6880598780970645E-9</v>
      </c>
      <c r="F56" s="4">
        <f>SUM((I10-M47)^2,(J10-N47)^2,(K10-O47)^2)*B56</f>
        <v>2.7929177861200399E-2</v>
      </c>
      <c r="G56" s="4">
        <f>SUM((I10-M48)^2,(J10-N48)^2,(K10-O48)^2)*C56</f>
        <v>8.4287251360541635E-5</v>
      </c>
      <c r="H56" s="4">
        <f>SUM((I10-M49)^2,(J10-N49)^2,(K10-O49)^2)*D56</f>
        <v>2.0534176627821496E-5</v>
      </c>
      <c r="I56" s="4">
        <f>SUM((I10-M50)^2,(J10-N50)^2,(K10-O50)^2)*E56</f>
        <v>1.1765728943970963E-6</v>
      </c>
      <c r="J56" s="4">
        <f t="shared" si="20"/>
        <v>2.8035175862083161E-2</v>
      </c>
      <c r="L56" s="4" t="s">
        <v>120</v>
      </c>
      <c r="M56" s="4">
        <f>J59</f>
        <v>1.5261937644051622</v>
      </c>
    </row>
    <row r="57" spans="2:16">
      <c r="B57" s="27">
        <f t="shared" si="16"/>
        <v>1.5041266105347415E-23</v>
      </c>
      <c r="C57" s="27">
        <f t="shared" si="17"/>
        <v>2.3729004703882401E-23</v>
      </c>
      <c r="D57" s="27">
        <f t="shared" si="18"/>
        <v>4.0650151114914695E-23</v>
      </c>
      <c r="E57" s="22">
        <f t="shared" si="19"/>
        <v>0.99999999996974953</v>
      </c>
      <c r="F57" s="4">
        <f>SUM((I11-M47)^2,(J11-N47)^2,(K11-O47)^2)*B57</f>
        <v>1.0416486291712559E-20</v>
      </c>
      <c r="G57" s="4">
        <f>SUM((I11-M48)^2,(J11-N48)^2,(K11-O48)^2)*C57</f>
        <v>1.3088599568228399E-20</v>
      </c>
      <c r="H57" s="4">
        <f>SUM((I11-M49)^2,(J11-N49)^2,(K11-O49)^2)*D57</f>
        <v>1.7121139987781778E-20</v>
      </c>
      <c r="I57" s="4">
        <f>SUM((I11-M50)^2,(J11-N50)^2,(K11-O50)^2)*E57</f>
        <v>2.9508814567229668E-9</v>
      </c>
      <c r="J57" s="4">
        <f t="shared" si="20"/>
        <v>2.9508814567635929E-9</v>
      </c>
      <c r="L57" s="4" t="s">
        <v>118</v>
      </c>
      <c r="M57" s="4">
        <f>iterasi2!J59</f>
        <v>127.27764733349088</v>
      </c>
    </row>
    <row r="58" spans="2:16">
      <c r="B58" s="27">
        <f t="shared" si="16"/>
        <v>7.3322302708515264E-8</v>
      </c>
      <c r="C58" s="27">
        <f t="shared" si="17"/>
        <v>0.99894051800033457</v>
      </c>
      <c r="D58" s="27">
        <f t="shared" si="18"/>
        <v>6.4759819825528088E-8</v>
      </c>
      <c r="E58" s="22">
        <f t="shared" si="19"/>
        <v>2.1353331892394801E-11</v>
      </c>
      <c r="F58" s="4">
        <f>SUM((I12-M47)^2,(J12-N47)^2,(K12-O47)^2)*B58</f>
        <v>6.8814084222456427E-7</v>
      </c>
      <c r="G58" s="4">
        <f>SUM((I12-M48)^2,(J12-N48)^2,(K12-O48)^2)*C58</f>
        <v>3.2770838688351766E-3</v>
      </c>
      <c r="H58" s="4">
        <f>SUM((I12-M49)^2,(J12-N49)^2,(K12-O49)^2)*D58</f>
        <v>6.4562690491327324E-7</v>
      </c>
      <c r="I58" s="4">
        <f>SUM((I12-M50)^2,(J12-N50)^2,(K12-O50)^2)*E58</f>
        <v>1.1722924888900806E-8</v>
      </c>
      <c r="J58" s="4">
        <f t="shared" si="20"/>
        <v>3.2784293595072038E-3</v>
      </c>
      <c r="L58" s="4" t="s">
        <v>121</v>
      </c>
      <c r="M58" s="4">
        <f>ABS(M56-M57)</f>
        <v>125.75145356908571</v>
      </c>
    </row>
    <row r="59" spans="2:16">
      <c r="B59" s="44" t="s">
        <v>37</v>
      </c>
      <c r="C59" s="45"/>
      <c r="D59" s="45"/>
      <c r="E59" s="45"/>
      <c r="F59" s="45"/>
      <c r="G59" s="45"/>
      <c r="H59" s="45"/>
      <c r="I59" s="46"/>
      <c r="J59" s="4">
        <f>SUM(J49:J58)</f>
        <v>1.5261937644051622</v>
      </c>
    </row>
    <row r="62" spans="2:16">
      <c r="F62" s="24" t="s">
        <v>96</v>
      </c>
      <c r="G62" s="24" t="s">
        <v>96</v>
      </c>
      <c r="H62" s="24" t="s">
        <v>96</v>
      </c>
      <c r="I62" s="24" t="s">
        <v>96</v>
      </c>
      <c r="L62" s="42" t="s">
        <v>69</v>
      </c>
      <c r="M62" s="42" t="s">
        <v>70</v>
      </c>
      <c r="N62" s="42" t="s">
        <v>71</v>
      </c>
      <c r="O62" s="42" t="s">
        <v>90</v>
      </c>
      <c r="P62" s="24" t="s">
        <v>94</v>
      </c>
    </row>
    <row r="63" spans="2:16">
      <c r="F63" s="24" t="s">
        <v>105</v>
      </c>
      <c r="G63" s="24" t="s">
        <v>97</v>
      </c>
      <c r="H63" s="24" t="s">
        <v>98</v>
      </c>
      <c r="I63" s="24" t="s">
        <v>99</v>
      </c>
      <c r="L63" s="42"/>
      <c r="M63" s="42"/>
      <c r="N63" s="42"/>
      <c r="O63" s="42"/>
      <c r="P63" s="24" t="s">
        <v>95</v>
      </c>
    </row>
    <row r="64" spans="2:16">
      <c r="F64" s="4">
        <f>L64/P64</f>
        <v>6.0187742414875133E-7</v>
      </c>
      <c r="G64" s="4">
        <f>M64/P64</f>
        <v>2.2502520290137391E-6</v>
      </c>
      <c r="H64" s="4">
        <f>N64/P64</f>
        <v>0.99999709248300217</v>
      </c>
      <c r="I64" s="4">
        <f>O64/P64</f>
        <v>5.5387544628055362E-8</v>
      </c>
      <c r="L64" s="4">
        <f>SUM((I3-M47)^2,(J3-N47)^2,(K3-O47)^2)^-1</f>
        <v>2.581167184676552E-2</v>
      </c>
      <c r="M64" s="4">
        <f>SUM((I3-M48)^2,(J3-N48)^2,(K3-O48)^2)^-1</f>
        <v>9.6502650897013903E-2</v>
      </c>
      <c r="N64" s="4">
        <f>SUM((I3-M49)^2,(J3-N49)^2,(K3-O49)^2)^-1</f>
        <v>42885.138673205431</v>
      </c>
      <c r="O64" s="4">
        <f>SUM((I3-M50)^2,(J3-N50)^2,(K3-O50)^2)^-1</f>
        <v>2.3753094383950758E-3</v>
      </c>
      <c r="P64" s="4">
        <f>SUM(L64:O64)</f>
        <v>42885.263362837613</v>
      </c>
    </row>
    <row r="65" spans="6:16">
      <c r="F65" s="4">
        <f t="shared" ref="F65:F73" si="21">L65/P65</f>
        <v>0.99608540124164602</v>
      </c>
      <c r="G65" s="4">
        <f t="shared" ref="G65:G73" si="22">M65/P65</f>
        <v>2.906183394607624E-3</v>
      </c>
      <c r="H65" s="4">
        <f t="shared" ref="H65:H73" si="23">N65/P65</f>
        <v>9.6820332903624264E-4</v>
      </c>
      <c r="I65" s="4">
        <f t="shared" ref="I65:I73" si="24">O65/P65</f>
        <v>4.0212034710063973E-5</v>
      </c>
      <c r="L65" s="4">
        <f>SUM((I4-M47)^2,(J4-N47)^2,(K4-O47)^2)^-1</f>
        <v>35.53935446006345</v>
      </c>
      <c r="M65" s="4">
        <f>SUM((I4-M48)^2,(J4-N48)^2,(K4-O48)^2)^-1</f>
        <v>0.10368978569323954</v>
      </c>
      <c r="N65" s="4">
        <f>SUM((I4-M49)^2,(J5-N49)^2,(K5-O49)^2)^-1</f>
        <v>3.4544549350025981E-2</v>
      </c>
      <c r="O65" s="4">
        <f>SUM((I4-M50)^2,(J4-N50)^2,(K4-O50)^2)^-1</f>
        <v>1.4347261322572506E-3</v>
      </c>
      <c r="P65" s="4">
        <f t="shared" ref="P65:P73" si="25">SUM(L65:O65)</f>
        <v>35.679023521238975</v>
      </c>
    </row>
    <row r="66" spans="6:16">
      <c r="F66" s="4">
        <f t="shared" si="21"/>
        <v>0.83281015559080185</v>
      </c>
      <c r="G66" s="4">
        <f t="shared" si="22"/>
        <v>0.14274418279878112</v>
      </c>
      <c r="H66" s="4">
        <f t="shared" si="23"/>
        <v>2.3412504555135577E-2</v>
      </c>
      <c r="I66" s="4">
        <f t="shared" si="24"/>
        <v>1.0331570552812646E-3</v>
      </c>
      <c r="L66" s="4">
        <f>SUM((I5-M47)^2,(J5-N47)^2,(K5-O47)^2)^-1</f>
        <v>1.228790001994841</v>
      </c>
      <c r="M66" s="4">
        <f>SUM((I5-M48)^2,(J5-N48)^2,(K5-O48)^2)^-1</f>
        <v>0.21061537673208877</v>
      </c>
      <c r="N66" s="4">
        <f>SUM((I5-M49)^2,(J5-N49)^2,(K5-O49)^2)^-1</f>
        <v>3.4544549350025981E-2</v>
      </c>
      <c r="O66" s="4">
        <f>SUM((I5-M50)^2,(J5-N50)^2,(K5-O50)^2)^-1</f>
        <v>1.5243967085384938E-3</v>
      </c>
      <c r="P66" s="4">
        <f t="shared" si="25"/>
        <v>1.4754743247854945</v>
      </c>
    </row>
    <row r="67" spans="6:16">
      <c r="F67" s="4">
        <f t="shared" si="21"/>
        <v>0.9154868785250978</v>
      </c>
      <c r="G67" s="4">
        <f t="shared" si="22"/>
        <v>6.6283123774081548E-2</v>
      </c>
      <c r="H67" s="4">
        <f t="shared" si="23"/>
        <v>1.7220019596180226E-2</v>
      </c>
      <c r="I67" s="4">
        <f t="shared" si="24"/>
        <v>1.0099781046403722E-3</v>
      </c>
      <c r="L67" s="4">
        <f>SUM((I6-M47)^2,(J6-N47)^2,(K6-O47)^2)^-1</f>
        <v>1.2986332793171538</v>
      </c>
      <c r="M67" s="4">
        <f>SUM((I6-M48)^2,(J6-N48)^2,(K6-O48)^2)^-1</f>
        <v>9.4023707394688266E-2</v>
      </c>
      <c r="N67" s="4">
        <f>SUM((I6-M49)^2,(J6-N49)^2,(K6-O49)^2)^-1</f>
        <v>2.4426882615860582E-2</v>
      </c>
      <c r="O67" s="4">
        <f>SUM((I6-M50)^2,(J6-N50)^2,(K6-O50)^2)^-1</f>
        <v>1.4326706464441077E-3</v>
      </c>
      <c r="P67" s="4">
        <f t="shared" si="25"/>
        <v>1.4185165399741468</v>
      </c>
    </row>
    <row r="68" spans="6:16">
      <c r="F68" s="4">
        <f t="shared" si="21"/>
        <v>0.99635087197326822</v>
      </c>
      <c r="G68" s="4">
        <f t="shared" si="22"/>
        <v>2.9069579332476171E-3</v>
      </c>
      <c r="H68" s="4">
        <f t="shared" si="23"/>
        <v>7.0194734170257473E-4</v>
      </c>
      <c r="I68" s="4">
        <f t="shared" si="24"/>
        <v>4.0222751781372515E-5</v>
      </c>
      <c r="L68" s="4">
        <f>SUM((I7-M47)^2,(J7-N47)^2,(K7-O47)^2)^-1</f>
        <v>35.53935446006345</v>
      </c>
      <c r="M68" s="4">
        <f>SUM((I7-M48)^2,(J7-N48)^2,(K7-O48)^2)^-1</f>
        <v>0.10368978569323954</v>
      </c>
      <c r="N68" s="4">
        <f>SUM((I7-M49)^2,(J7-N49)^2,(K7-O49)^2)^-1</f>
        <v>2.5038122704364327E-2</v>
      </c>
      <c r="O68" s="4">
        <f>SUM((I7-M50)^2,(J7-N50)^2,(K7-O50)^2)^-1</f>
        <v>1.4347261322572506E-3</v>
      </c>
      <c r="P68" s="4">
        <f t="shared" si="25"/>
        <v>35.669517094593317</v>
      </c>
    </row>
    <row r="69" spans="6:16">
      <c r="F69" s="4">
        <f t="shared" si="21"/>
        <v>0.99635087197326822</v>
      </c>
      <c r="G69" s="4">
        <f t="shared" si="22"/>
        <v>2.9069579332476171E-3</v>
      </c>
      <c r="H69" s="4">
        <f t="shared" si="23"/>
        <v>7.0194734170257473E-4</v>
      </c>
      <c r="I69" s="4">
        <f t="shared" si="24"/>
        <v>4.0222751781372515E-5</v>
      </c>
      <c r="L69" s="4">
        <f>SUM((I8-M47)^2,(J8-N47)^2,(K8-O47)^2)^-1</f>
        <v>35.53935446006345</v>
      </c>
      <c r="M69" s="4">
        <f>SUM((I8-M48)^2,(J8-N48)^2,(K8-O48)^2)^-1</f>
        <v>0.10368978569323954</v>
      </c>
      <c r="N69" s="4">
        <f>SUM((I8-M49)^2,(J8-N49)^2,(K8-O49)^2)^-1</f>
        <v>2.5038122704364327E-2</v>
      </c>
      <c r="O69" s="4">
        <f>SUM((I8-M50)^2,(J8-N50)^2,(K8-O50)^2)^-1</f>
        <v>1.4347261322572506E-3</v>
      </c>
      <c r="P69" s="4">
        <f t="shared" si="25"/>
        <v>35.669517094593317</v>
      </c>
    </row>
    <row r="70" spans="6:16">
      <c r="F70" s="4">
        <f t="shared" si="21"/>
        <v>0.99635087197326822</v>
      </c>
      <c r="G70" s="4">
        <f t="shared" si="22"/>
        <v>2.9069579332476171E-3</v>
      </c>
      <c r="H70" s="4">
        <f t="shared" si="23"/>
        <v>7.0194734170257473E-4</v>
      </c>
      <c r="I70" s="4">
        <f t="shared" si="24"/>
        <v>4.0222751781372515E-5</v>
      </c>
      <c r="L70" s="4">
        <f>SUM((I9-M47)^2,(J9-N47)^2,(K9-O47)^2)^-1</f>
        <v>35.53935446006345</v>
      </c>
      <c r="M70" s="4">
        <f>SUM((I9-M48)^2,(J9-N48)^2,(K9-O48)^2)^-1</f>
        <v>0.10368978569323954</v>
      </c>
      <c r="N70" s="4">
        <f>SUM((I9-M49)^2,(J9-N49)^2,(K9-O49)^2)^-1</f>
        <v>2.5038122704364327E-2</v>
      </c>
      <c r="O70" s="4">
        <f>SUM((I9-M50)^2,(J9-N50)^2,(K9-O50)^2)^-1</f>
        <v>1.4347261322572506E-3</v>
      </c>
      <c r="P70" s="4">
        <f t="shared" si="25"/>
        <v>35.669517094593317</v>
      </c>
    </row>
    <row r="71" spans="6:16">
      <c r="F71" s="4">
        <f t="shared" si="21"/>
        <v>0.99635087197326822</v>
      </c>
      <c r="G71" s="4">
        <f t="shared" si="22"/>
        <v>2.9069579332476171E-3</v>
      </c>
      <c r="H71" s="4">
        <f t="shared" si="23"/>
        <v>7.0194734170257473E-4</v>
      </c>
      <c r="I71" s="4">
        <f t="shared" si="24"/>
        <v>4.0222751781372515E-5</v>
      </c>
      <c r="L71" s="4">
        <f>SUM((I10-M47)^2,(J10-N47)^2,(K10-O47)^2)^-1</f>
        <v>35.53935446006345</v>
      </c>
      <c r="M71" s="4">
        <f>SUM((I10-M48)^2,(J10-N48)^2,(K10-O48)^2)^-1</f>
        <v>0.10368978569323954</v>
      </c>
      <c r="N71" s="4">
        <f>SUM((I10-M49)^2,(J10-N49)^2,(K10-O49)^2)^-1</f>
        <v>2.5038122704364327E-2</v>
      </c>
      <c r="O71" s="4">
        <f>SUM((I10-M50)^2,(J10-N50)^2,(K10-O50)^2)^-1</f>
        <v>1.4347261322572506E-3</v>
      </c>
      <c r="P71" s="4">
        <f t="shared" si="25"/>
        <v>35.669517094593317</v>
      </c>
    </row>
    <row r="72" spans="6:16">
      <c r="F72" s="4">
        <f t="shared" si="21"/>
        <v>4.2610331347359944E-12</v>
      </c>
      <c r="G72" s="4">
        <f t="shared" si="22"/>
        <v>5.3498068760622175E-12</v>
      </c>
      <c r="H72" s="4">
        <f t="shared" si="23"/>
        <v>7.0061793329898966E-12</v>
      </c>
      <c r="I72" s="4">
        <f>O72/P72</f>
        <v>0.99999999998338296</v>
      </c>
      <c r="L72" s="4">
        <f>SUM((I11-M47)^2,(J11-N47)^2,(K11-O47)^2)^-1</f>
        <v>1.4439865501780929E-3</v>
      </c>
      <c r="M72" s="4">
        <f>SUM((I11-M48)^2,(J11-N48)^2,(K11-O48)^2)^-1</f>
        <v>1.8129521481796108E-3</v>
      </c>
      <c r="N72" s="4">
        <f>SUM((I11-M49)^2,(J11-N49)^2,(K11-O49)^2)^-1</f>
        <v>2.3742666168213105E-3</v>
      </c>
      <c r="O72" s="4">
        <f>SUM((I11-M50)^2,(J11-N50)^2,(K11-O50)^2)^-1</f>
        <v>338881793.33380491</v>
      </c>
      <c r="P72" s="4">
        <f t="shared" si="25"/>
        <v>338881793.33943611</v>
      </c>
    </row>
    <row r="73" spans="6:16">
      <c r="F73" s="23">
        <f t="shared" si="21"/>
        <v>3.493087625771317E-4</v>
      </c>
      <c r="G73" s="4">
        <f t="shared" si="22"/>
        <v>0.99931588728197052</v>
      </c>
      <c r="H73" s="4">
        <f t="shared" si="23"/>
        <v>3.2883249738185124E-4</v>
      </c>
      <c r="I73" s="4">
        <f t="shared" si="24"/>
        <v>5.971458070515899E-6</v>
      </c>
      <c r="L73" s="4">
        <f>SUM((I12-M47)^2,(J12-N47)^2,(K12-O47)^2)^-1</f>
        <v>0.10655130201469375</v>
      </c>
      <c r="M73" s="4">
        <f>SUM((I12-M48)^2,(J12-N48)^2,(K12-O48)^2)^-1</f>
        <v>304.82604595512015</v>
      </c>
      <c r="N73" s="4">
        <f>SUM((I12-M49)^2,(J12-N49)^2,(K12-O49)^2)^-1</f>
        <v>0.10030533011047184</v>
      </c>
      <c r="O73" s="4">
        <f>SUM((I12-M50)^2,(J12-N50)^2,(K12-O50)^2)^-1</f>
        <v>1.8215020649507024E-3</v>
      </c>
      <c r="P73" s="4">
        <f t="shared" si="25"/>
        <v>305.03472408931026</v>
      </c>
    </row>
  </sheetData>
  <mergeCells count="19">
    <mergeCell ref="O62:O63"/>
    <mergeCell ref="L47:L50"/>
    <mergeCell ref="L54:M55"/>
    <mergeCell ref="B59:I59"/>
    <mergeCell ref="L62:L63"/>
    <mergeCell ref="M62:M63"/>
    <mergeCell ref="N62:N63"/>
    <mergeCell ref="B47:E47"/>
    <mergeCell ref="F47:F48"/>
    <mergeCell ref="G47:G48"/>
    <mergeCell ref="H47:H48"/>
    <mergeCell ref="I47:I48"/>
    <mergeCell ref="J47:J48"/>
    <mergeCell ref="B46:J46"/>
    <mergeCell ref="H1:K1"/>
    <mergeCell ref="B16:F16"/>
    <mergeCell ref="I16:M16"/>
    <mergeCell ref="B31:F31"/>
    <mergeCell ref="I31:M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3"/>
  <sheetViews>
    <sheetView topLeftCell="A52" workbookViewId="0">
      <selection activeCell="J69" sqref="J69"/>
    </sheetView>
  </sheetViews>
  <sheetFormatPr defaultRowHeight="15"/>
  <cols>
    <col min="2" max="2" width="11.85546875" customWidth="1"/>
    <col min="3" max="3" width="11.7109375" customWidth="1"/>
    <col min="4" max="4" width="11" customWidth="1"/>
    <col min="5" max="5" width="13.42578125" customWidth="1"/>
    <col min="6" max="7" width="12.28515625" customWidth="1"/>
    <col min="8" max="9" width="11.5703125" customWidth="1"/>
    <col min="10" max="10" width="11.42578125" customWidth="1"/>
    <col min="11" max="11" width="11.7109375" customWidth="1"/>
    <col min="13" max="13" width="14.5703125" customWidth="1"/>
    <col min="14" max="15" width="12" customWidth="1"/>
    <col min="16" max="16" width="11.28515625" customWidth="1"/>
  </cols>
  <sheetData>
    <row r="1" spans="2:13">
      <c r="H1" s="34" t="s">
        <v>1</v>
      </c>
      <c r="I1" s="34"/>
      <c r="J1" s="34"/>
      <c r="K1" s="34"/>
    </row>
    <row r="2" spans="2:13">
      <c r="B2" s="24" t="s">
        <v>96</v>
      </c>
      <c r="C2" s="24" t="s">
        <v>96</v>
      </c>
      <c r="D2" s="24" t="s">
        <v>96</v>
      </c>
      <c r="E2" s="24" t="s">
        <v>96</v>
      </c>
      <c r="H2" s="18" t="s">
        <v>2</v>
      </c>
      <c r="I2" s="18" t="s">
        <v>3</v>
      </c>
      <c r="J2" s="18" t="s">
        <v>4</v>
      </c>
      <c r="K2" s="18" t="s">
        <v>5</v>
      </c>
    </row>
    <row r="3" spans="2:13">
      <c r="B3" s="24" t="s">
        <v>105</v>
      </c>
      <c r="C3" s="24" t="s">
        <v>97</v>
      </c>
      <c r="D3" s="24" t="s">
        <v>98</v>
      </c>
      <c r="E3" s="24" t="s">
        <v>99</v>
      </c>
      <c r="H3" s="4">
        <v>1</v>
      </c>
      <c r="I3" s="10">
        <v>1</v>
      </c>
      <c r="J3" s="11">
        <v>7</v>
      </c>
      <c r="K3" s="11">
        <v>3</v>
      </c>
    </row>
    <row r="4" spans="2:13">
      <c r="B4" s="4">
        <f>iterasi9!F64</f>
        <v>6.0187742414875133E-7</v>
      </c>
      <c r="C4" s="4">
        <f>iterasi9!G64</f>
        <v>2.2502520290137391E-6</v>
      </c>
      <c r="D4" s="4">
        <f>iterasi8!H64</f>
        <v>0.99999696775135327</v>
      </c>
      <c r="E4" s="4">
        <f>iterasi8!I64</f>
        <v>5.7563265643908013E-8</v>
      </c>
      <c r="H4" s="4">
        <v>2</v>
      </c>
      <c r="I4" s="10">
        <v>1</v>
      </c>
      <c r="J4" s="11">
        <v>1</v>
      </c>
      <c r="K4" s="11">
        <v>1</v>
      </c>
    </row>
    <row r="5" spans="2:13">
      <c r="B5" s="4">
        <f>iterasi9!F65</f>
        <v>0.99608540124164602</v>
      </c>
      <c r="C5" s="4">
        <f>iterasi9!G65</f>
        <v>2.906183394607624E-3</v>
      </c>
      <c r="D5" s="4">
        <f>iterasi8!H65</f>
        <v>9.8901127963321039E-4</v>
      </c>
      <c r="E5" s="4">
        <f>iterasi8!I65</f>
        <v>4.1074823373608077E-5</v>
      </c>
      <c r="H5" s="4">
        <v>3</v>
      </c>
      <c r="I5" s="10">
        <v>1</v>
      </c>
      <c r="J5" s="11">
        <v>2</v>
      </c>
      <c r="K5" s="11">
        <v>1</v>
      </c>
    </row>
    <row r="6" spans="2:13">
      <c r="B6" s="4">
        <f>iterasi9!F66</f>
        <v>0.83281015559080185</v>
      </c>
      <c r="C6" s="4">
        <f>iterasi9!G66</f>
        <v>0.14274418279878112</v>
      </c>
      <c r="D6" s="4">
        <f>iterasi8!H66</f>
        <v>2.3313360124308579E-2</v>
      </c>
      <c r="E6" s="4">
        <f>iterasi8!I66</f>
        <v>1.0287463879005516E-3</v>
      </c>
      <c r="H6" s="4">
        <v>4</v>
      </c>
      <c r="I6" s="10">
        <v>2</v>
      </c>
      <c r="J6" s="11">
        <v>1</v>
      </c>
      <c r="K6" s="11">
        <v>1</v>
      </c>
    </row>
    <row r="7" spans="2:13">
      <c r="B7" s="4">
        <f>iterasi9!F67</f>
        <v>0.9154868785250978</v>
      </c>
      <c r="C7" s="4">
        <f>iterasi9!G67</f>
        <v>6.6283123774081548E-2</v>
      </c>
      <c r="D7" s="4">
        <f>iterasi8!H67</f>
        <v>1.7238611768846272E-2</v>
      </c>
      <c r="E7" s="4">
        <f>iterasi8!I67</f>
        <v>1.0110382707451048E-3</v>
      </c>
      <c r="H7" s="4">
        <v>5</v>
      </c>
      <c r="I7" s="10">
        <v>1</v>
      </c>
      <c r="J7" s="11">
        <v>1</v>
      </c>
      <c r="K7" s="11">
        <v>1</v>
      </c>
    </row>
    <row r="8" spans="2:13">
      <c r="B8" s="4">
        <f>iterasi9!F68</f>
        <v>0.99635087197326822</v>
      </c>
      <c r="C8" s="4">
        <f>iterasi9!G68</f>
        <v>2.9069579332476171E-3</v>
      </c>
      <c r="D8" s="4">
        <f>iterasi8!H68</f>
        <v>7.1703363522256384E-4</v>
      </c>
      <c r="E8" s="4">
        <f>iterasi8!I68</f>
        <v>4.1086005866925841E-5</v>
      </c>
      <c r="H8" s="4">
        <v>6</v>
      </c>
      <c r="I8" s="10">
        <v>1</v>
      </c>
      <c r="J8" s="11">
        <v>1</v>
      </c>
      <c r="K8" s="11">
        <v>1</v>
      </c>
    </row>
    <row r="9" spans="2:13">
      <c r="B9" s="4">
        <f>iterasi9!F69</f>
        <v>0.99635087197326822</v>
      </c>
      <c r="C9" s="4">
        <f>iterasi9!G69</f>
        <v>2.9069579332476171E-3</v>
      </c>
      <c r="D9" s="4">
        <f>iterasi8!H69</f>
        <v>7.1703363522256384E-4</v>
      </c>
      <c r="E9" s="4">
        <f>iterasi8!I69</f>
        <v>4.1086005866925841E-5</v>
      </c>
      <c r="H9" s="4">
        <v>7</v>
      </c>
      <c r="I9" s="10">
        <v>1</v>
      </c>
      <c r="J9" s="11">
        <v>1</v>
      </c>
      <c r="K9" s="11">
        <v>1</v>
      </c>
    </row>
    <row r="10" spans="2:13">
      <c r="B10" s="4">
        <f>iterasi9!F70</f>
        <v>0.99635087197326822</v>
      </c>
      <c r="C10" s="4">
        <f>iterasi9!G70</f>
        <v>2.9069579332476171E-3</v>
      </c>
      <c r="D10" s="4">
        <f>iterasi8!H70</f>
        <v>7.1703363522256384E-4</v>
      </c>
      <c r="E10" s="4">
        <f>iterasi8!I70</f>
        <v>4.1086005866925841E-5</v>
      </c>
      <c r="H10" s="4">
        <v>8</v>
      </c>
      <c r="I10" s="10">
        <v>1</v>
      </c>
      <c r="J10" s="11">
        <v>1</v>
      </c>
      <c r="K10" s="11">
        <v>1</v>
      </c>
    </row>
    <row r="11" spans="2:13">
      <c r="B11" s="4">
        <f>iterasi9!F71</f>
        <v>0.99635087197326822</v>
      </c>
      <c r="C11" s="4">
        <f>iterasi9!G71</f>
        <v>2.9069579332476171E-3</v>
      </c>
      <c r="D11" s="4">
        <f>iterasi8!H71</f>
        <v>7.1703363522256384E-4</v>
      </c>
      <c r="E11" s="4">
        <f>iterasi8!I71</f>
        <v>4.1086005866925841E-5</v>
      </c>
      <c r="H11" s="4">
        <v>9</v>
      </c>
      <c r="I11" s="10">
        <v>1</v>
      </c>
      <c r="J11" s="11">
        <v>22</v>
      </c>
      <c r="K11" s="11">
        <v>17</v>
      </c>
    </row>
    <row r="12" spans="2:13">
      <c r="B12" s="4">
        <f>iterasi9!F72</f>
        <v>4.2610331347359944E-12</v>
      </c>
      <c r="C12" s="4">
        <f>iterasi9!G72</f>
        <v>5.3498068760622175E-12</v>
      </c>
      <c r="D12" s="4">
        <f>iterasi8!H72</f>
        <v>6.3757471024903974E-12</v>
      </c>
      <c r="E12" s="4">
        <f>iterasi8!I72</f>
        <v>0.99999999998487477</v>
      </c>
      <c r="H12" s="4">
        <v>10</v>
      </c>
      <c r="I12" s="10">
        <v>1</v>
      </c>
      <c r="J12" s="11">
        <v>4</v>
      </c>
      <c r="K12" s="11">
        <v>2</v>
      </c>
    </row>
    <row r="13" spans="2:13">
      <c r="B13" s="4">
        <f>iterasi9!F73</f>
        <v>3.493087625771317E-4</v>
      </c>
      <c r="C13" s="4">
        <f>iterasi9!G73</f>
        <v>0.99931588728197052</v>
      </c>
      <c r="D13" s="4">
        <f>iterasi8!H73</f>
        <v>2.5447950767306998E-4</v>
      </c>
      <c r="E13" s="4">
        <f>iterasi8!I73</f>
        <v>4.6209665539143217E-6</v>
      </c>
    </row>
    <row r="16" spans="2:13">
      <c r="B16" s="34" t="s">
        <v>20</v>
      </c>
      <c r="C16" s="34"/>
      <c r="D16" s="34"/>
      <c r="E16" s="34"/>
      <c r="F16" s="34"/>
      <c r="I16" s="34" t="s">
        <v>107</v>
      </c>
      <c r="J16" s="34"/>
      <c r="K16" s="34"/>
      <c r="L16" s="34"/>
      <c r="M16" s="34"/>
    </row>
    <row r="17" spans="2:13">
      <c r="B17" s="14" t="s">
        <v>22</v>
      </c>
      <c r="C17" s="17" t="s">
        <v>92</v>
      </c>
      <c r="D17" s="14" t="s">
        <v>73</v>
      </c>
      <c r="E17" s="14" t="s">
        <v>74</v>
      </c>
      <c r="F17" s="14" t="s">
        <v>75</v>
      </c>
      <c r="I17" s="14" t="s">
        <v>22</v>
      </c>
      <c r="J17" s="17" t="s">
        <v>92</v>
      </c>
      <c r="K17" s="14" t="s">
        <v>73</v>
      </c>
      <c r="L17" s="14" t="s">
        <v>74</v>
      </c>
      <c r="M17" s="14" t="s">
        <v>75</v>
      </c>
    </row>
    <row r="18" spans="2:13">
      <c r="B18" s="4">
        <v>1</v>
      </c>
      <c r="C18" s="22">
        <f>B4^2</f>
        <v>3.6225643369993593E-13</v>
      </c>
      <c r="D18" s="22">
        <f>C18*I3</f>
        <v>3.6225643369993593E-13</v>
      </c>
      <c r="E18" s="22">
        <f>C18*J3</f>
        <v>2.5357950358995514E-12</v>
      </c>
      <c r="F18" s="22">
        <f>C18*K3</f>
        <v>1.0867693010998077E-12</v>
      </c>
      <c r="I18" s="4">
        <v>1</v>
      </c>
      <c r="J18" s="22">
        <f>C4^2</f>
        <v>5.0636341940804499E-12</v>
      </c>
      <c r="K18" s="22">
        <f>J18*I3</f>
        <v>5.0636341940804499E-12</v>
      </c>
      <c r="L18" s="22">
        <f>J18*J3</f>
        <v>3.5445439358563152E-11</v>
      </c>
      <c r="M18" s="22">
        <f>J18*K3</f>
        <v>1.5190902582241349E-11</v>
      </c>
    </row>
    <row r="19" spans="2:13">
      <c r="B19" s="4">
        <v>2</v>
      </c>
      <c r="C19" s="22">
        <f t="shared" ref="C19:C27" si="0">B5^2</f>
        <v>0.992186126566731</v>
      </c>
      <c r="D19" s="22">
        <f t="shared" ref="D19:D27" si="1">C19*I4</f>
        <v>0.992186126566731</v>
      </c>
      <c r="E19" s="22">
        <f t="shared" ref="E19:E27" si="2">C19*J4</f>
        <v>0.992186126566731</v>
      </c>
      <c r="F19" s="22">
        <f t="shared" ref="F19:F27" si="3">C19*K4</f>
        <v>0.992186126566731</v>
      </c>
      <c r="I19" s="4">
        <v>2</v>
      </c>
      <c r="J19" s="22">
        <f t="shared" ref="J19:J27" si="4">C5^2</f>
        <v>8.4459019230930934E-6</v>
      </c>
      <c r="K19" s="22">
        <f t="shared" ref="K19:K27" si="5">J19*I4</f>
        <v>8.4459019230930934E-6</v>
      </c>
      <c r="L19" s="22">
        <f t="shared" ref="L19:L27" si="6">J19*J4</f>
        <v>8.4459019230930934E-6</v>
      </c>
      <c r="M19" s="22">
        <f t="shared" ref="M19:M27" si="7">J19*K4</f>
        <v>8.4459019230930934E-6</v>
      </c>
    </row>
    <row r="20" spans="2:13">
      <c r="B20" s="4">
        <v>3</v>
      </c>
      <c r="C20" s="22">
        <f t="shared" si="0"/>
        <v>0.69357275525517559</v>
      </c>
      <c r="D20" s="22">
        <f t="shared" si="1"/>
        <v>0.69357275525517559</v>
      </c>
      <c r="E20" s="22">
        <f t="shared" si="2"/>
        <v>1.3871455105103512</v>
      </c>
      <c r="F20" s="22">
        <f t="shared" si="3"/>
        <v>0.69357275525517559</v>
      </c>
      <c r="I20" s="4">
        <v>3</v>
      </c>
      <c r="J20" s="22">
        <f t="shared" si="4"/>
        <v>2.0375901722891842E-2</v>
      </c>
      <c r="K20" s="22">
        <f t="shared" si="5"/>
        <v>2.0375901722891842E-2</v>
      </c>
      <c r="L20" s="22">
        <f t="shared" si="6"/>
        <v>4.0751803445783684E-2</v>
      </c>
      <c r="M20" s="22">
        <f t="shared" si="7"/>
        <v>2.0375901722891842E-2</v>
      </c>
    </row>
    <row r="21" spans="2:13">
      <c r="B21" s="4">
        <v>4</v>
      </c>
      <c r="C21" s="22">
        <f t="shared" si="0"/>
        <v>0.83811622475162717</v>
      </c>
      <c r="D21" s="22">
        <f t="shared" si="1"/>
        <v>1.6762324495032543</v>
      </c>
      <c r="E21" s="22">
        <f t="shared" si="2"/>
        <v>0.83811622475162717</v>
      </c>
      <c r="F21" s="22">
        <f t="shared" si="3"/>
        <v>0.83811622475162717</v>
      </c>
      <c r="I21" s="4">
        <v>4</v>
      </c>
      <c r="J21" s="22">
        <f t="shared" si="4"/>
        <v>4.3934524972502149E-3</v>
      </c>
      <c r="K21" s="22">
        <f t="shared" si="5"/>
        <v>8.7869049945004298E-3</v>
      </c>
      <c r="L21" s="22">
        <f t="shared" si="6"/>
        <v>4.3934524972502149E-3</v>
      </c>
      <c r="M21" s="22">
        <f t="shared" si="7"/>
        <v>4.3934524972502149E-3</v>
      </c>
    </row>
    <row r="22" spans="2:13">
      <c r="B22" s="4">
        <v>5</v>
      </c>
      <c r="C22" s="22">
        <f t="shared" si="0"/>
        <v>0.99271506008189192</v>
      </c>
      <c r="D22" s="22">
        <f t="shared" si="1"/>
        <v>0.99271506008189192</v>
      </c>
      <c r="E22" s="22">
        <f t="shared" si="2"/>
        <v>0.99271506008189192</v>
      </c>
      <c r="F22" s="22">
        <f t="shared" si="3"/>
        <v>0.99271506008189192</v>
      </c>
      <c r="I22" s="4">
        <v>5</v>
      </c>
      <c r="J22" s="22">
        <f t="shared" si="4"/>
        <v>8.4504044256712582E-6</v>
      </c>
      <c r="K22" s="22">
        <f t="shared" si="5"/>
        <v>8.4504044256712582E-6</v>
      </c>
      <c r="L22" s="22">
        <f t="shared" si="6"/>
        <v>8.4504044256712582E-6</v>
      </c>
      <c r="M22" s="22">
        <f t="shared" si="7"/>
        <v>8.4504044256712582E-6</v>
      </c>
    </row>
    <row r="23" spans="2:13">
      <c r="B23" s="4">
        <v>6</v>
      </c>
      <c r="C23" s="22">
        <f t="shared" si="0"/>
        <v>0.99271506008189192</v>
      </c>
      <c r="D23" s="22">
        <f t="shared" si="1"/>
        <v>0.99271506008189192</v>
      </c>
      <c r="E23" s="22">
        <f t="shared" si="2"/>
        <v>0.99271506008189192</v>
      </c>
      <c r="F23" s="22">
        <f t="shared" si="3"/>
        <v>0.99271506008189192</v>
      </c>
      <c r="I23" s="4">
        <v>6</v>
      </c>
      <c r="J23" s="22">
        <f t="shared" si="4"/>
        <v>8.4504044256712582E-6</v>
      </c>
      <c r="K23" s="22">
        <f t="shared" si="5"/>
        <v>8.4504044256712582E-6</v>
      </c>
      <c r="L23" s="22">
        <f t="shared" si="6"/>
        <v>8.4504044256712582E-6</v>
      </c>
      <c r="M23" s="22">
        <f t="shared" si="7"/>
        <v>8.4504044256712582E-6</v>
      </c>
    </row>
    <row r="24" spans="2:13">
      <c r="B24" s="4">
        <v>7</v>
      </c>
      <c r="C24" s="22">
        <f t="shared" si="0"/>
        <v>0.99271506008189192</v>
      </c>
      <c r="D24" s="22">
        <f t="shared" si="1"/>
        <v>0.99271506008189192</v>
      </c>
      <c r="E24" s="22">
        <f t="shared" si="2"/>
        <v>0.99271506008189192</v>
      </c>
      <c r="F24" s="22">
        <f t="shared" si="3"/>
        <v>0.99271506008189192</v>
      </c>
      <c r="I24" s="4">
        <v>7</v>
      </c>
      <c r="J24" s="22">
        <f>C10^2</f>
        <v>8.4504044256712582E-6</v>
      </c>
      <c r="K24" s="22">
        <f t="shared" si="5"/>
        <v>8.4504044256712582E-6</v>
      </c>
      <c r="L24" s="22">
        <f t="shared" si="6"/>
        <v>8.4504044256712582E-6</v>
      </c>
      <c r="M24" s="22">
        <f t="shared" si="7"/>
        <v>8.4504044256712582E-6</v>
      </c>
    </row>
    <row r="25" spans="2:13">
      <c r="B25" s="4">
        <v>8</v>
      </c>
      <c r="C25" s="22">
        <f t="shared" si="0"/>
        <v>0.99271506008189192</v>
      </c>
      <c r="D25" s="22">
        <f t="shared" si="1"/>
        <v>0.99271506008189192</v>
      </c>
      <c r="E25" s="22">
        <f t="shared" si="2"/>
        <v>0.99271506008189192</v>
      </c>
      <c r="F25" s="22">
        <f t="shared" si="3"/>
        <v>0.99271506008189192</v>
      </c>
      <c r="I25" s="4">
        <v>8</v>
      </c>
      <c r="J25" s="22">
        <f t="shared" si="4"/>
        <v>8.4504044256712582E-6</v>
      </c>
      <c r="K25" s="22">
        <f t="shared" si="5"/>
        <v>8.4504044256712582E-6</v>
      </c>
      <c r="L25" s="22">
        <f t="shared" si="6"/>
        <v>8.4504044256712582E-6</v>
      </c>
      <c r="M25" s="22">
        <f t="shared" si="7"/>
        <v>8.4504044256712582E-6</v>
      </c>
    </row>
    <row r="26" spans="2:13">
      <c r="B26" s="4">
        <v>9</v>
      </c>
      <c r="C26" s="22">
        <f t="shared" si="0"/>
        <v>1.8156403375318055E-23</v>
      </c>
      <c r="D26" s="22">
        <f t="shared" si="1"/>
        <v>1.8156403375318055E-23</v>
      </c>
      <c r="E26" s="22">
        <f t="shared" si="2"/>
        <v>3.9944087425699721E-22</v>
      </c>
      <c r="F26" s="22">
        <f t="shared" si="3"/>
        <v>3.0865885738040694E-22</v>
      </c>
      <c r="I26" s="4">
        <v>9</v>
      </c>
      <c r="J26" s="22">
        <f t="shared" si="4"/>
        <v>2.8620433611162583E-23</v>
      </c>
      <c r="K26" s="22">
        <f t="shared" si="5"/>
        <v>2.8620433611162583E-23</v>
      </c>
      <c r="L26" s="22">
        <f t="shared" si="6"/>
        <v>6.296495394455768E-22</v>
      </c>
      <c r="M26" s="22">
        <f t="shared" si="7"/>
        <v>4.8654737138976391E-22</v>
      </c>
    </row>
    <row r="27" spans="2:13">
      <c r="B27" s="4">
        <v>10</v>
      </c>
      <c r="C27" s="22">
        <f t="shared" si="0"/>
        <v>1.2201661161316696E-7</v>
      </c>
      <c r="D27" s="22">
        <f t="shared" si="1"/>
        <v>1.2201661161316696E-7</v>
      </c>
      <c r="E27" s="22">
        <f t="shared" si="2"/>
        <v>4.8806644645266783E-7</v>
      </c>
      <c r="F27" s="22">
        <f t="shared" si="3"/>
        <v>2.4403322322633391E-7</v>
      </c>
      <c r="I27" s="4">
        <v>10</v>
      </c>
      <c r="J27" s="22">
        <f t="shared" si="4"/>
        <v>0.99863224257415195</v>
      </c>
      <c r="K27" s="22">
        <f t="shared" si="5"/>
        <v>0.99863224257415195</v>
      </c>
      <c r="L27" s="22">
        <f t="shared" si="6"/>
        <v>3.9945289702966078</v>
      </c>
      <c r="M27" s="22">
        <f t="shared" si="7"/>
        <v>1.9972644851483039</v>
      </c>
    </row>
    <row r="28" spans="2:13">
      <c r="B28" s="16" t="s">
        <v>37</v>
      </c>
      <c r="C28" s="5">
        <f>SUM(C18:C27)</f>
        <v>6.4947354689180754</v>
      </c>
      <c r="D28" s="5">
        <f>SUM(D18:D27)</f>
        <v>7.3328516936697028</v>
      </c>
      <c r="E28" s="5">
        <f>SUM(E18:E27)</f>
        <v>7.1883085902252599</v>
      </c>
      <c r="F28" s="22">
        <f>SUM(F18:F27)</f>
        <v>6.4947355909354112</v>
      </c>
      <c r="I28" s="16" t="s">
        <v>37</v>
      </c>
      <c r="J28" s="5">
        <f>SUM(J18:J27)</f>
        <v>1.0234438443189835</v>
      </c>
      <c r="K28" s="5">
        <f>SUM(K18:K27)</f>
        <v>1.0278372968162337</v>
      </c>
      <c r="L28" s="5">
        <f>SUM(L18:L27)</f>
        <v>4.0397164737947131</v>
      </c>
      <c r="M28" s="22">
        <f>SUM(M18:M27)</f>
        <v>2.0220760869032626</v>
      </c>
    </row>
    <row r="31" spans="2:13">
      <c r="B31" s="34" t="s">
        <v>108</v>
      </c>
      <c r="C31" s="34"/>
      <c r="D31" s="34"/>
      <c r="E31" s="34"/>
      <c r="F31" s="34"/>
      <c r="I31" s="34" t="s">
        <v>109</v>
      </c>
      <c r="J31" s="34"/>
      <c r="K31" s="34"/>
      <c r="L31" s="34"/>
      <c r="M31" s="34"/>
    </row>
    <row r="32" spans="2:13">
      <c r="B32" s="14" t="s">
        <v>22</v>
      </c>
      <c r="C32" s="17" t="s">
        <v>92</v>
      </c>
      <c r="D32" s="14" t="s">
        <v>73</v>
      </c>
      <c r="E32" s="14" t="s">
        <v>74</v>
      </c>
      <c r="F32" s="14" t="s">
        <v>75</v>
      </c>
      <c r="I32" s="14" t="s">
        <v>22</v>
      </c>
      <c r="J32" s="17" t="s">
        <v>92</v>
      </c>
      <c r="K32" s="14" t="s">
        <v>73</v>
      </c>
      <c r="L32" s="14" t="s">
        <v>74</v>
      </c>
      <c r="M32" s="14" t="s">
        <v>75</v>
      </c>
    </row>
    <row r="33" spans="2:15">
      <c r="B33" s="4">
        <v>1</v>
      </c>
      <c r="C33" s="22">
        <f>D4^2</f>
        <v>0.99999393551190108</v>
      </c>
      <c r="D33" s="22">
        <f>C33*I3</f>
        <v>0.99999393551190108</v>
      </c>
      <c r="E33" s="22">
        <f>C33*J3</f>
        <v>6.9999575485833079</v>
      </c>
      <c r="F33" s="22">
        <f>C33*K3</f>
        <v>2.9999818065357031</v>
      </c>
      <c r="I33" s="4">
        <v>1</v>
      </c>
      <c r="J33" s="22">
        <f>E4^2</f>
        <v>3.3135295515911207E-15</v>
      </c>
      <c r="K33" s="22">
        <f>J33*I3</f>
        <v>3.3135295515911207E-15</v>
      </c>
      <c r="L33" s="22">
        <f>J33*J3</f>
        <v>2.3194706861137845E-14</v>
      </c>
      <c r="M33" s="22">
        <f>J33*K3</f>
        <v>9.9405886547733622E-15</v>
      </c>
    </row>
    <row r="34" spans="2:15">
      <c r="B34" s="4">
        <v>2</v>
      </c>
      <c r="C34" s="22">
        <f t="shared" ref="C34:C42" si="8">D5^2</f>
        <v>9.7814331124172022E-7</v>
      </c>
      <c r="D34" s="22">
        <f t="shared" ref="D34:D42" si="9">C34*I4</f>
        <v>9.7814331124172022E-7</v>
      </c>
      <c r="E34" s="22">
        <f t="shared" ref="E34:E42" si="10">C34*J4</f>
        <v>9.7814331124172022E-7</v>
      </c>
      <c r="F34" s="22">
        <f t="shared" ref="F34:F42" si="11">C34*K4</f>
        <v>9.7814331124172022E-7</v>
      </c>
      <c r="I34" s="4">
        <v>2</v>
      </c>
      <c r="J34" s="22">
        <f t="shared" ref="J34:J42" si="12">E5^2</f>
        <v>1.6871411151731005E-9</v>
      </c>
      <c r="K34" s="22">
        <f t="shared" ref="K34:K42" si="13">J34*I4</f>
        <v>1.6871411151731005E-9</v>
      </c>
      <c r="L34" s="22">
        <f t="shared" ref="L34:L42" si="14">J34*J4</f>
        <v>1.6871411151731005E-9</v>
      </c>
      <c r="M34" s="22">
        <f t="shared" ref="M34:M42" si="15">J34*K4</f>
        <v>1.6871411151731005E-9</v>
      </c>
    </row>
    <row r="35" spans="2:15">
      <c r="B35" s="4">
        <v>3</v>
      </c>
      <c r="C35" s="22">
        <f t="shared" si="8"/>
        <v>5.4351276028570138E-4</v>
      </c>
      <c r="D35" s="22">
        <f t="shared" si="9"/>
        <v>5.4351276028570138E-4</v>
      </c>
      <c r="E35" s="22">
        <f t="shared" si="10"/>
        <v>1.0870255205714028E-3</v>
      </c>
      <c r="F35" s="22">
        <f t="shared" si="11"/>
        <v>5.4351276028570138E-4</v>
      </c>
      <c r="I35" s="4">
        <v>3</v>
      </c>
      <c r="J35" s="22">
        <f t="shared" si="12"/>
        <v>1.0583191306184321E-6</v>
      </c>
      <c r="K35" s="22">
        <f t="shared" si="13"/>
        <v>1.0583191306184321E-6</v>
      </c>
      <c r="L35" s="22">
        <f t="shared" si="14"/>
        <v>2.1166382612368643E-6</v>
      </c>
      <c r="M35" s="22">
        <f t="shared" si="15"/>
        <v>1.0583191306184321E-6</v>
      </c>
    </row>
    <row r="36" spans="2:15">
      <c r="B36" s="4">
        <v>4</v>
      </c>
      <c r="C36" s="22">
        <f t="shared" si="8"/>
        <v>2.9716973571700518E-4</v>
      </c>
      <c r="D36" s="22">
        <f t="shared" si="9"/>
        <v>5.9433947143401036E-4</v>
      </c>
      <c r="E36" s="22">
        <f t="shared" si="10"/>
        <v>2.9716973571700518E-4</v>
      </c>
      <c r="F36" s="22">
        <f t="shared" si="11"/>
        <v>2.9716973571700518E-4</v>
      </c>
      <c r="I36" s="4">
        <v>4</v>
      </c>
      <c r="J36" s="22">
        <f t="shared" si="12"/>
        <v>1.022198384911252E-6</v>
      </c>
      <c r="K36" s="22">
        <f t="shared" si="13"/>
        <v>2.044396769822504E-6</v>
      </c>
      <c r="L36" s="22">
        <f t="shared" si="14"/>
        <v>1.022198384911252E-6</v>
      </c>
      <c r="M36" s="22">
        <f t="shared" si="15"/>
        <v>1.022198384911252E-6</v>
      </c>
    </row>
    <row r="37" spans="2:15">
      <c r="B37" s="4">
        <v>5</v>
      </c>
      <c r="C37" s="22">
        <f t="shared" si="8"/>
        <v>5.1413723404048473E-7</v>
      </c>
      <c r="D37" s="22">
        <f t="shared" si="9"/>
        <v>5.1413723404048473E-7</v>
      </c>
      <c r="E37" s="22">
        <f t="shared" si="10"/>
        <v>5.1413723404048473E-7</v>
      </c>
      <c r="F37" s="22">
        <f t="shared" si="11"/>
        <v>5.1413723404048473E-7</v>
      </c>
      <c r="I37" s="4">
        <v>5</v>
      </c>
      <c r="J37" s="22">
        <f t="shared" si="12"/>
        <v>1.6880598780970645E-9</v>
      </c>
      <c r="K37" s="22">
        <f t="shared" si="13"/>
        <v>1.6880598780970645E-9</v>
      </c>
      <c r="L37" s="22">
        <f t="shared" si="14"/>
        <v>1.6880598780970645E-9</v>
      </c>
      <c r="M37" s="22">
        <f t="shared" si="15"/>
        <v>1.6880598780970645E-9</v>
      </c>
    </row>
    <row r="38" spans="2:15">
      <c r="B38" s="4">
        <v>6</v>
      </c>
      <c r="C38" s="22">
        <f t="shared" si="8"/>
        <v>5.1413723404048473E-7</v>
      </c>
      <c r="D38" s="22">
        <f t="shared" si="9"/>
        <v>5.1413723404048473E-7</v>
      </c>
      <c r="E38" s="22">
        <f t="shared" si="10"/>
        <v>5.1413723404048473E-7</v>
      </c>
      <c r="F38" s="22">
        <f t="shared" si="11"/>
        <v>5.1413723404048473E-7</v>
      </c>
      <c r="I38" s="4">
        <v>6</v>
      </c>
      <c r="J38" s="22">
        <f t="shared" si="12"/>
        <v>1.6880598780970645E-9</v>
      </c>
      <c r="K38" s="22">
        <f t="shared" si="13"/>
        <v>1.6880598780970645E-9</v>
      </c>
      <c r="L38" s="22">
        <f t="shared" si="14"/>
        <v>1.6880598780970645E-9</v>
      </c>
      <c r="M38" s="22">
        <f t="shared" si="15"/>
        <v>1.6880598780970645E-9</v>
      </c>
    </row>
    <row r="39" spans="2:15">
      <c r="B39" s="4">
        <v>7</v>
      </c>
      <c r="C39" s="22">
        <f t="shared" si="8"/>
        <v>5.1413723404048473E-7</v>
      </c>
      <c r="D39" s="22">
        <f t="shared" si="9"/>
        <v>5.1413723404048473E-7</v>
      </c>
      <c r="E39" s="22">
        <f t="shared" si="10"/>
        <v>5.1413723404048473E-7</v>
      </c>
      <c r="F39" s="22">
        <f t="shared" si="11"/>
        <v>5.1413723404048473E-7</v>
      </c>
      <c r="I39" s="4">
        <v>7</v>
      </c>
      <c r="J39" s="22">
        <f t="shared" si="12"/>
        <v>1.6880598780970645E-9</v>
      </c>
      <c r="K39" s="22">
        <f t="shared" si="13"/>
        <v>1.6880598780970645E-9</v>
      </c>
      <c r="L39" s="22">
        <f t="shared" si="14"/>
        <v>1.6880598780970645E-9</v>
      </c>
      <c r="M39" s="22">
        <f t="shared" si="15"/>
        <v>1.6880598780970645E-9</v>
      </c>
    </row>
    <row r="40" spans="2:15">
      <c r="B40" s="4">
        <v>8</v>
      </c>
      <c r="C40" s="22">
        <f t="shared" si="8"/>
        <v>5.1413723404048473E-7</v>
      </c>
      <c r="D40" s="22">
        <f t="shared" si="9"/>
        <v>5.1413723404048473E-7</v>
      </c>
      <c r="E40" s="22">
        <f t="shared" si="10"/>
        <v>5.1413723404048473E-7</v>
      </c>
      <c r="F40" s="22">
        <f t="shared" si="11"/>
        <v>5.1413723404048473E-7</v>
      </c>
      <c r="I40" s="4">
        <v>8</v>
      </c>
      <c r="J40" s="22">
        <f t="shared" si="12"/>
        <v>1.6880598780970645E-9</v>
      </c>
      <c r="K40" s="22">
        <f t="shared" si="13"/>
        <v>1.6880598780970645E-9</v>
      </c>
      <c r="L40" s="22">
        <f t="shared" si="14"/>
        <v>1.6880598780970645E-9</v>
      </c>
      <c r="M40" s="22">
        <f t="shared" si="15"/>
        <v>1.6880598780970645E-9</v>
      </c>
    </row>
    <row r="41" spans="2:15">
      <c r="B41" s="4">
        <v>9</v>
      </c>
      <c r="C41" s="22">
        <f t="shared" si="8"/>
        <v>4.0650151114914695E-23</v>
      </c>
      <c r="D41" s="22">
        <f t="shared" si="9"/>
        <v>4.0650151114914695E-23</v>
      </c>
      <c r="E41" s="22">
        <f t="shared" si="10"/>
        <v>8.9430332452812328E-22</v>
      </c>
      <c r="F41" s="22">
        <f t="shared" si="11"/>
        <v>6.910525689535498E-22</v>
      </c>
      <c r="I41" s="4">
        <v>9</v>
      </c>
      <c r="J41" s="22">
        <f t="shared" si="12"/>
        <v>0.99999999996974953</v>
      </c>
      <c r="K41" s="22">
        <f t="shared" si="13"/>
        <v>0.99999999996974953</v>
      </c>
      <c r="L41" s="22">
        <f t="shared" si="14"/>
        <v>21.999999999334491</v>
      </c>
      <c r="M41" s="22">
        <f t="shared" si="15"/>
        <v>16.999999999485741</v>
      </c>
    </row>
    <row r="42" spans="2:15">
      <c r="B42" s="4">
        <v>10</v>
      </c>
      <c r="C42" s="22">
        <f t="shared" si="8"/>
        <v>6.4759819825528088E-8</v>
      </c>
      <c r="D42" s="22">
        <f t="shared" si="9"/>
        <v>6.4759819825528088E-8</v>
      </c>
      <c r="E42" s="22">
        <f t="shared" si="10"/>
        <v>2.5903927930211235E-7</v>
      </c>
      <c r="F42" s="22">
        <f t="shared" si="11"/>
        <v>1.2951963965105618E-7</v>
      </c>
      <c r="I42" s="4">
        <v>10</v>
      </c>
      <c r="J42" s="22">
        <f t="shared" si="12"/>
        <v>2.1353331892394801E-11</v>
      </c>
      <c r="K42" s="22">
        <f t="shared" si="13"/>
        <v>2.1353331892394801E-11</v>
      </c>
      <c r="L42" s="22">
        <f t="shared" si="14"/>
        <v>8.5413327569579206E-11</v>
      </c>
      <c r="M42" s="22">
        <f t="shared" si="15"/>
        <v>4.2706663784789603E-11</v>
      </c>
    </row>
    <row r="43" spans="2:15">
      <c r="B43" s="16" t="s">
        <v>37</v>
      </c>
      <c r="C43" s="5">
        <f>SUM(C33:C42)</f>
        <v>1.0008377174599712</v>
      </c>
      <c r="D43" s="5">
        <f>SUM(D33:D42)</f>
        <v>1.0011348871956882</v>
      </c>
      <c r="E43" s="5">
        <f>SUM(E33:E42)</f>
        <v>7.0013450375711228</v>
      </c>
      <c r="F43" s="22">
        <f>SUM(F33:F42)</f>
        <v>3.0008256532435928</v>
      </c>
      <c r="I43" s="16" t="s">
        <v>37</v>
      </c>
      <c r="J43" s="5">
        <f>SUM(J33:J42)</f>
        <v>1.0000020889480024</v>
      </c>
      <c r="K43" s="5">
        <f>SUM(K33:K42)</f>
        <v>1.0000031111463872</v>
      </c>
      <c r="L43" s="5">
        <f>SUM(L33:L42)</f>
        <v>22.000003146695956</v>
      </c>
      <c r="M43" s="22">
        <f>SUM(M33:M42)</f>
        <v>17.000002088485353</v>
      </c>
    </row>
    <row r="46" spans="2:15">
      <c r="B46" s="34" t="s">
        <v>62</v>
      </c>
      <c r="C46" s="34"/>
      <c r="D46" s="34"/>
      <c r="E46" s="34"/>
      <c r="F46" s="34"/>
      <c r="G46" s="34"/>
      <c r="H46" s="34"/>
      <c r="I46" s="34"/>
      <c r="J46" s="34"/>
    </row>
    <row r="47" spans="2:15">
      <c r="B47" s="43" t="s">
        <v>68</v>
      </c>
      <c r="C47" s="43"/>
      <c r="D47" s="43"/>
      <c r="E47" s="43"/>
      <c r="F47" s="43" t="s">
        <v>69</v>
      </c>
      <c r="G47" s="43" t="s">
        <v>70</v>
      </c>
      <c r="H47" s="43" t="s">
        <v>71</v>
      </c>
      <c r="I47" s="43" t="s">
        <v>90</v>
      </c>
      <c r="J47" s="43" t="s">
        <v>72</v>
      </c>
      <c r="L47" s="47" t="s">
        <v>104</v>
      </c>
      <c r="M47" s="4">
        <f>D28/C28</f>
        <v>1.1290454751794909</v>
      </c>
      <c r="N47" s="4">
        <f>E28/C28</f>
        <v>1.1067900493601972</v>
      </c>
      <c r="O47" s="4">
        <f>F28/C28</f>
        <v>1.0000000187871141</v>
      </c>
    </row>
    <row r="48" spans="2:15">
      <c r="B48" s="15" t="s">
        <v>86</v>
      </c>
      <c r="C48" s="15" t="s">
        <v>88</v>
      </c>
      <c r="D48" s="15" t="s">
        <v>89</v>
      </c>
      <c r="E48" s="15" t="s">
        <v>87</v>
      </c>
      <c r="F48" s="43"/>
      <c r="G48" s="43"/>
      <c r="H48" s="43"/>
      <c r="I48" s="43"/>
      <c r="J48" s="43"/>
      <c r="L48" s="48"/>
      <c r="M48" s="4">
        <f>K28/J28</f>
        <v>1.0042928124700126</v>
      </c>
      <c r="N48" s="4">
        <f>L28/J28</f>
        <v>3.947179414111194</v>
      </c>
      <c r="O48" s="4">
        <f>M28/J28</f>
        <v>1.9757567531697702</v>
      </c>
    </row>
    <row r="49" spans="2:16">
      <c r="B49" s="27">
        <f>C18</f>
        <v>3.6225643369993593E-13</v>
      </c>
      <c r="C49" s="27">
        <f>J18</f>
        <v>5.0636341940804499E-12</v>
      </c>
      <c r="D49" s="27">
        <f>C33</f>
        <v>0.99999393551190108</v>
      </c>
      <c r="E49" s="22">
        <f>J33</f>
        <v>3.3135295515911207E-15</v>
      </c>
      <c r="F49" s="4">
        <f>SUM((I3-M47)^2,(J3-N47)^2,(K3-O47)^2)*B49</f>
        <v>1.403619650571473E-11</v>
      </c>
      <c r="G49" s="4">
        <f>SUM((I3-M48)^2,(J3-N48)^2,(K3-O48)^2)*C49</f>
        <v>5.250384155797056E-11</v>
      </c>
      <c r="H49" s="4">
        <f>SUM((I3-M49)^2,(J3-N49)^2,(K3-O49)^2)*D49</f>
        <v>2.331795970469126E-5</v>
      </c>
      <c r="I49" s="4">
        <f>SUM((I3-M50)^2,(J3-N50)^2,(K3-O50)^2)*E49</f>
        <v>1.3949885846578255E-12</v>
      </c>
      <c r="J49" s="4">
        <f>SUM(F49:I49)</f>
        <v>2.331802763971791E-5</v>
      </c>
      <c r="L49" s="48"/>
      <c r="M49" s="4">
        <f>D43/C43</f>
        <v>1.0002969209998112</v>
      </c>
      <c r="N49" s="4">
        <f>E43/C43</f>
        <v>6.9954847978150303</v>
      </c>
      <c r="O49" s="4">
        <f>F43/C43</f>
        <v>2.9983139133279235</v>
      </c>
    </row>
    <row r="50" spans="2:16">
      <c r="B50" s="27">
        <f t="shared" ref="B50:B58" si="16">C19</f>
        <v>0.992186126566731</v>
      </c>
      <c r="C50" s="27">
        <f t="shared" ref="C50:C58" si="17">J19</f>
        <v>8.4459019230930934E-6</v>
      </c>
      <c r="D50" s="27">
        <f t="shared" ref="D50:D58" si="18">C34</f>
        <v>9.7814331124172022E-7</v>
      </c>
      <c r="E50" s="22">
        <f t="shared" ref="E50:E58" si="19">J34</f>
        <v>1.6871411151731005E-9</v>
      </c>
      <c r="F50" s="4">
        <f>SUM((I4-M47)^2,(J4-N47)^2,(K4-O47)^2)*B50</f>
        <v>2.7837616637235822E-2</v>
      </c>
      <c r="G50" s="4">
        <f>SUM((I4-M48)^2,(J4-N48)^2,(K4-O48)^2)*C50</f>
        <v>8.1401485915752719E-5</v>
      </c>
      <c r="H50" s="4">
        <f>SUM((I4-M49)^2,(J5-N49)^2,(K5-O49)^2)*D50</f>
        <v>2.8315416748691342E-5</v>
      </c>
      <c r="I50" s="4">
        <f>SUM((I4-M50)^2,(J4-N50)^2,(K4-O50)^2)*E50</f>
        <v>1.175932519273714E-6</v>
      </c>
      <c r="J50" s="4">
        <f t="shared" ref="J50:J58" si="20">SUM(F50:I50)</f>
        <v>2.7948509472419541E-2</v>
      </c>
      <c r="L50" s="49"/>
      <c r="M50" s="4">
        <f>K43/J43</f>
        <v>1.0000010221962494</v>
      </c>
      <c r="N50" s="4">
        <f>L43/J43</f>
        <v>21.999957189929333</v>
      </c>
      <c r="O50" s="4">
        <f>M43/J43</f>
        <v>16.999966576439132</v>
      </c>
    </row>
    <row r="51" spans="2:16">
      <c r="B51" s="27">
        <f t="shared" si="16"/>
        <v>0.69357275525517559</v>
      </c>
      <c r="C51" s="27">
        <f t="shared" si="17"/>
        <v>2.0375901722891842E-2</v>
      </c>
      <c r="D51" s="27">
        <f t="shared" si="18"/>
        <v>5.4351276028570138E-4</v>
      </c>
      <c r="E51" s="22">
        <f t="shared" si="19"/>
        <v>1.0583191306184321E-6</v>
      </c>
      <c r="F51" s="4">
        <f>SUM((I5-M47)^2,(J5-N47)^2,(K5-O47)^2)*B51</f>
        <v>0.56489888399539467</v>
      </c>
      <c r="G51" s="4">
        <f>SUM((I5-M48)^2,(J5-N48)^2,(K5-O48)^2)*C51</f>
        <v>9.6655684496662841E-2</v>
      </c>
      <c r="H51" s="4">
        <f>SUM((I5-M49)^2,(J5-N49)^2,(K5-O49)^2)*D51</f>
        <v>1.5733676383457948E-2</v>
      </c>
      <c r="I51" s="4">
        <f>SUM((I5-M50)^2,(J5-N50)^2,(K5-O50)^2)*E51</f>
        <v>6.9425440549073945E-4</v>
      </c>
      <c r="J51" s="4">
        <f t="shared" si="20"/>
        <v>0.67798249928100618</v>
      </c>
    </row>
    <row r="52" spans="2:16">
      <c r="B52" s="27">
        <f t="shared" si="16"/>
        <v>0.83811622475162717</v>
      </c>
      <c r="C52" s="27">
        <f t="shared" si="17"/>
        <v>4.3934524972502149E-3</v>
      </c>
      <c r="D52" s="27">
        <f t="shared" si="18"/>
        <v>2.9716973571700518E-4</v>
      </c>
      <c r="E52" s="22">
        <f t="shared" si="19"/>
        <v>1.022198384911252E-6</v>
      </c>
      <c r="F52" s="4">
        <f>SUM((I6-M47)^2,(J6-N47)^2,(K6-O47)^2)*B52</f>
        <v>0.64532091241351608</v>
      </c>
      <c r="G52" s="4">
        <f>SUM((I6-M48)^2,(J6-N48)^2,(K6-O48)^2)*C52</f>
        <v>4.6699766362622901E-2</v>
      </c>
      <c r="H52" s="4">
        <f>SUM((I6-M49)^2,(J6-N49)^2,(K6-O49)^2)*D52</f>
        <v>1.2165684028957929E-2</v>
      </c>
      <c r="I52" s="4">
        <f>SUM((I6-M50)^2,(J6-N50)^2,(K6-O50)^2)*E52</f>
        <v>7.134915393488037E-4</v>
      </c>
      <c r="J52" s="4">
        <f t="shared" si="20"/>
        <v>0.70489985434444569</v>
      </c>
    </row>
    <row r="53" spans="2:16">
      <c r="B53" s="27">
        <f t="shared" si="16"/>
        <v>0.99271506008189192</v>
      </c>
      <c r="C53" s="27">
        <f t="shared" si="17"/>
        <v>8.4504044256712582E-6</v>
      </c>
      <c r="D53" s="27">
        <f t="shared" si="18"/>
        <v>5.1413723404048473E-7</v>
      </c>
      <c r="E53" s="22">
        <f t="shared" si="19"/>
        <v>1.6880598780970645E-9</v>
      </c>
      <c r="F53" s="4">
        <f>SUM((I7-M47)^2,(J7-N47)^2,(K7-O47)^2)*B53</f>
        <v>2.7852456845163933E-2</v>
      </c>
      <c r="G53" s="4">
        <f>SUM((I7-M48)^2,(J7-N48)^2,(K7-O48)^2)*C53</f>
        <v>8.1444880973324959E-5</v>
      </c>
      <c r="H53" s="4">
        <f>SUM((I7-M49)^2,(J7-N49)^2,(K7-O49)^2)*D53</f>
        <v>2.0534176627821496E-5</v>
      </c>
      <c r="I53" s="4">
        <f>SUM((I7-M50)^2,(J7-N50)^2,(K7-O50)^2)*E53</f>
        <v>1.1765728943970963E-6</v>
      </c>
      <c r="J53" s="4">
        <f t="shared" si="20"/>
        <v>2.7955612475659478E-2</v>
      </c>
    </row>
    <row r="54" spans="2:16">
      <c r="B54" s="27">
        <f t="shared" si="16"/>
        <v>0.99271506008189192</v>
      </c>
      <c r="C54" s="27">
        <f t="shared" si="17"/>
        <v>8.4504044256712582E-6</v>
      </c>
      <c r="D54" s="27">
        <f t="shared" si="18"/>
        <v>5.1413723404048473E-7</v>
      </c>
      <c r="E54" s="22">
        <f t="shared" si="19"/>
        <v>1.6880598780970645E-9</v>
      </c>
      <c r="F54" s="4">
        <f>SUM((I8-M47)^2,(J8-N47)^2,(K8-O47)^2)*B54</f>
        <v>2.7852456845163933E-2</v>
      </c>
      <c r="G54" s="4">
        <f>SUM((I8-M48)^2,(J8-N48)^2,(K8-O48)^2)*C54</f>
        <v>8.1444880973324959E-5</v>
      </c>
      <c r="H54" s="4">
        <f>SUM((I8-M49)^2,(J8-N49)^2,(K8-O49)^2)*D54</f>
        <v>2.0534176627821496E-5</v>
      </c>
      <c r="I54" s="4">
        <f>SUM((I8-M50)^2,(J8-N50)^2,(K8-O50)^2)*E54</f>
        <v>1.1765728943970963E-6</v>
      </c>
      <c r="J54" s="4">
        <f t="shared" si="20"/>
        <v>2.7955612475659478E-2</v>
      </c>
      <c r="L54" s="35" t="s">
        <v>100</v>
      </c>
      <c r="M54" s="36"/>
    </row>
    <row r="55" spans="2:16">
      <c r="B55" s="27">
        <f t="shared" si="16"/>
        <v>0.99271506008189192</v>
      </c>
      <c r="C55" s="27">
        <f t="shared" si="17"/>
        <v>8.4504044256712582E-6</v>
      </c>
      <c r="D55" s="27">
        <f t="shared" si="18"/>
        <v>5.1413723404048473E-7</v>
      </c>
      <c r="E55" s="22">
        <f t="shared" si="19"/>
        <v>1.6880598780970645E-9</v>
      </c>
      <c r="F55" s="4">
        <f>SUM((I9-M47)^2,(J9-N47)^2,(K9-O47)^2)*B55</f>
        <v>2.7852456845163933E-2</v>
      </c>
      <c r="G55" s="4">
        <f>SUM((I9-M48)^2,(J9-N48)^2,(K9-O48)^2)*C55</f>
        <v>8.1444880973324959E-5</v>
      </c>
      <c r="H55" s="4">
        <f>SUM((I9-M49)^2,(J9-N49)^2,(K9-O49)^2)*D55</f>
        <v>2.0534176627821496E-5</v>
      </c>
      <c r="I55" s="4">
        <f>SUM((I9-M50)^2,(J9-N50)^2,(K9-O50)^2)*E55</f>
        <v>1.1765728943970963E-6</v>
      </c>
      <c r="J55" s="4">
        <f t="shared" si="20"/>
        <v>2.7955612475659478E-2</v>
      </c>
      <c r="L55" s="37"/>
      <c r="M55" s="38"/>
    </row>
    <row r="56" spans="2:16">
      <c r="B56" s="27">
        <f t="shared" si="16"/>
        <v>0.99271506008189192</v>
      </c>
      <c r="C56" s="27">
        <f t="shared" si="17"/>
        <v>8.4504044256712582E-6</v>
      </c>
      <c r="D56" s="27">
        <f t="shared" si="18"/>
        <v>5.1413723404048473E-7</v>
      </c>
      <c r="E56" s="22">
        <f t="shared" si="19"/>
        <v>1.6880598780970645E-9</v>
      </c>
      <c r="F56" s="4">
        <f>SUM((I10-M47)^2,(J10-N47)^2,(K10-O47)^2)*B56</f>
        <v>2.7852456845163933E-2</v>
      </c>
      <c r="G56" s="4">
        <f>SUM((I10-M48)^2,(J10-N48)^2,(K10-O48)^2)*C56</f>
        <v>8.1444880973324959E-5</v>
      </c>
      <c r="H56" s="4">
        <f>SUM((I10-M49)^2,(J10-N49)^2,(K10-O49)^2)*D56</f>
        <v>2.0534176627821496E-5</v>
      </c>
      <c r="I56" s="4">
        <f>SUM((I10-M50)^2,(J10-N50)^2,(K10-O50)^2)*E56</f>
        <v>1.1765728943970963E-6</v>
      </c>
      <c r="J56" s="4">
        <f t="shared" si="20"/>
        <v>2.7955612475659478E-2</v>
      </c>
      <c r="L56" s="4" t="s">
        <v>120</v>
      </c>
      <c r="M56" s="4">
        <f>J59</f>
        <v>1.5260699691397619</v>
      </c>
    </row>
    <row r="57" spans="2:16">
      <c r="B57" s="27">
        <f t="shared" si="16"/>
        <v>1.8156403375318055E-23</v>
      </c>
      <c r="C57" s="27">
        <f t="shared" si="17"/>
        <v>2.8620433611162583E-23</v>
      </c>
      <c r="D57" s="27">
        <f t="shared" si="18"/>
        <v>4.0650151114914695E-23</v>
      </c>
      <c r="E57" s="22">
        <f t="shared" si="19"/>
        <v>0.99999999996974953</v>
      </c>
      <c r="F57" s="4">
        <f>SUM((I11-M47)^2,(J11-N47)^2,(K11-O47)^2)*B57</f>
        <v>1.2574087778223271E-20</v>
      </c>
      <c r="G57" s="4">
        <f>SUM((I11-M48)^2,(J11-N48)^2,(K11-O48)^2)*C57</f>
        <v>1.5787953750277449E-20</v>
      </c>
      <c r="H57" s="4">
        <f>SUM((I11-M49)^2,(J11-N49)^2,(K11-O49)^2)*D57</f>
        <v>1.7121139987781778E-20</v>
      </c>
      <c r="I57" s="4">
        <f>SUM((I11-M50)^2,(J11-N50)^2,(K11-O50)^2)*E57</f>
        <v>2.9508814567229668E-9</v>
      </c>
      <c r="J57" s="4">
        <f t="shared" si="20"/>
        <v>2.9508814567684501E-9</v>
      </c>
      <c r="L57" s="4" t="s">
        <v>118</v>
      </c>
      <c r="M57" s="4">
        <f>iterasi2!J59</f>
        <v>127.27764733349088</v>
      </c>
    </row>
    <row r="58" spans="2:16">
      <c r="B58" s="27">
        <f t="shared" si="16"/>
        <v>1.2201661161316696E-7</v>
      </c>
      <c r="C58" s="27">
        <f t="shared" si="17"/>
        <v>0.99863224257415195</v>
      </c>
      <c r="D58" s="27">
        <f t="shared" si="18"/>
        <v>6.4759819825528088E-8</v>
      </c>
      <c r="E58" s="22">
        <f t="shared" si="19"/>
        <v>2.1353331892394801E-11</v>
      </c>
      <c r="F58" s="4">
        <f>SUM((I12-M47)^2,(J12-N47)^2,(K12-O47)^2)*B58</f>
        <v>1.1454085533703242E-6</v>
      </c>
      <c r="G58" s="4">
        <f>SUM((I12-M48)^2,(J12-N48)^2,(K12-O48)^2)*C58</f>
        <v>3.3915324023481709E-3</v>
      </c>
      <c r="H58" s="4">
        <f>SUM((I12-M49)^2,(J12-N49)^2,(K12-O49)^2)*D58</f>
        <v>6.4562690491327324E-7</v>
      </c>
      <c r="I58" s="4">
        <f>SUM((I12-M50)^2,(J12-N50)^2,(K12-O50)^2)*E58</f>
        <v>1.1722924888900806E-8</v>
      </c>
      <c r="J58" s="4">
        <f t="shared" si="20"/>
        <v>3.393335160731344E-3</v>
      </c>
      <c r="L58" s="4" t="s">
        <v>121</v>
      </c>
      <c r="M58" s="4">
        <f>ABS(M56-M57)</f>
        <v>125.75157736435111</v>
      </c>
    </row>
    <row r="59" spans="2:16">
      <c r="B59" s="44" t="s">
        <v>37</v>
      </c>
      <c r="C59" s="45"/>
      <c r="D59" s="45"/>
      <c r="E59" s="45"/>
      <c r="F59" s="45"/>
      <c r="G59" s="45"/>
      <c r="H59" s="45"/>
      <c r="I59" s="46"/>
      <c r="J59" s="4">
        <f>SUM(J49:J58)</f>
        <v>1.5260699691397619</v>
      </c>
    </row>
    <row r="62" spans="2:16">
      <c r="F62" s="24" t="s">
        <v>96</v>
      </c>
      <c r="G62" s="24" t="s">
        <v>96</v>
      </c>
      <c r="H62" s="24" t="s">
        <v>96</v>
      </c>
      <c r="I62" s="24" t="s">
        <v>96</v>
      </c>
      <c r="L62" s="42" t="s">
        <v>69</v>
      </c>
      <c r="M62" s="42" t="s">
        <v>70</v>
      </c>
      <c r="N62" s="42" t="s">
        <v>71</v>
      </c>
      <c r="O62" s="42" t="s">
        <v>90</v>
      </c>
      <c r="P62" s="24" t="s">
        <v>94</v>
      </c>
    </row>
    <row r="63" spans="2:16">
      <c r="F63" s="24" t="s">
        <v>105</v>
      </c>
      <c r="G63" s="24" t="s">
        <v>97</v>
      </c>
      <c r="H63" s="24" t="s">
        <v>98</v>
      </c>
      <c r="I63" s="24" t="s">
        <v>99</v>
      </c>
      <c r="L63" s="42"/>
      <c r="M63" s="42"/>
      <c r="N63" s="42"/>
      <c r="O63" s="42"/>
      <c r="P63" s="24" t="s">
        <v>95</v>
      </c>
    </row>
    <row r="64" spans="2:16">
      <c r="F64" s="4">
        <f>L64/P64</f>
        <v>6.0180887322277157E-7</v>
      </c>
      <c r="G64" s="4">
        <f>M64/P64</f>
        <v>2.2488638454342533E-6</v>
      </c>
      <c r="H64" s="4">
        <f>N64/P64</f>
        <v>0.99999709393973668</v>
      </c>
      <c r="I64" s="4">
        <f>O64/P64</f>
        <v>5.5387544708740544E-8</v>
      </c>
      <c r="L64" s="4">
        <f>SUM((I3-M47)^2,(J3-N47)^2,(K3-O47)^2)^-1</f>
        <v>2.5808731984654533E-2</v>
      </c>
      <c r="M64" s="4">
        <f>SUM((I3-M48)^2,(J3-N48)^2,(K3-O48)^2)^-1</f>
        <v>9.644311813811926E-2</v>
      </c>
      <c r="N64" s="4">
        <f>SUM((I3-M49)^2,(J3-N49)^2,(K3-O49)^2)^-1</f>
        <v>42885.138673205431</v>
      </c>
      <c r="O64" s="4">
        <f>SUM((I3-M50)^2,(J3-N50)^2,(K3-O50)^2)^-1</f>
        <v>2.3753094383950758E-3</v>
      </c>
      <c r="P64" s="4">
        <f>SUM(L64:O64)</f>
        <v>42885.26330036499</v>
      </c>
    </row>
    <row r="65" spans="6:16">
      <c r="F65" s="4">
        <f t="shared" ref="F65:F73" si="21">L65/P65</f>
        <v>0.99609477577756445</v>
      </c>
      <c r="G65" s="4">
        <f t="shared" ref="G65:G73" si="22">M65/P65</f>
        <v>2.8997012996672092E-3</v>
      </c>
      <c r="H65" s="4">
        <f t="shared" ref="H65:H73" si="23">N65/P65</f>
        <v>9.6542622836461392E-4</v>
      </c>
      <c r="I65" s="4">
        <f t="shared" ref="I65:I73" si="24">O65/P65</f>
        <v>4.0096694403692544E-5</v>
      </c>
      <c r="L65" s="4">
        <f>SUM((I4-M47)^2,(J4-N47)^2,(K4-O47)^2)^-1</f>
        <v>35.641920768445914</v>
      </c>
      <c r="M65" s="4">
        <f>SUM((I4-M48)^2,(J4-N48)^2,(K4-O48)^2)^-1</f>
        <v>0.10375611486790626</v>
      </c>
      <c r="N65" s="4">
        <f>SUM((I4-M49)^2,(J5-N49)^2,(K5-O49)^2)^-1</f>
        <v>3.4544549350025981E-2</v>
      </c>
      <c r="O65" s="4">
        <f>SUM((I4-M50)^2,(J4-N50)^2,(K4-O50)^2)^-1</f>
        <v>1.4347261322572506E-3</v>
      </c>
      <c r="P65" s="4">
        <f t="shared" ref="P65:P73" si="25">SUM(L65:O65)</f>
        <v>35.781656158796103</v>
      </c>
    </row>
    <row r="66" spans="6:16">
      <c r="F66" s="4">
        <f t="shared" si="21"/>
        <v>0.83258646074161502</v>
      </c>
      <c r="G66" s="4">
        <f t="shared" si="22"/>
        <v>0.14295438205296232</v>
      </c>
      <c r="H66" s="4">
        <f t="shared" si="23"/>
        <v>2.3425429780256628E-2</v>
      </c>
      <c r="I66" s="4">
        <f t="shared" si="24"/>
        <v>1.0337274251660184E-3</v>
      </c>
      <c r="L66" s="4">
        <f>SUM((I5-M47)^2,(J5-N47)^2,(K5-O47)^2)^-1</f>
        <v>1.2277821304048282</v>
      </c>
      <c r="M66" s="4">
        <f>SUM((I5-M48)^2,(J5-N48)^2,(K5-O48)^2)^-1</f>
        <v>0.21080913997971165</v>
      </c>
      <c r="N66" s="4">
        <f>SUM((I5-M49)^2,(J5-N49)^2,(K5-O49)^2)^-1</f>
        <v>3.4544549350025981E-2</v>
      </c>
      <c r="O66" s="4">
        <f>SUM((I5-M50)^2,(J5-N50)^2,(K5-O50)^2)^-1</f>
        <v>1.5243967085384938E-3</v>
      </c>
      <c r="P66" s="4">
        <f t="shared" si="25"/>
        <v>1.4746602164431044</v>
      </c>
    </row>
    <row r="67" spans="6:16">
      <c r="F67" s="4">
        <f t="shared" si="21"/>
        <v>0.9154588813531136</v>
      </c>
      <c r="G67" s="4">
        <f t="shared" si="22"/>
        <v>6.6313440502909618E-2</v>
      </c>
      <c r="H67" s="4">
        <f t="shared" si="23"/>
        <v>1.7217828547395668E-2</v>
      </c>
      <c r="I67" s="4">
        <f t="shared" si="24"/>
        <v>1.0098495965811193E-3</v>
      </c>
      <c r="L67" s="4">
        <f>SUM((I6-M47)^2,(J6-N47)^2,(K6-O47)^2)^-1</f>
        <v>1.2987588169381523</v>
      </c>
      <c r="M67" s="4">
        <f>SUM((I6-M48)^2,(J6-N48)^2,(K6-O48)^2)^-1</f>
        <v>9.4078682602716471E-2</v>
      </c>
      <c r="N67" s="4">
        <f>SUM((I6-M49)^2,(J6-N49)^2,(K6-O49)^2)^-1</f>
        <v>2.4426882615860582E-2</v>
      </c>
      <c r="O67" s="4">
        <f>SUM((I6-M50)^2,(J6-N50)^2,(K6-O50)^2)^-1</f>
        <v>1.4326706464441077E-3</v>
      </c>
      <c r="P67" s="4">
        <f t="shared" si="25"/>
        <v>1.4186970528031735</v>
      </c>
    </row>
    <row r="68" spans="6:16">
      <c r="F68" s="4">
        <f t="shared" si="21"/>
        <v>0.99635948734756952</v>
      </c>
      <c r="G68" s="4">
        <f t="shared" si="22"/>
        <v>2.9004718934924618E-3</v>
      </c>
      <c r="H68" s="4">
        <f t="shared" si="23"/>
        <v>6.9993340886251396E-4</v>
      </c>
      <c r="I68" s="4">
        <f t="shared" si="24"/>
        <v>4.0107350075407445E-5</v>
      </c>
      <c r="L68" s="4">
        <f>SUM((I7-M47)^2,(J7-N47)^2,(K7-O47)^2)^-1</f>
        <v>35.641920768445914</v>
      </c>
      <c r="M68" s="4">
        <f>SUM((I7-M48)^2,(J7-N48)^2,(K7-O48)^2)^-1</f>
        <v>0.10375611486790626</v>
      </c>
      <c r="N68" s="4">
        <f>SUM((I7-M49)^2,(J7-N49)^2,(K7-O49)^2)^-1</f>
        <v>2.5038122704364327E-2</v>
      </c>
      <c r="O68" s="4">
        <f>SUM((I7-M50)^2,(J7-N50)^2,(K7-O50)^2)^-1</f>
        <v>1.4347261322572506E-3</v>
      </c>
      <c r="P68" s="4">
        <f t="shared" si="25"/>
        <v>35.772149732150446</v>
      </c>
    </row>
    <row r="69" spans="6:16">
      <c r="F69" s="4">
        <f t="shared" si="21"/>
        <v>0.99635948734756952</v>
      </c>
      <c r="G69" s="4">
        <f t="shared" si="22"/>
        <v>2.9004718934924618E-3</v>
      </c>
      <c r="H69" s="4">
        <f t="shared" si="23"/>
        <v>6.9993340886251396E-4</v>
      </c>
      <c r="I69" s="4">
        <f t="shared" si="24"/>
        <v>4.0107350075407445E-5</v>
      </c>
      <c r="L69" s="4">
        <f>SUM((I8-M47)^2,(J8-N47)^2,(K8-O47)^2)^-1</f>
        <v>35.641920768445914</v>
      </c>
      <c r="M69" s="4">
        <f>SUM((I8-M48)^2,(J8-N48)^2,(K8-O48)^2)^-1</f>
        <v>0.10375611486790626</v>
      </c>
      <c r="N69" s="4">
        <f>SUM((I8-M49)^2,(J8-N49)^2,(K8-O49)^2)^-1</f>
        <v>2.5038122704364327E-2</v>
      </c>
      <c r="O69" s="4">
        <f>SUM((I8-M50)^2,(J8-N50)^2,(K8-O50)^2)^-1</f>
        <v>1.4347261322572506E-3</v>
      </c>
      <c r="P69" s="4">
        <f t="shared" si="25"/>
        <v>35.772149732150446</v>
      </c>
    </row>
    <row r="70" spans="6:16">
      <c r="F70" s="4">
        <f t="shared" si="21"/>
        <v>0.99635948734756952</v>
      </c>
      <c r="G70" s="4">
        <f t="shared" si="22"/>
        <v>2.9004718934924618E-3</v>
      </c>
      <c r="H70" s="4">
        <f t="shared" si="23"/>
        <v>6.9993340886251396E-4</v>
      </c>
      <c r="I70" s="4">
        <f t="shared" si="24"/>
        <v>4.0107350075407445E-5</v>
      </c>
      <c r="L70" s="4">
        <f>SUM((I9-M47)^2,(J9-N47)^2,(K9-O47)^2)^-1</f>
        <v>35.641920768445914</v>
      </c>
      <c r="M70" s="4">
        <f>SUM((I9-M48)^2,(J9-N48)^2,(K9-O48)^2)^-1</f>
        <v>0.10375611486790626</v>
      </c>
      <c r="N70" s="4">
        <f>SUM((I9-M49)^2,(J9-N49)^2,(K9-O49)^2)^-1</f>
        <v>2.5038122704364327E-2</v>
      </c>
      <c r="O70" s="4">
        <f>SUM((I9-M50)^2,(J9-N50)^2,(K9-O50)^2)^-1</f>
        <v>1.4347261322572506E-3</v>
      </c>
      <c r="P70" s="4">
        <f t="shared" si="25"/>
        <v>35.772149732150446</v>
      </c>
    </row>
    <row r="71" spans="6:16">
      <c r="F71" s="4">
        <f t="shared" si="21"/>
        <v>0.99635948734756952</v>
      </c>
      <c r="G71" s="4">
        <f t="shared" si="22"/>
        <v>2.9004718934924618E-3</v>
      </c>
      <c r="H71" s="4">
        <f t="shared" si="23"/>
        <v>6.9993340886251396E-4</v>
      </c>
      <c r="I71" s="4">
        <f t="shared" si="24"/>
        <v>4.0107350075407445E-5</v>
      </c>
      <c r="L71" s="4">
        <f>SUM((I10-M47)^2,(J10-N47)^2,(K10-O47)^2)^-1</f>
        <v>35.641920768445914</v>
      </c>
      <c r="M71" s="4">
        <f>SUM((I10-M48)^2,(J10-N48)^2,(K10-O48)^2)^-1</f>
        <v>0.10375611486790626</v>
      </c>
      <c r="N71" s="4">
        <f>SUM((I10-M49)^2,(J10-N49)^2,(K10-O49)^2)^-1</f>
        <v>2.5038122704364327E-2</v>
      </c>
      <c r="O71" s="4">
        <f>SUM((I10-M50)^2,(J10-N50)^2,(K10-O50)^2)^-1</f>
        <v>1.4347261322572506E-3</v>
      </c>
      <c r="P71" s="4">
        <f t="shared" si="25"/>
        <v>35.772149732150446</v>
      </c>
    </row>
    <row r="72" spans="6:16">
      <c r="F72" s="4">
        <f t="shared" si="21"/>
        <v>4.2609368557556968E-12</v>
      </c>
      <c r="G72" s="4">
        <f t="shared" si="22"/>
        <v>5.3493637087844705E-12</v>
      </c>
      <c r="H72" s="4">
        <f t="shared" si="23"/>
        <v>7.0061793329899007E-12</v>
      </c>
      <c r="I72" s="4">
        <f>O72/P72</f>
        <v>0.99999999998338351</v>
      </c>
      <c r="L72" s="4">
        <f>SUM((I11-M47)^2,(J11-N47)^2,(K11-O47)^2)^-1</f>
        <v>1.4439539229845881E-3</v>
      </c>
      <c r="M72" s="4">
        <f>SUM((I11-M48)^2,(J11-N48)^2,(K11-O48)^2)^-1</f>
        <v>1.8128019668577774E-3</v>
      </c>
      <c r="N72" s="4">
        <f>SUM((I11-M49)^2,(J11-N49)^2,(K11-O49)^2)^-1</f>
        <v>2.3742666168213105E-3</v>
      </c>
      <c r="O72" s="4">
        <f>SUM((I11-M50)^2,(J11-N50)^2,(K11-O50)^2)^-1</f>
        <v>338881793.33380491</v>
      </c>
      <c r="P72" s="4">
        <f t="shared" si="25"/>
        <v>338881793.33943594</v>
      </c>
    </row>
    <row r="73" spans="6:16">
      <c r="F73" s="23">
        <f t="shared" si="21"/>
        <v>3.6152745391682941E-4</v>
      </c>
      <c r="G73" s="4">
        <f t="shared" si="22"/>
        <v>0.99929187729733993</v>
      </c>
      <c r="H73" s="4">
        <f t="shared" si="23"/>
        <v>3.4041348487336528E-4</v>
      </c>
      <c r="I73" s="4">
        <f t="shared" si="24"/>
        <v>6.1817638698859642E-6</v>
      </c>
      <c r="L73" s="4">
        <f>SUM((I12-M47)^2,(J12-N47)^2,(K12-O47)^2)^-1</f>
        <v>0.10652671595138469</v>
      </c>
      <c r="M73" s="4">
        <f>SUM((I12-M48)^2,(J12-N48)^2,(K12-O48)^2)^-1</f>
        <v>294.44868103950182</v>
      </c>
      <c r="N73" s="4">
        <f>SUM((I12-M49)^2,(J12-N49)^2,(K12-O49)^2)^-1</f>
        <v>0.10030533011047184</v>
      </c>
      <c r="O73" s="4">
        <f>SUM((I12-M50)^2,(J12-N50)^2,(K12-O50)^2)^-1</f>
        <v>1.8215020649507024E-3</v>
      </c>
      <c r="P73" s="4">
        <f t="shared" si="25"/>
        <v>294.65733458762861</v>
      </c>
    </row>
  </sheetData>
  <mergeCells count="19">
    <mergeCell ref="O62:O63"/>
    <mergeCell ref="L47:L50"/>
    <mergeCell ref="L54:M55"/>
    <mergeCell ref="B59:I59"/>
    <mergeCell ref="L62:L63"/>
    <mergeCell ref="M62:M63"/>
    <mergeCell ref="N62:N63"/>
    <mergeCell ref="B47:E47"/>
    <mergeCell ref="F47:F48"/>
    <mergeCell ref="G47:G48"/>
    <mergeCell ref="H47:H48"/>
    <mergeCell ref="I47:I48"/>
    <mergeCell ref="J47:J48"/>
    <mergeCell ref="B46:J46"/>
    <mergeCell ref="H1:K1"/>
    <mergeCell ref="B16:F16"/>
    <mergeCell ref="I16:M16"/>
    <mergeCell ref="B31:F31"/>
    <mergeCell ref="I31:M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3"/>
  <sheetViews>
    <sheetView topLeftCell="B46" workbookViewId="0">
      <selection activeCell="Q56" sqref="A1:XFD1048576"/>
    </sheetView>
  </sheetViews>
  <sheetFormatPr defaultRowHeight="15"/>
  <cols>
    <col min="2" max="2" width="11.85546875" customWidth="1"/>
    <col min="3" max="3" width="11.7109375" customWidth="1"/>
    <col min="4" max="4" width="11" customWidth="1"/>
    <col min="5" max="5" width="13.42578125" customWidth="1"/>
    <col min="6" max="7" width="12.28515625" customWidth="1"/>
    <col min="8" max="9" width="11.5703125" customWidth="1"/>
    <col min="10" max="10" width="11.42578125" customWidth="1"/>
    <col min="11" max="11" width="11.7109375" customWidth="1"/>
    <col min="13" max="13" width="14.5703125" customWidth="1"/>
    <col min="14" max="15" width="12" customWidth="1"/>
    <col min="16" max="16" width="11.28515625" customWidth="1"/>
  </cols>
  <sheetData>
    <row r="1" spans="2:13">
      <c r="H1" s="34" t="s">
        <v>1</v>
      </c>
      <c r="I1" s="34"/>
      <c r="J1" s="34"/>
      <c r="K1" s="34"/>
    </row>
    <row r="2" spans="2:13">
      <c r="B2" s="24" t="s">
        <v>96</v>
      </c>
      <c r="C2" s="24" t="s">
        <v>96</v>
      </c>
      <c r="D2" s="24" t="s">
        <v>96</v>
      </c>
      <c r="E2" s="24" t="s">
        <v>96</v>
      </c>
      <c r="H2" s="18" t="s">
        <v>2</v>
      </c>
      <c r="I2" s="18" t="s">
        <v>3</v>
      </c>
      <c r="J2" s="18" t="s">
        <v>4</v>
      </c>
      <c r="K2" s="18" t="s">
        <v>5</v>
      </c>
    </row>
    <row r="3" spans="2:13">
      <c r="B3" s="24" t="s">
        <v>105</v>
      </c>
      <c r="C3" s="24" t="s">
        <v>97</v>
      </c>
      <c r="D3" s="24" t="s">
        <v>98</v>
      </c>
      <c r="E3" s="24" t="s">
        <v>99</v>
      </c>
      <c r="H3" s="4">
        <v>1</v>
      </c>
      <c r="I3" s="10">
        <v>1</v>
      </c>
      <c r="J3" s="11">
        <v>7</v>
      </c>
      <c r="K3" s="11">
        <v>3</v>
      </c>
    </row>
    <row r="4" spans="2:13">
      <c r="B4" s="4">
        <f>iterasi10!F64</f>
        <v>6.0180887322277157E-7</v>
      </c>
      <c r="C4" s="4">
        <f>iterasi10!G64</f>
        <v>2.2488638454342533E-6</v>
      </c>
      <c r="D4" s="4">
        <f>iterasi10!H64</f>
        <v>0.99999709393973668</v>
      </c>
      <c r="E4" s="4">
        <f>iterasi10!I64</f>
        <v>5.5387544708740544E-8</v>
      </c>
      <c r="H4" s="4">
        <v>2</v>
      </c>
      <c r="I4" s="10">
        <v>1</v>
      </c>
      <c r="J4" s="11">
        <v>1</v>
      </c>
      <c r="K4" s="11">
        <v>1</v>
      </c>
    </row>
    <row r="5" spans="2:13">
      <c r="B5" s="4">
        <f>iterasi10!F65</f>
        <v>0.99609477577756445</v>
      </c>
      <c r="C5" s="4">
        <f>iterasi10!G65</f>
        <v>2.8997012996672092E-3</v>
      </c>
      <c r="D5" s="4">
        <f>iterasi10!H65</f>
        <v>9.6542622836461392E-4</v>
      </c>
      <c r="E5" s="4">
        <f>iterasi10!I65</f>
        <v>4.0096694403692544E-5</v>
      </c>
      <c r="H5" s="4">
        <v>3</v>
      </c>
      <c r="I5" s="10">
        <v>1</v>
      </c>
      <c r="J5" s="11">
        <v>2</v>
      </c>
      <c r="K5" s="11">
        <v>1</v>
      </c>
    </row>
    <row r="6" spans="2:13">
      <c r="B6" s="4">
        <f>iterasi10!F66</f>
        <v>0.83258646074161502</v>
      </c>
      <c r="C6" s="4">
        <f>iterasi10!G66</f>
        <v>0.14295438205296232</v>
      </c>
      <c r="D6" s="4">
        <f>iterasi10!H66</f>
        <v>2.3425429780256628E-2</v>
      </c>
      <c r="E6" s="4">
        <f>iterasi10!I66</f>
        <v>1.0337274251660184E-3</v>
      </c>
      <c r="H6" s="4">
        <v>4</v>
      </c>
      <c r="I6" s="10">
        <v>2</v>
      </c>
      <c r="J6" s="11">
        <v>1</v>
      </c>
      <c r="K6" s="11">
        <v>1</v>
      </c>
    </row>
    <row r="7" spans="2:13">
      <c r="B7" s="4">
        <f>iterasi10!F67</f>
        <v>0.9154588813531136</v>
      </c>
      <c r="C7" s="4">
        <f>iterasi10!G67</f>
        <v>6.6313440502909618E-2</v>
      </c>
      <c r="D7" s="4">
        <f>iterasi10!H67</f>
        <v>1.7217828547395668E-2</v>
      </c>
      <c r="E7" s="4">
        <f>iterasi10!I67</f>
        <v>1.0098495965811193E-3</v>
      </c>
      <c r="H7" s="4">
        <v>5</v>
      </c>
      <c r="I7" s="10">
        <v>1</v>
      </c>
      <c r="J7" s="11">
        <v>1</v>
      </c>
      <c r="K7" s="11">
        <v>1</v>
      </c>
    </row>
    <row r="8" spans="2:13">
      <c r="B8" s="4">
        <f>iterasi10!F68</f>
        <v>0.99635948734756952</v>
      </c>
      <c r="C8" s="4">
        <f>iterasi10!G68</f>
        <v>2.9004718934924618E-3</v>
      </c>
      <c r="D8" s="4">
        <f>iterasi10!H68</f>
        <v>6.9993340886251396E-4</v>
      </c>
      <c r="E8" s="4">
        <f>iterasi10!I68</f>
        <v>4.0107350075407445E-5</v>
      </c>
      <c r="H8" s="4">
        <v>6</v>
      </c>
      <c r="I8" s="10">
        <v>1</v>
      </c>
      <c r="J8" s="11">
        <v>1</v>
      </c>
      <c r="K8" s="11">
        <v>1</v>
      </c>
    </row>
    <row r="9" spans="2:13">
      <c r="B9" s="4">
        <f>iterasi10!F69</f>
        <v>0.99635948734756952</v>
      </c>
      <c r="C9" s="4">
        <f>iterasi10!G69</f>
        <v>2.9004718934924618E-3</v>
      </c>
      <c r="D9" s="4">
        <f>iterasi10!H69</f>
        <v>6.9993340886251396E-4</v>
      </c>
      <c r="E9" s="4">
        <f>iterasi10!I69</f>
        <v>4.0107350075407445E-5</v>
      </c>
      <c r="H9" s="4">
        <v>7</v>
      </c>
      <c r="I9" s="10">
        <v>1</v>
      </c>
      <c r="J9" s="11">
        <v>1</v>
      </c>
      <c r="K9" s="11">
        <v>1</v>
      </c>
    </row>
    <row r="10" spans="2:13">
      <c r="B10" s="4">
        <f>iterasi10!F70</f>
        <v>0.99635948734756952</v>
      </c>
      <c r="C10" s="4">
        <f>iterasi10!G70</f>
        <v>2.9004718934924618E-3</v>
      </c>
      <c r="D10" s="4">
        <f>iterasi10!H70</f>
        <v>6.9993340886251396E-4</v>
      </c>
      <c r="E10" s="4">
        <f>iterasi10!I70</f>
        <v>4.0107350075407445E-5</v>
      </c>
      <c r="H10" s="4">
        <v>8</v>
      </c>
      <c r="I10" s="10">
        <v>1</v>
      </c>
      <c r="J10" s="11">
        <v>1</v>
      </c>
      <c r="K10" s="11">
        <v>1</v>
      </c>
    </row>
    <row r="11" spans="2:13">
      <c r="B11" s="4">
        <f>iterasi10!F71</f>
        <v>0.99635948734756952</v>
      </c>
      <c r="C11" s="4">
        <f>iterasi10!G71</f>
        <v>2.9004718934924618E-3</v>
      </c>
      <c r="D11" s="4">
        <f>iterasi10!H71</f>
        <v>6.9993340886251396E-4</v>
      </c>
      <c r="E11" s="4">
        <f>iterasi10!I71</f>
        <v>4.0107350075407445E-5</v>
      </c>
      <c r="H11" s="4">
        <v>9</v>
      </c>
      <c r="I11" s="10">
        <v>1</v>
      </c>
      <c r="J11" s="11">
        <v>22</v>
      </c>
      <c r="K11" s="11">
        <v>17</v>
      </c>
    </row>
    <row r="12" spans="2:13">
      <c r="B12" s="4">
        <f>iterasi10!F72</f>
        <v>4.2609368557556968E-12</v>
      </c>
      <c r="C12" s="4">
        <f>iterasi10!G72</f>
        <v>5.3493637087844705E-12</v>
      </c>
      <c r="D12" s="4">
        <f>iterasi10!H72</f>
        <v>7.0061793329899007E-12</v>
      </c>
      <c r="E12" s="4">
        <f>iterasi10!I72</f>
        <v>0.99999999998338351</v>
      </c>
      <c r="H12" s="4">
        <v>10</v>
      </c>
      <c r="I12" s="10">
        <v>1</v>
      </c>
      <c r="J12" s="11">
        <v>4</v>
      </c>
      <c r="K12" s="11">
        <v>2</v>
      </c>
    </row>
    <row r="13" spans="2:13">
      <c r="B13" s="4">
        <f>iterasi10!F73</f>
        <v>3.6152745391682941E-4</v>
      </c>
      <c r="C13" s="4">
        <f>iterasi10!G73</f>
        <v>0.99929187729733993</v>
      </c>
      <c r="D13" s="4">
        <f>iterasi10!H73</f>
        <v>3.4041348487336528E-4</v>
      </c>
      <c r="E13" s="4">
        <f>iterasi10!I73</f>
        <v>6.1817638698859642E-6</v>
      </c>
    </row>
    <row r="16" spans="2:13">
      <c r="B16" s="34" t="s">
        <v>20</v>
      </c>
      <c r="C16" s="34"/>
      <c r="D16" s="34"/>
      <c r="E16" s="34"/>
      <c r="F16" s="34"/>
      <c r="I16" s="34" t="s">
        <v>107</v>
      </c>
      <c r="J16" s="34"/>
      <c r="K16" s="34"/>
      <c r="L16" s="34"/>
      <c r="M16" s="34"/>
    </row>
    <row r="17" spans="2:13">
      <c r="B17" s="14" t="s">
        <v>22</v>
      </c>
      <c r="C17" s="17" t="s">
        <v>92</v>
      </c>
      <c r="D17" s="14" t="s">
        <v>73</v>
      </c>
      <c r="E17" s="14" t="s">
        <v>74</v>
      </c>
      <c r="F17" s="14" t="s">
        <v>75</v>
      </c>
      <c r="I17" s="14" t="s">
        <v>22</v>
      </c>
      <c r="J17" s="17" t="s">
        <v>92</v>
      </c>
      <c r="K17" s="14" t="s">
        <v>73</v>
      </c>
      <c r="L17" s="14" t="s">
        <v>74</v>
      </c>
      <c r="M17" s="14" t="s">
        <v>75</v>
      </c>
    </row>
    <row r="18" spans="2:13">
      <c r="B18" s="4">
        <v>1</v>
      </c>
      <c r="C18" s="22">
        <f>B4^2</f>
        <v>3.6217391988966192E-13</v>
      </c>
      <c r="D18" s="22">
        <f>C18*I3</f>
        <v>3.6217391988966192E-13</v>
      </c>
      <c r="E18" s="22">
        <f>C18*J3</f>
        <v>2.5352174392276337E-12</v>
      </c>
      <c r="F18" s="22">
        <f>C18*K3</f>
        <v>1.0865217596689858E-12</v>
      </c>
      <c r="I18" s="4">
        <v>1</v>
      </c>
      <c r="J18" s="22">
        <f>C4^2</f>
        <v>5.0573885953013368E-12</v>
      </c>
      <c r="K18" s="22">
        <f>J18*I3</f>
        <v>5.0573885953013368E-12</v>
      </c>
      <c r="L18" s="22">
        <f>J18*J3</f>
        <v>3.540172016710936E-11</v>
      </c>
      <c r="M18" s="22">
        <f>J18*K3</f>
        <v>1.5172165785904009E-11</v>
      </c>
    </row>
    <row r="19" spans="2:13">
      <c r="B19" s="4">
        <v>2</v>
      </c>
      <c r="C19" s="22">
        <f t="shared" ref="C19:C27" si="0">B5^2</f>
        <v>0.99220480233135644</v>
      </c>
      <c r="D19" s="22">
        <f t="shared" ref="D19:D27" si="1">C19*I4</f>
        <v>0.99220480233135644</v>
      </c>
      <c r="E19" s="22">
        <f t="shared" ref="E19:E27" si="2">C19*J4</f>
        <v>0.99220480233135644</v>
      </c>
      <c r="F19" s="22">
        <f t="shared" ref="F19:F27" si="3">C19*K4</f>
        <v>0.99220480233135644</v>
      </c>
      <c r="I19" s="4">
        <v>2</v>
      </c>
      <c r="J19" s="22">
        <f t="shared" ref="J19:J27" si="4">C5^2</f>
        <v>8.4082676272917029E-6</v>
      </c>
      <c r="K19" s="22">
        <f t="shared" ref="K19:K27" si="5">J19*I4</f>
        <v>8.4082676272917029E-6</v>
      </c>
      <c r="L19" s="22">
        <f t="shared" ref="L19:L27" si="6">J19*J4</f>
        <v>8.4082676272917029E-6</v>
      </c>
      <c r="M19" s="22">
        <f t="shared" ref="M19:M27" si="7">J19*K4</f>
        <v>8.4082676272917029E-6</v>
      </c>
    </row>
    <row r="20" spans="2:13">
      <c r="B20" s="4">
        <v>3</v>
      </c>
      <c r="C20" s="22">
        <f t="shared" si="0"/>
        <v>0.69320021461024883</v>
      </c>
      <c r="D20" s="22">
        <f t="shared" si="1"/>
        <v>0.69320021461024883</v>
      </c>
      <c r="E20" s="22">
        <f t="shared" si="2"/>
        <v>1.3864004292204977</v>
      </c>
      <c r="F20" s="22">
        <f t="shared" si="3"/>
        <v>0.69320021461024883</v>
      </c>
      <c r="I20" s="4">
        <v>3</v>
      </c>
      <c r="J20" s="22">
        <f t="shared" si="4"/>
        <v>2.0435955348144314E-2</v>
      </c>
      <c r="K20" s="22">
        <f t="shared" si="5"/>
        <v>2.0435955348144314E-2</v>
      </c>
      <c r="L20" s="22">
        <f t="shared" si="6"/>
        <v>4.0871910696288628E-2</v>
      </c>
      <c r="M20" s="22">
        <f t="shared" si="7"/>
        <v>2.0435955348144314E-2</v>
      </c>
    </row>
    <row r="21" spans="2:13">
      <c r="B21" s="4">
        <v>4</v>
      </c>
      <c r="C21" s="22">
        <f t="shared" si="0"/>
        <v>0.83806496344829406</v>
      </c>
      <c r="D21" s="22">
        <f t="shared" si="1"/>
        <v>1.6761299268965881</v>
      </c>
      <c r="E21" s="22">
        <f t="shared" si="2"/>
        <v>0.83806496344829406</v>
      </c>
      <c r="F21" s="22">
        <f t="shared" si="3"/>
        <v>0.83806496344829406</v>
      </c>
      <c r="I21" s="4">
        <v>4</v>
      </c>
      <c r="J21" s="22">
        <f t="shared" si="4"/>
        <v>4.3974723913329334E-3</v>
      </c>
      <c r="K21" s="22">
        <f t="shared" si="5"/>
        <v>8.7949447826658669E-3</v>
      </c>
      <c r="L21" s="22">
        <f t="shared" si="6"/>
        <v>4.3974723913329334E-3</v>
      </c>
      <c r="M21" s="22">
        <f t="shared" si="7"/>
        <v>4.3974723913329334E-3</v>
      </c>
    </row>
    <row r="22" spans="2:13">
      <c r="B22" s="4">
        <v>5</v>
      </c>
      <c r="C22" s="22">
        <f t="shared" si="0"/>
        <v>0.99273222802751149</v>
      </c>
      <c r="D22" s="22">
        <f t="shared" si="1"/>
        <v>0.99273222802751149</v>
      </c>
      <c r="E22" s="22">
        <f t="shared" si="2"/>
        <v>0.99273222802751149</v>
      </c>
      <c r="F22" s="22">
        <f t="shared" si="3"/>
        <v>0.99273222802751149</v>
      </c>
      <c r="I22" s="4">
        <v>5</v>
      </c>
      <c r="J22" s="22">
        <f t="shared" si="4"/>
        <v>8.4127372049397464E-6</v>
      </c>
      <c r="K22" s="22">
        <f t="shared" si="5"/>
        <v>8.4127372049397464E-6</v>
      </c>
      <c r="L22" s="22">
        <f t="shared" si="6"/>
        <v>8.4127372049397464E-6</v>
      </c>
      <c r="M22" s="22">
        <f t="shared" si="7"/>
        <v>8.4127372049397464E-6</v>
      </c>
    </row>
    <row r="23" spans="2:13">
      <c r="B23" s="4">
        <v>6</v>
      </c>
      <c r="C23" s="22">
        <f t="shared" si="0"/>
        <v>0.99273222802751149</v>
      </c>
      <c r="D23" s="22">
        <f t="shared" si="1"/>
        <v>0.99273222802751149</v>
      </c>
      <c r="E23" s="22">
        <f t="shared" si="2"/>
        <v>0.99273222802751149</v>
      </c>
      <c r="F23" s="22">
        <f t="shared" si="3"/>
        <v>0.99273222802751149</v>
      </c>
      <c r="I23" s="4">
        <v>6</v>
      </c>
      <c r="J23" s="22">
        <f t="shared" si="4"/>
        <v>8.4127372049397464E-6</v>
      </c>
      <c r="K23" s="22">
        <f t="shared" si="5"/>
        <v>8.4127372049397464E-6</v>
      </c>
      <c r="L23" s="22">
        <f t="shared" si="6"/>
        <v>8.4127372049397464E-6</v>
      </c>
      <c r="M23" s="22">
        <f t="shared" si="7"/>
        <v>8.4127372049397464E-6</v>
      </c>
    </row>
    <row r="24" spans="2:13">
      <c r="B24" s="4">
        <v>7</v>
      </c>
      <c r="C24" s="22">
        <f t="shared" si="0"/>
        <v>0.99273222802751149</v>
      </c>
      <c r="D24" s="22">
        <f t="shared" si="1"/>
        <v>0.99273222802751149</v>
      </c>
      <c r="E24" s="22">
        <f t="shared" si="2"/>
        <v>0.99273222802751149</v>
      </c>
      <c r="F24" s="22">
        <f t="shared" si="3"/>
        <v>0.99273222802751149</v>
      </c>
      <c r="I24" s="4">
        <v>7</v>
      </c>
      <c r="J24" s="22">
        <f>C10^2</f>
        <v>8.4127372049397464E-6</v>
      </c>
      <c r="K24" s="22">
        <f t="shared" si="5"/>
        <v>8.4127372049397464E-6</v>
      </c>
      <c r="L24" s="22">
        <f t="shared" si="6"/>
        <v>8.4127372049397464E-6</v>
      </c>
      <c r="M24" s="22">
        <f t="shared" si="7"/>
        <v>8.4127372049397464E-6</v>
      </c>
    </row>
    <row r="25" spans="2:13">
      <c r="B25" s="4">
        <v>8</v>
      </c>
      <c r="C25" s="22">
        <f t="shared" si="0"/>
        <v>0.99273222802751149</v>
      </c>
      <c r="D25" s="22">
        <f t="shared" si="1"/>
        <v>0.99273222802751149</v>
      </c>
      <c r="E25" s="22">
        <f t="shared" si="2"/>
        <v>0.99273222802751149</v>
      </c>
      <c r="F25" s="22">
        <f t="shared" si="3"/>
        <v>0.99273222802751149</v>
      </c>
      <c r="I25" s="4">
        <v>8</v>
      </c>
      <c r="J25" s="22">
        <f t="shared" si="4"/>
        <v>8.4127372049397464E-6</v>
      </c>
      <c r="K25" s="22">
        <f t="shared" si="5"/>
        <v>8.4127372049397464E-6</v>
      </c>
      <c r="L25" s="22">
        <f t="shared" si="6"/>
        <v>8.4127372049397464E-6</v>
      </c>
      <c r="M25" s="22">
        <f t="shared" si="7"/>
        <v>8.4127372049397464E-6</v>
      </c>
    </row>
    <row r="26" spans="2:13">
      <c r="B26" s="4">
        <v>9</v>
      </c>
      <c r="C26" s="22">
        <f t="shared" si="0"/>
        <v>1.8155582888737245E-23</v>
      </c>
      <c r="D26" s="22">
        <f t="shared" si="1"/>
        <v>1.8155582888737245E-23</v>
      </c>
      <c r="E26" s="22">
        <f t="shared" si="2"/>
        <v>3.994228235522194E-22</v>
      </c>
      <c r="F26" s="22">
        <f t="shared" si="3"/>
        <v>3.0864490910853316E-22</v>
      </c>
      <c r="I26" s="4">
        <v>9</v>
      </c>
      <c r="J26" s="22">
        <f t="shared" si="4"/>
        <v>2.8615692088860345E-23</v>
      </c>
      <c r="K26" s="22">
        <f t="shared" si="5"/>
        <v>2.8615692088860345E-23</v>
      </c>
      <c r="L26" s="22">
        <f t="shared" si="6"/>
        <v>6.2954522595492757E-22</v>
      </c>
      <c r="M26" s="22">
        <f t="shared" si="7"/>
        <v>4.8646676551062588E-22</v>
      </c>
    </row>
    <row r="27" spans="2:13">
      <c r="B27" s="4">
        <v>10</v>
      </c>
      <c r="C27" s="22">
        <f t="shared" si="0"/>
        <v>1.307020999355852E-7</v>
      </c>
      <c r="D27" s="22">
        <f t="shared" si="1"/>
        <v>1.307020999355852E-7</v>
      </c>
      <c r="E27" s="22">
        <f t="shared" si="2"/>
        <v>5.2280839974234081E-7</v>
      </c>
      <c r="F27" s="22">
        <f t="shared" si="3"/>
        <v>2.6140419987117041E-7</v>
      </c>
      <c r="I27" s="4">
        <v>10</v>
      </c>
      <c r="J27" s="22">
        <f t="shared" si="4"/>
        <v>0.99858425603244183</v>
      </c>
      <c r="K27" s="22">
        <f t="shared" si="5"/>
        <v>0.99858425603244183</v>
      </c>
      <c r="L27" s="22">
        <f t="shared" si="6"/>
        <v>3.9943370241297673</v>
      </c>
      <c r="M27" s="22">
        <f t="shared" si="7"/>
        <v>1.9971685120648837</v>
      </c>
    </row>
    <row r="28" spans="2:13">
      <c r="B28" s="16" t="s">
        <v>37</v>
      </c>
      <c r="C28" s="5">
        <f>SUM(C18:C27)</f>
        <v>6.4943990232024076</v>
      </c>
      <c r="D28" s="5">
        <f>SUM(D18:D27)</f>
        <v>7.3324639866507022</v>
      </c>
      <c r="E28" s="5">
        <f>SUM(E18:E27)</f>
        <v>7.18759962992113</v>
      </c>
      <c r="F28" s="22">
        <f>SUM(F18:F27)</f>
        <v>6.4943991539052321</v>
      </c>
      <c r="I28" s="16" t="s">
        <v>37</v>
      </c>
      <c r="J28" s="5">
        <f>SUM(J18:J27)</f>
        <v>1.0234597429934236</v>
      </c>
      <c r="K28" s="5">
        <f>SUM(K18:K27)</f>
        <v>1.0278572153847565</v>
      </c>
      <c r="L28" s="5">
        <f>SUM(L18:L27)</f>
        <v>4.039648466469238</v>
      </c>
      <c r="M28" s="22">
        <f>SUM(M18:M27)</f>
        <v>2.0220439990359802</v>
      </c>
    </row>
    <row r="31" spans="2:13">
      <c r="B31" s="34" t="s">
        <v>108</v>
      </c>
      <c r="C31" s="34"/>
      <c r="D31" s="34"/>
      <c r="E31" s="34"/>
      <c r="F31" s="34"/>
      <c r="I31" s="34" t="s">
        <v>109</v>
      </c>
      <c r="J31" s="34"/>
      <c r="K31" s="34"/>
      <c r="L31" s="34"/>
      <c r="M31" s="34"/>
    </row>
    <row r="32" spans="2:13">
      <c r="B32" s="14" t="s">
        <v>22</v>
      </c>
      <c r="C32" s="17" t="s">
        <v>92</v>
      </c>
      <c r="D32" s="14" t="s">
        <v>73</v>
      </c>
      <c r="E32" s="14" t="s">
        <v>74</v>
      </c>
      <c r="F32" s="14" t="s">
        <v>75</v>
      </c>
      <c r="I32" s="14" t="s">
        <v>22</v>
      </c>
      <c r="J32" s="17" t="s">
        <v>92</v>
      </c>
      <c r="K32" s="14" t="s">
        <v>73</v>
      </c>
      <c r="L32" s="14" t="s">
        <v>74</v>
      </c>
      <c r="M32" s="14" t="s">
        <v>75</v>
      </c>
    </row>
    <row r="33" spans="2:15">
      <c r="B33" s="4">
        <v>1</v>
      </c>
      <c r="C33" s="22">
        <f>D4^2</f>
        <v>0.9999941878879185</v>
      </c>
      <c r="D33" s="22">
        <f>C33*I3</f>
        <v>0.9999941878879185</v>
      </c>
      <c r="E33" s="22">
        <f>C33*J3</f>
        <v>6.9999593152154294</v>
      </c>
      <c r="F33" s="22">
        <f>C33*K3</f>
        <v>2.9999825636637554</v>
      </c>
      <c r="I33" s="4">
        <v>1</v>
      </c>
      <c r="J33" s="22">
        <f>E4^2</f>
        <v>3.0677801088627327E-15</v>
      </c>
      <c r="K33" s="22">
        <f>J33*I3</f>
        <v>3.0677801088627327E-15</v>
      </c>
      <c r="L33" s="22">
        <f>J33*J3</f>
        <v>2.147446076203913E-14</v>
      </c>
      <c r="M33" s="22">
        <f>J33*K3</f>
        <v>9.203340326588198E-15</v>
      </c>
    </row>
    <row r="34" spans="2:15">
      <c r="B34" s="4">
        <v>2</v>
      </c>
      <c r="C34" s="22">
        <f t="shared" ref="C34:C42" si="8">D5^2</f>
        <v>9.3204780241432363E-7</v>
      </c>
      <c r="D34" s="22">
        <f t="shared" ref="D34:D42" si="9">C34*I4</f>
        <v>9.3204780241432363E-7</v>
      </c>
      <c r="E34" s="22">
        <f t="shared" ref="E34:E42" si="10">C34*J4</f>
        <v>9.3204780241432363E-7</v>
      </c>
      <c r="F34" s="22">
        <f t="shared" ref="F34:F42" si="11">C34*K4</f>
        <v>9.3204780241432363E-7</v>
      </c>
      <c r="I34" s="4">
        <v>2</v>
      </c>
      <c r="J34" s="22">
        <f t="shared" ref="J34:J42" si="12">E5^2</f>
        <v>1.607744902103109E-9</v>
      </c>
      <c r="K34" s="22">
        <f t="shared" ref="K34:K42" si="13">J34*I4</f>
        <v>1.607744902103109E-9</v>
      </c>
      <c r="L34" s="22">
        <f t="shared" ref="L34:L42" si="14">J34*J4</f>
        <v>1.607744902103109E-9</v>
      </c>
      <c r="M34" s="22">
        <f t="shared" ref="M34:M42" si="15">J34*K4</f>
        <v>1.607744902103109E-9</v>
      </c>
    </row>
    <row r="35" spans="2:15">
      <c r="B35" s="4">
        <v>3</v>
      </c>
      <c r="C35" s="22">
        <f t="shared" si="8"/>
        <v>5.4875076038973412E-4</v>
      </c>
      <c r="D35" s="22">
        <f t="shared" si="9"/>
        <v>5.4875076038973412E-4</v>
      </c>
      <c r="E35" s="22">
        <f t="shared" si="10"/>
        <v>1.0975015207794682E-3</v>
      </c>
      <c r="F35" s="22">
        <f t="shared" si="11"/>
        <v>5.4875076038973412E-4</v>
      </c>
      <c r="I35" s="4">
        <v>3</v>
      </c>
      <c r="J35" s="22">
        <f t="shared" si="12"/>
        <v>1.0685923895403662E-6</v>
      </c>
      <c r="K35" s="22">
        <f t="shared" si="13"/>
        <v>1.0685923895403662E-6</v>
      </c>
      <c r="L35" s="22">
        <f t="shared" si="14"/>
        <v>2.1371847790807324E-6</v>
      </c>
      <c r="M35" s="22">
        <f t="shared" si="15"/>
        <v>1.0685923895403662E-6</v>
      </c>
    </row>
    <row r="36" spans="2:15">
      <c r="B36" s="4">
        <v>4</v>
      </c>
      <c r="C36" s="22">
        <f t="shared" si="8"/>
        <v>2.9645361988751324E-4</v>
      </c>
      <c r="D36" s="22">
        <f t="shared" si="9"/>
        <v>5.9290723977502649E-4</v>
      </c>
      <c r="E36" s="22">
        <f t="shared" si="10"/>
        <v>2.9645361988751324E-4</v>
      </c>
      <c r="F36" s="22">
        <f t="shared" si="11"/>
        <v>2.9645361988751324E-4</v>
      </c>
      <c r="I36" s="4">
        <v>4</v>
      </c>
      <c r="J36" s="22">
        <f t="shared" si="12"/>
        <v>1.0197962077150494E-6</v>
      </c>
      <c r="K36" s="22">
        <f t="shared" si="13"/>
        <v>2.0395924154300988E-6</v>
      </c>
      <c r="L36" s="22">
        <f t="shared" si="14"/>
        <v>1.0197962077150494E-6</v>
      </c>
      <c r="M36" s="22">
        <f t="shared" si="15"/>
        <v>1.0197962077150494E-6</v>
      </c>
    </row>
    <row r="37" spans="2:15">
      <c r="B37" s="4">
        <v>5</v>
      </c>
      <c r="C37" s="22">
        <f t="shared" si="8"/>
        <v>4.8990677684189916E-7</v>
      </c>
      <c r="D37" s="22">
        <f t="shared" si="9"/>
        <v>4.8990677684189916E-7</v>
      </c>
      <c r="E37" s="22">
        <f t="shared" si="10"/>
        <v>4.8990677684189916E-7</v>
      </c>
      <c r="F37" s="22">
        <f t="shared" si="11"/>
        <v>4.8990677684189916E-7</v>
      </c>
      <c r="I37" s="4">
        <v>5</v>
      </c>
      <c r="J37" s="22">
        <f t="shared" si="12"/>
        <v>1.6085995300712856E-9</v>
      </c>
      <c r="K37" s="22">
        <f t="shared" si="13"/>
        <v>1.6085995300712856E-9</v>
      </c>
      <c r="L37" s="22">
        <f t="shared" si="14"/>
        <v>1.6085995300712856E-9</v>
      </c>
      <c r="M37" s="22">
        <f t="shared" si="15"/>
        <v>1.6085995300712856E-9</v>
      </c>
    </row>
    <row r="38" spans="2:15">
      <c r="B38" s="4">
        <v>6</v>
      </c>
      <c r="C38" s="22">
        <f t="shared" si="8"/>
        <v>4.8990677684189916E-7</v>
      </c>
      <c r="D38" s="22">
        <f t="shared" si="9"/>
        <v>4.8990677684189916E-7</v>
      </c>
      <c r="E38" s="22">
        <f t="shared" si="10"/>
        <v>4.8990677684189916E-7</v>
      </c>
      <c r="F38" s="22">
        <f t="shared" si="11"/>
        <v>4.8990677684189916E-7</v>
      </c>
      <c r="I38" s="4">
        <v>6</v>
      </c>
      <c r="J38" s="22">
        <f t="shared" si="12"/>
        <v>1.6085995300712856E-9</v>
      </c>
      <c r="K38" s="22">
        <f t="shared" si="13"/>
        <v>1.6085995300712856E-9</v>
      </c>
      <c r="L38" s="22">
        <f t="shared" si="14"/>
        <v>1.6085995300712856E-9</v>
      </c>
      <c r="M38" s="22">
        <f t="shared" si="15"/>
        <v>1.6085995300712856E-9</v>
      </c>
    </row>
    <row r="39" spans="2:15">
      <c r="B39" s="4">
        <v>7</v>
      </c>
      <c r="C39" s="22">
        <f t="shared" si="8"/>
        <v>4.8990677684189916E-7</v>
      </c>
      <c r="D39" s="22">
        <f t="shared" si="9"/>
        <v>4.8990677684189916E-7</v>
      </c>
      <c r="E39" s="22">
        <f t="shared" si="10"/>
        <v>4.8990677684189916E-7</v>
      </c>
      <c r="F39" s="22">
        <f t="shared" si="11"/>
        <v>4.8990677684189916E-7</v>
      </c>
      <c r="I39" s="4">
        <v>7</v>
      </c>
      <c r="J39" s="22">
        <f t="shared" si="12"/>
        <v>1.6085995300712856E-9</v>
      </c>
      <c r="K39" s="22">
        <f t="shared" si="13"/>
        <v>1.6085995300712856E-9</v>
      </c>
      <c r="L39" s="22">
        <f t="shared" si="14"/>
        <v>1.6085995300712856E-9</v>
      </c>
      <c r="M39" s="22">
        <f t="shared" si="15"/>
        <v>1.6085995300712856E-9</v>
      </c>
    </row>
    <row r="40" spans="2:15">
      <c r="B40" s="4">
        <v>8</v>
      </c>
      <c r="C40" s="22">
        <f t="shared" si="8"/>
        <v>4.8990677684189916E-7</v>
      </c>
      <c r="D40" s="22">
        <f t="shared" si="9"/>
        <v>4.8990677684189916E-7</v>
      </c>
      <c r="E40" s="22">
        <f t="shared" si="10"/>
        <v>4.8990677684189916E-7</v>
      </c>
      <c r="F40" s="22">
        <f t="shared" si="11"/>
        <v>4.8990677684189916E-7</v>
      </c>
      <c r="I40" s="4">
        <v>8</v>
      </c>
      <c r="J40" s="22">
        <f t="shared" si="12"/>
        <v>1.6085995300712856E-9</v>
      </c>
      <c r="K40" s="22">
        <f t="shared" si="13"/>
        <v>1.6085995300712856E-9</v>
      </c>
      <c r="L40" s="22">
        <f t="shared" si="14"/>
        <v>1.6085995300712856E-9</v>
      </c>
      <c r="M40" s="22">
        <f t="shared" si="15"/>
        <v>1.6085995300712856E-9</v>
      </c>
    </row>
    <row r="41" spans="2:15">
      <c r="B41" s="4">
        <v>9</v>
      </c>
      <c r="C41" s="22">
        <f t="shared" si="8"/>
        <v>4.908654884601481E-23</v>
      </c>
      <c r="D41" s="22">
        <f t="shared" si="9"/>
        <v>4.908654884601481E-23</v>
      </c>
      <c r="E41" s="22">
        <f t="shared" si="10"/>
        <v>1.0799040746123257E-21</v>
      </c>
      <c r="F41" s="22">
        <f t="shared" si="11"/>
        <v>8.3447133038225175E-22</v>
      </c>
      <c r="I41" s="4">
        <v>9</v>
      </c>
      <c r="J41" s="22">
        <f t="shared" si="12"/>
        <v>0.99999999996676703</v>
      </c>
      <c r="K41" s="22">
        <f t="shared" si="13"/>
        <v>0.99999999996676703</v>
      </c>
      <c r="L41" s="22">
        <f t="shared" si="14"/>
        <v>21.999999999268873</v>
      </c>
      <c r="M41" s="22">
        <f t="shared" si="15"/>
        <v>16.99999999943504</v>
      </c>
    </row>
    <row r="42" spans="2:15">
      <c r="B42" s="4">
        <v>10</v>
      </c>
      <c r="C42" s="22">
        <f t="shared" si="8"/>
        <v>1.1588134068362889E-7</v>
      </c>
      <c r="D42" s="22">
        <f t="shared" si="9"/>
        <v>1.1588134068362889E-7</v>
      </c>
      <c r="E42" s="22">
        <f t="shared" si="10"/>
        <v>4.6352536273451556E-7</v>
      </c>
      <c r="F42" s="22">
        <f t="shared" si="11"/>
        <v>2.3176268136725778E-7</v>
      </c>
      <c r="I42" s="4">
        <v>10</v>
      </c>
      <c r="J42" s="22">
        <f t="shared" si="12"/>
        <v>3.821420454302749E-11</v>
      </c>
      <c r="K42" s="22">
        <f t="shared" si="13"/>
        <v>3.821420454302749E-11</v>
      </c>
      <c r="L42" s="22">
        <f t="shared" si="14"/>
        <v>1.5285681817210996E-10</v>
      </c>
      <c r="M42" s="22">
        <f t="shared" si="15"/>
        <v>7.6428409086054979E-11</v>
      </c>
    </row>
    <row r="43" spans="2:15">
      <c r="B43" s="16" t="s">
        <v>37</v>
      </c>
      <c r="C43" s="5">
        <f>SUM(C33:C42)</f>
        <v>1.0008423998244464</v>
      </c>
      <c r="D43" s="5">
        <f>SUM(D33:D42)</f>
        <v>1.001138853444334</v>
      </c>
      <c r="E43" s="5">
        <f>SUM(E33:E42)</f>
        <v>7.001356625556368</v>
      </c>
      <c r="F43" s="22">
        <f>SUM(F33:F42)</f>
        <v>3.0008308914816242</v>
      </c>
      <c r="I43" s="16" t="s">
        <v>37</v>
      </c>
      <c r="J43" s="5">
        <f>SUM(J33:J42)</f>
        <v>1.0000020964357246</v>
      </c>
      <c r="K43" s="5">
        <f>SUM(K33:K42)</f>
        <v>1.0000031162319323</v>
      </c>
      <c r="L43" s="5">
        <f>SUM(L33:L42)</f>
        <v>22.00000316444488</v>
      </c>
      <c r="M43" s="22">
        <f>SUM(M33:M42)</f>
        <v>17.000002095942218</v>
      </c>
    </row>
    <row r="46" spans="2:15">
      <c r="B46" s="34" t="s">
        <v>62</v>
      </c>
      <c r="C46" s="34"/>
      <c r="D46" s="34"/>
      <c r="E46" s="34"/>
      <c r="F46" s="34"/>
      <c r="G46" s="34"/>
      <c r="H46" s="34"/>
      <c r="I46" s="34"/>
      <c r="J46" s="34"/>
    </row>
    <row r="47" spans="2:15">
      <c r="B47" s="43" t="s">
        <v>68</v>
      </c>
      <c r="C47" s="43"/>
      <c r="D47" s="43"/>
      <c r="E47" s="43"/>
      <c r="F47" s="43" t="s">
        <v>69</v>
      </c>
      <c r="G47" s="43" t="s">
        <v>70</v>
      </c>
      <c r="H47" s="43" t="s">
        <v>71</v>
      </c>
      <c r="I47" s="43" t="s">
        <v>90</v>
      </c>
      <c r="J47" s="43" t="s">
        <v>72</v>
      </c>
      <c r="L47" s="47" t="s">
        <v>104</v>
      </c>
      <c r="M47" s="4">
        <f>D28/C28</f>
        <v>1.1290442672915779</v>
      </c>
      <c r="N47" s="4">
        <f>E28/C28</f>
        <v>1.1067382223115856</v>
      </c>
      <c r="O47" s="4">
        <f>F28/C28</f>
        <v>1.0000000201254688</v>
      </c>
    </row>
    <row r="48" spans="2:15">
      <c r="B48" s="15" t="s">
        <v>86</v>
      </c>
      <c r="C48" s="15" t="s">
        <v>88</v>
      </c>
      <c r="D48" s="15" t="s">
        <v>89</v>
      </c>
      <c r="E48" s="15" t="s">
        <v>87</v>
      </c>
      <c r="F48" s="43"/>
      <c r="G48" s="43"/>
      <c r="H48" s="43"/>
      <c r="I48" s="43"/>
      <c r="J48" s="43"/>
      <c r="L48" s="48"/>
      <c r="M48" s="4">
        <f>K28/J28</f>
        <v>1.0042966735344871</v>
      </c>
      <c r="N48" s="4">
        <f>L28/J28</f>
        <v>3.9470516491973009</v>
      </c>
      <c r="O48" s="4">
        <f>M28/J28</f>
        <v>1.9756947089309924</v>
      </c>
    </row>
    <row r="49" spans="2:16">
      <c r="B49" s="27">
        <f>C18</f>
        <v>3.6217391988966192E-13</v>
      </c>
      <c r="C49" s="27">
        <f>J18</f>
        <v>5.0573885953013368E-12</v>
      </c>
      <c r="D49" s="27">
        <f>C33</f>
        <v>0.9999941878879185</v>
      </c>
      <c r="E49" s="22">
        <f>J33</f>
        <v>3.0677801088627327E-15</v>
      </c>
      <c r="F49" s="4">
        <f>SUM((I3-M47)^2,(J3-N47)^2,(K3-O47)^2)*B49</f>
        <v>1.4033220500086673E-11</v>
      </c>
      <c r="G49" s="4">
        <f>SUM((I3-M48)^2,(J3-N48)^2,(K3-O48)^2)*C49</f>
        <v>5.2443670403967179E-11</v>
      </c>
      <c r="H49" s="4">
        <f>SUM((I3-M49)^2,(J3-N49)^2,(K3-O49)^2)*D49</f>
        <v>2.3538706621911494E-5</v>
      </c>
      <c r="I49" s="4">
        <f>SUM((I3-M50)^2,(J3-N50)^2,(K3-O50)^2)*E49</f>
        <v>1.2915285910514683E-12</v>
      </c>
      <c r="J49" s="4">
        <f>SUM(F49:I49)</f>
        <v>2.3538774390330988E-5</v>
      </c>
      <c r="L49" s="48"/>
      <c r="M49" s="4">
        <f>D43/C43</f>
        <v>1.0002962040976078</v>
      </c>
      <c r="N49" s="4">
        <f>E43/C43</f>
        <v>6.9954636482071963</v>
      </c>
      <c r="O49" s="4">
        <f>F43/C43</f>
        <v>2.9983051197750887</v>
      </c>
    </row>
    <row r="50" spans="2:16">
      <c r="B50" s="27">
        <f t="shared" ref="B50:B58" si="16">C19</f>
        <v>0.99220480233135644</v>
      </c>
      <c r="C50" s="27">
        <f t="shared" ref="C50:C58" si="17">J19</f>
        <v>8.4082676272917029E-6</v>
      </c>
      <c r="D50" s="27">
        <f t="shared" ref="D50:D58" si="18">C34</f>
        <v>9.3204780241432363E-7</v>
      </c>
      <c r="E50" s="22">
        <f t="shared" ref="E50:E58" si="19">J34</f>
        <v>1.607744902103109E-9</v>
      </c>
      <c r="F50" s="4">
        <f>SUM((I4-M47)^2,(J4-N47)^2,(K4-O47)^2)*B50</f>
        <v>2.7826851032723129E-2</v>
      </c>
      <c r="G50" s="4">
        <f>SUM((I4-M48)^2,(J4-N48)^2,(K4-O48)^2)*C50</f>
        <v>8.1031417266191235E-5</v>
      </c>
      <c r="H50" s="4">
        <f>SUM((I4-M49)^2,(J5-N49)^2,(K5-O49)^2)*D50</f>
        <v>2.6980808404592134E-5</v>
      </c>
      <c r="I50" s="4">
        <f>SUM((I4-M50)^2,(J4-N50)^2,(K4-O50)^2)*E50</f>
        <v>1.1205935703483917E-6</v>
      </c>
      <c r="J50" s="4">
        <f t="shared" ref="J50:J58" si="20">SUM(F50:I50)</f>
        <v>2.7935983851964264E-2</v>
      </c>
      <c r="L50" s="49"/>
      <c r="M50" s="4">
        <f>K43/J43</f>
        <v>1.0000010197940699</v>
      </c>
      <c r="N50" s="4">
        <f>L43/J43</f>
        <v>21.999957042948996</v>
      </c>
      <c r="O50" s="4">
        <f>M43/J43</f>
        <v>16.999966456605222</v>
      </c>
    </row>
    <row r="51" spans="2:16">
      <c r="B51" s="27">
        <f t="shared" si="16"/>
        <v>0.69320021461024883</v>
      </c>
      <c r="C51" s="27">
        <f t="shared" si="17"/>
        <v>2.0435955348144314E-2</v>
      </c>
      <c r="D51" s="27">
        <f t="shared" si="18"/>
        <v>5.4875076038973412E-4</v>
      </c>
      <c r="E51" s="22">
        <f t="shared" si="19"/>
        <v>1.0685923895403662E-6</v>
      </c>
      <c r="F51" s="4">
        <f>SUM((I5-M47)^2,(J5-N47)^2,(K5-O47)^2)*B51</f>
        <v>0.56465942391526314</v>
      </c>
      <c r="G51" s="4">
        <f>SUM((I5-M48)^2,(J5-N48)^2,(K5-O48)^2)*C51</f>
        <v>9.6927915052955685E-2</v>
      </c>
      <c r="H51" s="4">
        <f>SUM((I5-M49)^2,(J5-N49)^2,(K5-O49)^2)*D51</f>
        <v>1.58851714360548E-2</v>
      </c>
      <c r="I51" s="4">
        <f>SUM((I5-M50)^2,(J5-N50)^2,(K5-O50)^2)*E51</f>
        <v>7.0099362438362023E-4</v>
      </c>
      <c r="J51" s="4">
        <f t="shared" si="20"/>
        <v>0.67817350402865728</v>
      </c>
    </row>
    <row r="52" spans="2:16">
      <c r="B52" s="27">
        <f t="shared" si="16"/>
        <v>0.83806496344829406</v>
      </c>
      <c r="C52" s="27">
        <f t="shared" si="17"/>
        <v>4.3974723913329334E-3</v>
      </c>
      <c r="D52" s="27">
        <f t="shared" si="18"/>
        <v>2.9645361988751324E-4</v>
      </c>
      <c r="E52" s="22">
        <f t="shared" si="19"/>
        <v>1.0197962077150494E-6</v>
      </c>
      <c r="F52" s="4">
        <f>SUM((I6-M47)^2,(J6-N47)^2,(K6-O47)^2)*B52</f>
        <v>0.64527393179426729</v>
      </c>
      <c r="G52" s="4">
        <f>SUM((I6-M48)^2,(J6-N48)^2,(K6-O48)^2)*C52</f>
        <v>4.6738617554600313E-2</v>
      </c>
      <c r="H52" s="4">
        <f>SUM((I6-M49)^2,(J6-N49)^2,(K6-O49)^2)*D52</f>
        <v>1.2136282143576944E-2</v>
      </c>
      <c r="I52" s="4">
        <f>SUM((I6-M50)^2,(J6-N50)^2,(K6-O50)^2)*E52</f>
        <v>7.118148163581296E-4</v>
      </c>
      <c r="J52" s="4">
        <f t="shared" si="20"/>
        <v>0.70486064630880274</v>
      </c>
    </row>
    <row r="53" spans="2:16">
      <c r="B53" s="27">
        <f t="shared" si="16"/>
        <v>0.99273222802751149</v>
      </c>
      <c r="C53" s="27">
        <f t="shared" si="17"/>
        <v>8.4127372049397464E-6</v>
      </c>
      <c r="D53" s="27">
        <f t="shared" si="18"/>
        <v>4.8990677684189916E-7</v>
      </c>
      <c r="E53" s="22">
        <f t="shared" si="19"/>
        <v>1.6085995300712856E-9</v>
      </c>
      <c r="F53" s="4">
        <f>SUM((I7-M47)^2,(J7-N47)^2,(K7-O47)^2)*B53</f>
        <v>2.7841642934801462E-2</v>
      </c>
      <c r="G53" s="4">
        <f>SUM((I7-M48)^2,(J7-N48)^2,(K7-O48)^2)*C53</f>
        <v>8.1074491086799267E-5</v>
      </c>
      <c r="H53" s="4">
        <f>SUM((I7-M49)^2,(J7-N49)^2,(K7-O49)^2)*D53</f>
        <v>1.9566292598457204E-5</v>
      </c>
      <c r="I53" s="4">
        <f>SUM((I7-M50)^2,(J7-N50)^2,(K7-O50)^2)*E53</f>
        <v>1.121189243582949E-6</v>
      </c>
      <c r="J53" s="4">
        <f t="shared" si="20"/>
        <v>2.7943404907730302E-2</v>
      </c>
    </row>
    <row r="54" spans="2:16">
      <c r="B54" s="27">
        <f t="shared" si="16"/>
        <v>0.99273222802751149</v>
      </c>
      <c r="C54" s="27">
        <f t="shared" si="17"/>
        <v>8.4127372049397464E-6</v>
      </c>
      <c r="D54" s="27">
        <f t="shared" si="18"/>
        <v>4.8990677684189916E-7</v>
      </c>
      <c r="E54" s="22">
        <f t="shared" si="19"/>
        <v>1.6085995300712856E-9</v>
      </c>
      <c r="F54" s="4">
        <f>SUM((I8-M47)^2,(J8-N47)^2,(K8-O47)^2)*B54</f>
        <v>2.7841642934801462E-2</v>
      </c>
      <c r="G54" s="4">
        <f>SUM((I8-M48)^2,(J8-N48)^2,(K8-O48)^2)*C54</f>
        <v>8.1074491086799267E-5</v>
      </c>
      <c r="H54" s="4">
        <f>SUM((I8-M49)^2,(J8-N49)^2,(K8-O49)^2)*D54</f>
        <v>1.9566292598457204E-5</v>
      </c>
      <c r="I54" s="4">
        <f>SUM((I8-M50)^2,(J8-N50)^2,(K8-O50)^2)*E54</f>
        <v>1.121189243582949E-6</v>
      </c>
      <c r="J54" s="4">
        <f t="shared" si="20"/>
        <v>2.7943404907730302E-2</v>
      </c>
      <c r="L54" s="35" t="s">
        <v>100</v>
      </c>
      <c r="M54" s="36"/>
    </row>
    <row r="55" spans="2:16">
      <c r="B55" s="27">
        <f t="shared" si="16"/>
        <v>0.99273222802751149</v>
      </c>
      <c r="C55" s="27">
        <f t="shared" si="17"/>
        <v>8.4127372049397464E-6</v>
      </c>
      <c r="D55" s="27">
        <f t="shared" si="18"/>
        <v>4.8990677684189916E-7</v>
      </c>
      <c r="E55" s="22">
        <f t="shared" si="19"/>
        <v>1.6085995300712856E-9</v>
      </c>
      <c r="F55" s="4">
        <f>SUM((I9-M47)^2,(J9-N47)^2,(K9-O47)^2)*B55</f>
        <v>2.7841642934801462E-2</v>
      </c>
      <c r="G55" s="4">
        <f>SUM((I9-M48)^2,(J9-N48)^2,(K9-O48)^2)*C55</f>
        <v>8.1074491086799267E-5</v>
      </c>
      <c r="H55" s="4">
        <f>SUM((I9-M49)^2,(J9-N49)^2,(K9-O49)^2)*D55</f>
        <v>1.9566292598457204E-5</v>
      </c>
      <c r="I55" s="4">
        <f>SUM((I9-M50)^2,(J9-N50)^2,(K9-O50)^2)*E55</f>
        <v>1.121189243582949E-6</v>
      </c>
      <c r="J55" s="4">
        <f t="shared" si="20"/>
        <v>2.7943404907730302E-2</v>
      </c>
      <c r="L55" s="37"/>
      <c r="M55" s="38"/>
    </row>
    <row r="56" spans="2:16">
      <c r="B56" s="27">
        <f t="shared" si="16"/>
        <v>0.99273222802751149</v>
      </c>
      <c r="C56" s="27">
        <f t="shared" si="17"/>
        <v>8.4127372049397464E-6</v>
      </c>
      <c r="D56" s="27">
        <f t="shared" si="18"/>
        <v>4.8990677684189916E-7</v>
      </c>
      <c r="E56" s="22">
        <f t="shared" si="19"/>
        <v>1.6085995300712856E-9</v>
      </c>
      <c r="F56" s="4">
        <f>SUM((I10-M47)^2,(J10-N47)^2,(K10-O47)^2)*B56</f>
        <v>2.7841642934801462E-2</v>
      </c>
      <c r="G56" s="4">
        <f>SUM((I10-M48)^2,(J10-N48)^2,(K10-O48)^2)*C56</f>
        <v>8.1074491086799267E-5</v>
      </c>
      <c r="H56" s="4">
        <f>SUM((I10-M49)^2,(J10-N49)^2,(K10-O49)^2)*D56</f>
        <v>1.9566292598457204E-5</v>
      </c>
      <c r="I56" s="4">
        <f>SUM((I10-M50)^2,(J10-N50)^2,(K10-O50)^2)*E56</f>
        <v>1.121189243582949E-6</v>
      </c>
      <c r="J56" s="4">
        <f t="shared" si="20"/>
        <v>2.7943404907730302E-2</v>
      </c>
      <c r="L56" s="4" t="s">
        <v>120</v>
      </c>
      <c r="M56" s="4">
        <f>J59</f>
        <v>1.5261776036652577</v>
      </c>
    </row>
    <row r="57" spans="2:16">
      <c r="B57" s="27">
        <f t="shared" si="16"/>
        <v>1.8155582888737245E-23</v>
      </c>
      <c r="C57" s="27">
        <f t="shared" si="17"/>
        <v>2.8615692088860345E-23</v>
      </c>
      <c r="D57" s="27">
        <f t="shared" si="18"/>
        <v>4.908654884601481E-23</v>
      </c>
      <c r="E57" s="22">
        <f t="shared" si="19"/>
        <v>0.99999999996676703</v>
      </c>
      <c r="F57" s="4">
        <f>SUM((I11-M47)^2,(J11-N47)^2,(K11-O47)^2)*B57</f>
        <v>1.2573558868643077E-20</v>
      </c>
      <c r="G57" s="4">
        <f>SUM((I11-M48)^2,(J11-N48)^2,(K11-O48)^2)*C57</f>
        <v>1.5785523529674606E-20</v>
      </c>
      <c r="H57" s="4">
        <f>SUM((I11-M49)^2,(J11-N49)^2,(K11-O49)^2)*D57</f>
        <v>2.0674447918215181E-20</v>
      </c>
      <c r="I57" s="4">
        <f>SUM((I11-M50)^2,(J11-N50)^2,(K11-O50)^2)*E57</f>
        <v>2.9715075440825991E-9</v>
      </c>
      <c r="J57" s="4">
        <f t="shared" si="20"/>
        <v>2.9715075441316328E-9</v>
      </c>
      <c r="L57" s="4" t="s">
        <v>118</v>
      </c>
      <c r="M57" s="4">
        <f>iterasi2!J59</f>
        <v>127.27764733349088</v>
      </c>
    </row>
    <row r="58" spans="2:16">
      <c r="B58" s="27">
        <f t="shared" si="16"/>
        <v>1.307020999355852E-7</v>
      </c>
      <c r="C58" s="27">
        <f t="shared" si="17"/>
        <v>0.99858425603244183</v>
      </c>
      <c r="D58" s="27">
        <f t="shared" si="18"/>
        <v>1.1588134068362889E-7</v>
      </c>
      <c r="E58" s="22">
        <f t="shared" si="19"/>
        <v>3.821420454302749E-11</v>
      </c>
      <c r="F58" s="4">
        <f>SUM((I12-M47)^2,(J12-N47)^2,(K12-O47)^2)*B58</f>
        <v>1.2269811372542731E-6</v>
      </c>
      <c r="G58" s="4">
        <f>SUM((I12-M48)^2,(J12-N48)^2,(K12-O48)^2)*C58</f>
        <v>3.4079048691229969E-3</v>
      </c>
      <c r="H58" s="4">
        <f>SUM((I12-M49)^2,(J12-N49)^2,(K12-O49)^2)*D58</f>
        <v>1.155269253398126E-6</v>
      </c>
      <c r="I58" s="4">
        <f>SUM((I12-M50)^2,(J12-N50)^2,(K12-O50)^2)*E58</f>
        <v>2.0979500742707962E-8</v>
      </c>
      <c r="J58" s="4">
        <f t="shared" si="20"/>
        <v>3.4103080990143921E-3</v>
      </c>
      <c r="L58" s="4" t="s">
        <v>121</v>
      </c>
      <c r="M58" s="4">
        <f>ABS(M56-M57)</f>
        <v>125.75146972982562</v>
      </c>
    </row>
    <row r="59" spans="2:16">
      <c r="B59" s="44" t="s">
        <v>37</v>
      </c>
      <c r="C59" s="45"/>
      <c r="D59" s="45"/>
      <c r="E59" s="45"/>
      <c r="F59" s="45"/>
      <c r="G59" s="45"/>
      <c r="H59" s="45"/>
      <c r="I59" s="46"/>
      <c r="J59" s="4">
        <f>SUM(J49:J58)</f>
        <v>1.5261776036652577</v>
      </c>
    </row>
    <row r="62" spans="2:16">
      <c r="F62" s="24" t="s">
        <v>96</v>
      </c>
      <c r="G62" s="24" t="s">
        <v>96</v>
      </c>
      <c r="H62" s="24" t="s">
        <v>96</v>
      </c>
      <c r="I62" s="24" t="s">
        <v>96</v>
      </c>
      <c r="L62" s="42" t="s">
        <v>69</v>
      </c>
      <c r="M62" s="42" t="s">
        <v>70</v>
      </c>
      <c r="N62" s="42" t="s">
        <v>71</v>
      </c>
      <c r="O62" s="42" t="s">
        <v>90</v>
      </c>
      <c r="P62" s="24" t="s">
        <v>94</v>
      </c>
    </row>
    <row r="63" spans="2:16">
      <c r="F63" s="24" t="s">
        <v>105</v>
      </c>
      <c r="G63" s="24" t="s">
        <v>97</v>
      </c>
      <c r="H63" s="24" t="s">
        <v>98</v>
      </c>
      <c r="I63" s="24" t="s">
        <v>99</v>
      </c>
      <c r="L63" s="42"/>
      <c r="M63" s="42"/>
      <c r="N63" s="42"/>
      <c r="O63" s="42"/>
      <c r="P63" s="24" t="s">
        <v>95</v>
      </c>
    </row>
    <row r="64" spans="2:16">
      <c r="F64" s="4">
        <f>L64/P64</f>
        <v>6.07496346838242E-7</v>
      </c>
      <c r="G64" s="4">
        <f>M64/P64</f>
        <v>2.2699541851627252E-6</v>
      </c>
      <c r="H64" s="4">
        <f>N64/P64</f>
        <v>0.99999706663759413</v>
      </c>
      <c r="I64" s="4">
        <f>O64/P64</f>
        <v>5.5911873994616805E-8</v>
      </c>
      <c r="L64" s="4">
        <f>SUM((I3-M47)^2,(J3-N47)^2,(K3-O47)^2)^-1</f>
        <v>2.5808325315448799E-2</v>
      </c>
      <c r="M64" s="4">
        <f>SUM((I3-M48)^2,(J3-N48)^2,(K3-O48)^2)^-1</f>
        <v>9.6434680417005356E-2</v>
      </c>
      <c r="N64" s="4">
        <f>SUM((I3-M49)^2,(J3-N49)^2,(K3-O49)^2)^-1</f>
        <v>42482.970876447951</v>
      </c>
      <c r="O64" s="4">
        <f>SUM((I3-M50)^2,(J3-N50)^2,(K3-O50)^2)^-1</f>
        <v>2.3753094822044707E-3</v>
      </c>
      <c r="P64" s="4">
        <f>SUM(L64:O64)</f>
        <v>42483.095494763162</v>
      </c>
    </row>
    <row r="65" spans="6:16">
      <c r="F65" s="4">
        <f t="shared" ref="F65:F73" si="21">L65/P65</f>
        <v>0.99609608327037258</v>
      </c>
      <c r="G65" s="4">
        <f t="shared" ref="G65:G73" si="22">M65/P65</f>
        <v>2.8987920547276472E-3</v>
      </c>
      <c r="H65" s="4">
        <f t="shared" ref="H65:H73" si="23">N65/P65</f>
        <v>9.6504418827919668E-4</v>
      </c>
      <c r="I65" s="4">
        <f t="shared" ref="I65:I73" si="24">O65/P65</f>
        <v>4.0080486620401529E-5</v>
      </c>
      <c r="L65" s="4">
        <f>SUM((I4-M47)^2,(J4-N47)^2,(K4-O47)^2)^-1</f>
        <v>35.656380995627856</v>
      </c>
      <c r="M65" s="4">
        <f>SUM((I4-M48)^2,(J4-N48)^2,(K4-O48)^2)^-1</f>
        <v>0.1037655259029992</v>
      </c>
      <c r="N65" s="4">
        <f>SUM((I4-M49)^2,(J5-N49)^2,(K5-O49)^2)^-1</f>
        <v>3.4544843447155166E-2</v>
      </c>
      <c r="O65" s="4">
        <f>SUM((I4-M50)^2,(J4-N50)^2,(K4-O50)^2)^-1</f>
        <v>1.4347261528577771E-3</v>
      </c>
      <c r="P65" s="4">
        <f t="shared" ref="P65:P73" si="25">SUM(L65:O65)</f>
        <v>35.796126091130873</v>
      </c>
    </row>
    <row r="66" spans="6:16">
      <c r="F66" s="4">
        <f t="shared" si="21"/>
        <v>0.83255497940174716</v>
      </c>
      <c r="G66" s="4">
        <f t="shared" si="22"/>
        <v>0.14298381778044311</v>
      </c>
      <c r="H66" s="4">
        <f t="shared" si="23"/>
        <v>2.3427397352814489E-2</v>
      </c>
      <c r="I66" s="4">
        <f t="shared" si="24"/>
        <v>1.0338054649954046E-3</v>
      </c>
      <c r="L66" s="4">
        <f>SUM((I5-M47)^2,(J5-N47)^2,(K5-O47)^2)^-1</f>
        <v>1.2276430450831817</v>
      </c>
      <c r="M66" s="4">
        <f>SUM((I5-M48)^2,(J5-N48)^2,(K5-O48)^2)^-1</f>
        <v>0.21083663397669614</v>
      </c>
      <c r="N66" s="4">
        <f>SUM((I5-M49)^2,(J5-N49)^2,(K5-O49)^2)^-1</f>
        <v>3.4544843447155166E-2</v>
      </c>
      <c r="O66" s="4">
        <f>SUM((I5-M50)^2,(J5-N50)^2,(K5-O50)^2)^-1</f>
        <v>1.5243967311114612E-3</v>
      </c>
      <c r="P66" s="4">
        <f t="shared" si="25"/>
        <v>1.4745489192381442</v>
      </c>
    </row>
    <row r="67" spans="6:16">
      <c r="F67" s="4">
        <f t="shared" si="21"/>
        <v>0.91545463483312328</v>
      </c>
      <c r="G67" s="4">
        <f t="shared" si="22"/>
        <v>6.6317862895249657E-2</v>
      </c>
      <c r="H67" s="4">
        <f t="shared" si="23"/>
        <v>1.7217669099674242E-2</v>
      </c>
      <c r="I67" s="4">
        <f t="shared" si="24"/>
        <v>1.0098331719527579E-3</v>
      </c>
      <c r="L67" s="4">
        <f>SUM((I6-M47)^2,(J6-N47)^2,(K6-O47)^2)^-1</f>
        <v>1.298773934843372</v>
      </c>
      <c r="M67" s="4">
        <f>SUM((I6-M48)^2,(J6-N48)^2,(K6-O48)^2)^-1</f>
        <v>9.4086488249161021E-2</v>
      </c>
      <c r="N67" s="4">
        <f>SUM((I6-M49)^2,(J6-N49)^2,(K6-O49)^2)^-1</f>
        <v>2.4427054050025494E-2</v>
      </c>
      <c r="O67" s="4">
        <f>SUM((I6-M50)^2,(J6-N50)^2,(K6-O50)^2)^-1</f>
        <v>1.4326706669757878E-3</v>
      </c>
      <c r="P67" s="4">
        <f t="shared" si="25"/>
        <v>1.4187201478095344</v>
      </c>
    </row>
    <row r="68" spans="6:16">
      <c r="F68" s="4">
        <f t="shared" si="21"/>
        <v>0.99636069130270233</v>
      </c>
      <c r="G68" s="4">
        <f t="shared" si="22"/>
        <v>2.8995621045999607E-3</v>
      </c>
      <c r="H68" s="4">
        <f t="shared" si="23"/>
        <v>6.9965545889283485E-4</v>
      </c>
      <c r="I68" s="4">
        <f t="shared" si="24"/>
        <v>4.0091133804822358E-5</v>
      </c>
      <c r="L68" s="4">
        <f>SUM((I7-M47)^2,(J7-N47)^2,(K7-O47)^2)^-1</f>
        <v>35.656380995627856</v>
      </c>
      <c r="M68" s="4">
        <f>SUM((I7-M48)^2,(J7-N48)^2,(K7-O48)^2)^-1</f>
        <v>0.1037655259029992</v>
      </c>
      <c r="N68" s="4">
        <f>SUM((I7-M49)^2,(J7-N49)^2,(K7-O49)^2)^-1</f>
        <v>2.5038303724463785E-2</v>
      </c>
      <c r="O68" s="4">
        <f>SUM((I7-M50)^2,(J7-N50)^2,(K7-O50)^2)^-1</f>
        <v>1.4347261528577771E-3</v>
      </c>
      <c r="P68" s="4">
        <f t="shared" si="25"/>
        <v>35.78661955140818</v>
      </c>
    </row>
    <row r="69" spans="6:16">
      <c r="F69" s="4">
        <f t="shared" si="21"/>
        <v>0.99636069130270233</v>
      </c>
      <c r="G69" s="4">
        <f t="shared" si="22"/>
        <v>2.8995621045999607E-3</v>
      </c>
      <c r="H69" s="4">
        <f t="shared" si="23"/>
        <v>6.9965545889283485E-4</v>
      </c>
      <c r="I69" s="4">
        <f t="shared" si="24"/>
        <v>4.0091133804822358E-5</v>
      </c>
      <c r="L69" s="4">
        <f>SUM((I8-M47)^2,(J8-N47)^2,(K8-O47)^2)^-1</f>
        <v>35.656380995627856</v>
      </c>
      <c r="M69" s="4">
        <f>SUM((I8-M48)^2,(J8-N48)^2,(K8-O48)^2)^-1</f>
        <v>0.1037655259029992</v>
      </c>
      <c r="N69" s="4">
        <f>SUM((I8-M49)^2,(J8-N49)^2,(K8-O49)^2)^-1</f>
        <v>2.5038303724463785E-2</v>
      </c>
      <c r="O69" s="4">
        <f>SUM((I8-M50)^2,(J8-N50)^2,(K8-O50)^2)^-1</f>
        <v>1.4347261528577771E-3</v>
      </c>
      <c r="P69" s="4">
        <f t="shared" si="25"/>
        <v>35.78661955140818</v>
      </c>
    </row>
    <row r="70" spans="6:16">
      <c r="F70" s="4">
        <f t="shared" si="21"/>
        <v>0.99636069130270233</v>
      </c>
      <c r="G70" s="4">
        <f t="shared" si="22"/>
        <v>2.8995621045999607E-3</v>
      </c>
      <c r="H70" s="4">
        <f t="shared" si="23"/>
        <v>6.9965545889283485E-4</v>
      </c>
      <c r="I70" s="4">
        <f t="shared" si="24"/>
        <v>4.0091133804822358E-5</v>
      </c>
      <c r="L70" s="4">
        <f>SUM((I9-M47)^2,(J9-N47)^2,(K9-O47)^2)^-1</f>
        <v>35.656380995627856</v>
      </c>
      <c r="M70" s="4">
        <f>SUM((I9-M48)^2,(J9-N48)^2,(K9-O48)^2)^-1</f>
        <v>0.1037655259029992</v>
      </c>
      <c r="N70" s="4">
        <f>SUM((I9-M49)^2,(J9-N49)^2,(K9-O49)^2)^-1</f>
        <v>2.5038303724463785E-2</v>
      </c>
      <c r="O70" s="4">
        <f>SUM((I9-M50)^2,(J9-N50)^2,(K9-O50)^2)^-1</f>
        <v>1.4347261528577771E-3</v>
      </c>
      <c r="P70" s="4">
        <f t="shared" si="25"/>
        <v>35.78661955140818</v>
      </c>
    </row>
    <row r="71" spans="6:16">
      <c r="F71" s="4">
        <f t="shared" si="21"/>
        <v>0.99636069130270233</v>
      </c>
      <c r="G71" s="4">
        <f t="shared" si="22"/>
        <v>2.8995621045999607E-3</v>
      </c>
      <c r="H71" s="4">
        <f t="shared" si="23"/>
        <v>6.9965545889283485E-4</v>
      </c>
      <c r="I71" s="4">
        <f t="shared" si="24"/>
        <v>4.0091133804822358E-5</v>
      </c>
      <c r="L71" s="4">
        <f>SUM((I10-M47)^2,(J10-N47)^2,(K10-O47)^2)^-1</f>
        <v>35.656380995627856</v>
      </c>
      <c r="M71" s="4">
        <f>SUM((I10-M48)^2,(J10-N48)^2,(K10-O48)^2)^-1</f>
        <v>0.1037655259029992</v>
      </c>
      <c r="N71" s="4">
        <f>SUM((I10-M49)^2,(J10-N49)^2,(K10-O49)^2)^-1</f>
        <v>2.5038303724463785E-2</v>
      </c>
      <c r="O71" s="4">
        <f>SUM((I10-M50)^2,(J10-N50)^2,(K10-O50)^2)^-1</f>
        <v>1.4347261528577771E-3</v>
      </c>
      <c r="P71" s="4">
        <f t="shared" si="25"/>
        <v>35.78661955140818</v>
      </c>
    </row>
    <row r="72" spans="6:16">
      <c r="F72" s="4">
        <f t="shared" si="21"/>
        <v>4.2907065601397242E-12</v>
      </c>
      <c r="G72" s="4">
        <f t="shared" si="22"/>
        <v>5.3866914684678266E-12</v>
      </c>
      <c r="H72" s="4">
        <f t="shared" si="23"/>
        <v>7.0551364074301689E-12</v>
      </c>
      <c r="I72" s="4">
        <f>O72/P72</f>
        <v>0.9999999999832675</v>
      </c>
      <c r="L72" s="4">
        <f>SUM((I11-M47)^2,(J11-N47)^2,(K11-O47)^2)^-1</f>
        <v>1.4439494083107252E-3</v>
      </c>
      <c r="M72" s="4">
        <f>SUM((I11-M48)^2,(J11-N48)^2,(K11-O48)^2)^-1</f>
        <v>1.8127806806702857E-3</v>
      </c>
      <c r="N72" s="4">
        <f>SUM((I11-M49)^2,(J11-N49)^2,(K11-O49)^2)^-1</f>
        <v>2.3742616509129224E-3</v>
      </c>
      <c r="O72" s="4">
        <f>SUM((I11-M50)^2,(J11-N50)^2,(K11-O50)^2)^-1</f>
        <v>336529517.46938926</v>
      </c>
      <c r="P72" s="4">
        <f t="shared" si="25"/>
        <v>336529517.47502023</v>
      </c>
    </row>
    <row r="73" spans="6:16">
      <c r="F73" s="23">
        <f t="shared" si="21"/>
        <v>3.6327732269184407E-4</v>
      </c>
      <c r="G73" s="4">
        <f t="shared" si="22"/>
        <v>0.999288433770113</v>
      </c>
      <c r="H73" s="4">
        <f t="shared" si="23"/>
        <v>3.4207702395360541E-4</v>
      </c>
      <c r="I73" s="4">
        <f t="shared" si="24"/>
        <v>6.2118832414269659E-6</v>
      </c>
      <c r="L73" s="4">
        <f>SUM((I12-M47)^2,(J12-N47)^2,(K12-O47)^2)^-1</f>
        <v>0.10652331642853871</v>
      </c>
      <c r="M73" s="4">
        <f>SUM((I12-M48)^2,(J12-N48)^2,(K12-O48)^2)^-1</f>
        <v>293.01999157312787</v>
      </c>
      <c r="N73" s="4">
        <f>SUM((I12-M49)^2,(J12-N49)^2,(K12-O49)^2)^-1</f>
        <v>0.10030678159465753</v>
      </c>
      <c r="O73" s="4">
        <f>SUM((I12-M50)^2,(J12-N50)^2,(K12-O50)^2)^-1</f>
        <v>1.8215020944342517E-3</v>
      </c>
      <c r="P73" s="4">
        <f t="shared" si="25"/>
        <v>293.22864317324553</v>
      </c>
    </row>
  </sheetData>
  <mergeCells count="19">
    <mergeCell ref="O62:O63"/>
    <mergeCell ref="L47:L50"/>
    <mergeCell ref="L54:M55"/>
    <mergeCell ref="B59:I59"/>
    <mergeCell ref="L62:L63"/>
    <mergeCell ref="M62:M63"/>
    <mergeCell ref="N62:N63"/>
    <mergeCell ref="B47:E47"/>
    <mergeCell ref="F47:F48"/>
    <mergeCell ref="G47:G48"/>
    <mergeCell ref="H47:H48"/>
    <mergeCell ref="I47:I48"/>
    <mergeCell ref="J47:J48"/>
    <mergeCell ref="B46:J46"/>
    <mergeCell ref="H1:K1"/>
    <mergeCell ref="B16:F16"/>
    <mergeCell ref="I16:M16"/>
    <mergeCell ref="B31:F31"/>
    <mergeCell ref="I31:M3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3"/>
  <sheetViews>
    <sheetView workbookViewId="0">
      <selection activeCell="M56" sqref="M56"/>
    </sheetView>
  </sheetViews>
  <sheetFormatPr defaultRowHeight="15"/>
  <cols>
    <col min="2" max="2" width="11.85546875" customWidth="1"/>
    <col min="3" max="3" width="11.7109375" customWidth="1"/>
    <col min="4" max="4" width="11" customWidth="1"/>
    <col min="5" max="5" width="13.42578125" customWidth="1"/>
    <col min="6" max="7" width="12.28515625" customWidth="1"/>
    <col min="8" max="9" width="11.5703125" customWidth="1"/>
    <col min="10" max="10" width="11.42578125" customWidth="1"/>
    <col min="11" max="11" width="11.7109375" customWidth="1"/>
    <col min="13" max="13" width="14.5703125" customWidth="1"/>
    <col min="14" max="15" width="12" customWidth="1"/>
    <col min="16" max="16" width="11.28515625" customWidth="1"/>
  </cols>
  <sheetData>
    <row r="1" spans="2:13">
      <c r="H1" s="34" t="s">
        <v>1</v>
      </c>
      <c r="I1" s="34"/>
      <c r="J1" s="34"/>
      <c r="K1" s="34"/>
    </row>
    <row r="2" spans="2:13">
      <c r="B2" s="28" t="s">
        <v>96</v>
      </c>
      <c r="C2" s="28" t="s">
        <v>96</v>
      </c>
      <c r="D2" s="28" t="s">
        <v>96</v>
      </c>
      <c r="E2" s="28" t="s">
        <v>96</v>
      </c>
      <c r="H2" s="18" t="s">
        <v>2</v>
      </c>
      <c r="I2" s="18" t="s">
        <v>3</v>
      </c>
      <c r="J2" s="18" t="s">
        <v>4</v>
      </c>
      <c r="K2" s="18" t="s">
        <v>5</v>
      </c>
    </row>
    <row r="3" spans="2:13">
      <c r="B3" s="28" t="s">
        <v>105</v>
      </c>
      <c r="C3" s="28" t="s">
        <v>97</v>
      </c>
      <c r="D3" s="28" t="s">
        <v>98</v>
      </c>
      <c r="E3" s="28" t="s">
        <v>99</v>
      </c>
      <c r="H3" s="4">
        <v>1</v>
      </c>
      <c r="I3" s="10">
        <v>1</v>
      </c>
      <c r="J3" s="11">
        <v>7</v>
      </c>
      <c r="K3" s="11">
        <v>3</v>
      </c>
    </row>
    <row r="4" spans="2:13">
      <c r="B4" s="4">
        <f>iterasi11!F64</f>
        <v>6.07496346838242E-7</v>
      </c>
      <c r="C4" s="4">
        <f>iterasi11!G64</f>
        <v>2.2699541851627252E-6</v>
      </c>
      <c r="D4" s="4">
        <f>iterasi11!H64</f>
        <v>0.99999706663759413</v>
      </c>
      <c r="E4" s="4">
        <f>iterasi11!I64</f>
        <v>5.5911873994616805E-8</v>
      </c>
      <c r="H4" s="4">
        <v>2</v>
      </c>
      <c r="I4" s="10">
        <v>1</v>
      </c>
      <c r="J4" s="11">
        <v>1</v>
      </c>
      <c r="K4" s="11">
        <v>1</v>
      </c>
    </row>
    <row r="5" spans="2:13">
      <c r="B5" s="4">
        <f>iterasi11!F65</f>
        <v>0.99609608327037258</v>
      </c>
      <c r="C5" s="4">
        <f>iterasi11!G65</f>
        <v>2.8987920547276472E-3</v>
      </c>
      <c r="D5" s="4">
        <f>iterasi11!H65</f>
        <v>9.6504418827919668E-4</v>
      </c>
      <c r="E5" s="4">
        <f>iterasi11!I65</f>
        <v>4.0080486620401529E-5</v>
      </c>
      <c r="H5" s="4">
        <v>3</v>
      </c>
      <c r="I5" s="10">
        <v>1</v>
      </c>
      <c r="J5" s="11">
        <v>2</v>
      </c>
      <c r="K5" s="11">
        <v>1</v>
      </c>
    </row>
    <row r="6" spans="2:13">
      <c r="B6" s="4">
        <f>iterasi11!F66</f>
        <v>0.83255497940174716</v>
      </c>
      <c r="C6" s="4">
        <f>iterasi11!G66</f>
        <v>0.14298381778044311</v>
      </c>
      <c r="D6" s="4">
        <f>iterasi11!H66</f>
        <v>2.3427397352814489E-2</v>
      </c>
      <c r="E6" s="4">
        <f>iterasi11!I66</f>
        <v>1.0338054649954046E-3</v>
      </c>
      <c r="H6" s="4">
        <v>4</v>
      </c>
      <c r="I6" s="10">
        <v>2</v>
      </c>
      <c r="J6" s="11">
        <v>1</v>
      </c>
      <c r="K6" s="11">
        <v>1</v>
      </c>
    </row>
    <row r="7" spans="2:13">
      <c r="B7" s="4">
        <f>iterasi11!F67</f>
        <v>0.91545463483312328</v>
      </c>
      <c r="C7" s="4">
        <f>iterasi11!G67</f>
        <v>6.6317862895249657E-2</v>
      </c>
      <c r="D7" s="4">
        <f>iterasi11!H67</f>
        <v>1.7217669099674242E-2</v>
      </c>
      <c r="E7" s="4">
        <f>iterasi11!I67</f>
        <v>1.0098331719527579E-3</v>
      </c>
      <c r="H7" s="4">
        <v>5</v>
      </c>
      <c r="I7" s="10">
        <v>1</v>
      </c>
      <c r="J7" s="11">
        <v>1</v>
      </c>
      <c r="K7" s="11">
        <v>1</v>
      </c>
    </row>
    <row r="8" spans="2:13">
      <c r="B8" s="4">
        <f>iterasi11!F68</f>
        <v>0.99636069130270233</v>
      </c>
      <c r="C8" s="4">
        <f>iterasi11!G68</f>
        <v>2.8995621045999607E-3</v>
      </c>
      <c r="D8" s="4">
        <f>iterasi11!H68</f>
        <v>6.9965545889283485E-4</v>
      </c>
      <c r="E8" s="4">
        <f>iterasi11!I68</f>
        <v>4.0091133804822358E-5</v>
      </c>
      <c r="H8" s="4">
        <v>6</v>
      </c>
      <c r="I8" s="10">
        <v>1</v>
      </c>
      <c r="J8" s="11">
        <v>1</v>
      </c>
      <c r="K8" s="11">
        <v>1</v>
      </c>
    </row>
    <row r="9" spans="2:13">
      <c r="B9" s="4">
        <f>iterasi11!F69</f>
        <v>0.99636069130270233</v>
      </c>
      <c r="C9" s="4">
        <f>iterasi11!G69</f>
        <v>2.8995621045999607E-3</v>
      </c>
      <c r="D9" s="4">
        <f>iterasi11!H69</f>
        <v>6.9965545889283485E-4</v>
      </c>
      <c r="E9" s="4">
        <f>iterasi11!I69</f>
        <v>4.0091133804822358E-5</v>
      </c>
      <c r="H9" s="4">
        <v>7</v>
      </c>
      <c r="I9" s="10">
        <v>1</v>
      </c>
      <c r="J9" s="11">
        <v>1</v>
      </c>
      <c r="K9" s="11">
        <v>1</v>
      </c>
    </row>
    <row r="10" spans="2:13">
      <c r="B10" s="4">
        <f>iterasi11!F70</f>
        <v>0.99636069130270233</v>
      </c>
      <c r="C10" s="4">
        <f>iterasi11!G70</f>
        <v>2.8995621045999607E-3</v>
      </c>
      <c r="D10" s="4">
        <f>iterasi11!H70</f>
        <v>6.9965545889283485E-4</v>
      </c>
      <c r="E10" s="4">
        <f>iterasi11!I70</f>
        <v>4.0091133804822358E-5</v>
      </c>
      <c r="H10" s="4">
        <v>8</v>
      </c>
      <c r="I10" s="10">
        <v>1</v>
      </c>
      <c r="J10" s="11">
        <v>1</v>
      </c>
      <c r="K10" s="11">
        <v>1</v>
      </c>
    </row>
    <row r="11" spans="2:13">
      <c r="B11" s="4">
        <f>iterasi11!F71</f>
        <v>0.99636069130270233</v>
      </c>
      <c r="C11" s="4">
        <f>iterasi11!G71</f>
        <v>2.8995621045999607E-3</v>
      </c>
      <c r="D11" s="4">
        <f>iterasi11!H71</f>
        <v>6.9965545889283485E-4</v>
      </c>
      <c r="E11" s="4">
        <f>iterasi11!I71</f>
        <v>4.0091133804822358E-5</v>
      </c>
      <c r="H11" s="4">
        <v>9</v>
      </c>
      <c r="I11" s="10">
        <v>1</v>
      </c>
      <c r="J11" s="11">
        <v>22</v>
      </c>
      <c r="K11" s="11">
        <v>17</v>
      </c>
    </row>
    <row r="12" spans="2:13">
      <c r="B12" s="4">
        <f>iterasi11!F72</f>
        <v>4.2907065601397242E-12</v>
      </c>
      <c r="C12" s="4">
        <f>iterasi11!G72</f>
        <v>5.3866914684678266E-12</v>
      </c>
      <c r="D12" s="4">
        <f>iterasi11!H72</f>
        <v>7.0551364074301689E-12</v>
      </c>
      <c r="E12" s="4">
        <f>iterasi11!I72</f>
        <v>0.9999999999832675</v>
      </c>
      <c r="H12" s="4">
        <v>10</v>
      </c>
      <c r="I12" s="10">
        <v>1</v>
      </c>
      <c r="J12" s="11">
        <v>4</v>
      </c>
      <c r="K12" s="11">
        <v>2</v>
      </c>
    </row>
    <row r="13" spans="2:13">
      <c r="B13" s="4">
        <f>iterasi11!F73</f>
        <v>3.6327732269184407E-4</v>
      </c>
      <c r="C13" s="4">
        <f>iterasi11!G73</f>
        <v>0.999288433770113</v>
      </c>
      <c r="D13" s="4">
        <f>iterasi11!H73</f>
        <v>3.4207702395360541E-4</v>
      </c>
      <c r="E13" s="4">
        <f>iterasi11!I73</f>
        <v>6.2118832414269659E-6</v>
      </c>
    </row>
    <row r="16" spans="2:13">
      <c r="B16" s="34" t="s">
        <v>20</v>
      </c>
      <c r="C16" s="34"/>
      <c r="D16" s="34"/>
      <c r="E16" s="34"/>
      <c r="F16" s="34"/>
      <c r="I16" s="34" t="s">
        <v>107</v>
      </c>
      <c r="J16" s="34"/>
      <c r="K16" s="34"/>
      <c r="L16" s="34"/>
      <c r="M16" s="34"/>
    </row>
    <row r="17" spans="2:13">
      <c r="B17" s="14" t="s">
        <v>22</v>
      </c>
      <c r="C17" s="17" t="s">
        <v>92</v>
      </c>
      <c r="D17" s="14" t="s">
        <v>73</v>
      </c>
      <c r="E17" s="14" t="s">
        <v>74</v>
      </c>
      <c r="F17" s="14" t="s">
        <v>75</v>
      </c>
      <c r="I17" s="14" t="s">
        <v>22</v>
      </c>
      <c r="J17" s="17" t="s">
        <v>92</v>
      </c>
      <c r="K17" s="14" t="s">
        <v>73</v>
      </c>
      <c r="L17" s="14" t="s">
        <v>74</v>
      </c>
      <c r="M17" s="14" t="s">
        <v>75</v>
      </c>
    </row>
    <row r="18" spans="2:13">
      <c r="B18" s="4">
        <v>1</v>
      </c>
      <c r="C18" s="22">
        <f>B4^2</f>
        <v>3.6905181142180962E-13</v>
      </c>
      <c r="D18" s="22">
        <f>C18*I3</f>
        <v>3.6905181142180962E-13</v>
      </c>
      <c r="E18" s="22">
        <f>C18*J3</f>
        <v>2.5833626799526671E-12</v>
      </c>
      <c r="F18" s="22">
        <f>C18*K3</f>
        <v>1.1071554342654289E-12</v>
      </c>
      <c r="I18" s="4">
        <v>1</v>
      </c>
      <c r="J18" s="22">
        <f>C4^2</f>
        <v>5.1526920027377718E-12</v>
      </c>
      <c r="K18" s="22">
        <f>J18*I3</f>
        <v>5.1526920027377718E-12</v>
      </c>
      <c r="L18" s="22">
        <f>J18*J3</f>
        <v>3.6068844019164401E-11</v>
      </c>
      <c r="M18" s="22">
        <f>J18*K3</f>
        <v>1.5458076008213314E-11</v>
      </c>
    </row>
    <row r="19" spans="2:13">
      <c r="B19" s="4">
        <v>2</v>
      </c>
      <c r="C19" s="22">
        <f t="shared" ref="C19:C27" si="0">B5^2</f>
        <v>0.99220740710657707</v>
      </c>
      <c r="D19" s="22">
        <f t="shared" ref="D19:D27" si="1">C19*I4</f>
        <v>0.99220740710657707</v>
      </c>
      <c r="E19" s="22">
        <f t="shared" ref="E19:E27" si="2">C19*J4</f>
        <v>0.99220740710657707</v>
      </c>
      <c r="F19" s="22">
        <f t="shared" ref="F19:F27" si="3">C19*K4</f>
        <v>0.99220740710657707</v>
      </c>
      <c r="I19" s="4">
        <v>2</v>
      </c>
      <c r="J19" s="22">
        <f t="shared" ref="J19:J27" si="4">C5^2</f>
        <v>8.4029953765521342E-6</v>
      </c>
      <c r="K19" s="22">
        <f t="shared" ref="K19:K27" si="5">J19*I4</f>
        <v>8.4029953765521342E-6</v>
      </c>
      <c r="L19" s="22">
        <f t="shared" ref="L19:L27" si="6">J19*J4</f>
        <v>8.4029953765521342E-6</v>
      </c>
      <c r="M19" s="22">
        <f t="shared" ref="M19:M27" si="7">J19*K4</f>
        <v>8.4029953765521342E-6</v>
      </c>
    </row>
    <row r="20" spans="2:13">
      <c r="B20" s="4">
        <v>3</v>
      </c>
      <c r="C20" s="22">
        <f t="shared" si="0"/>
        <v>0.69314779372664359</v>
      </c>
      <c r="D20" s="22">
        <f t="shared" si="1"/>
        <v>0.69314779372664359</v>
      </c>
      <c r="E20" s="22">
        <f t="shared" si="2"/>
        <v>1.3862955874532872</v>
      </c>
      <c r="F20" s="22">
        <f t="shared" si="3"/>
        <v>0.69314779372664359</v>
      </c>
      <c r="I20" s="4">
        <v>3</v>
      </c>
      <c r="J20" s="22">
        <f t="shared" si="4"/>
        <v>2.0444372147070958E-2</v>
      </c>
      <c r="K20" s="22">
        <f t="shared" si="5"/>
        <v>2.0444372147070958E-2</v>
      </c>
      <c r="L20" s="22">
        <f t="shared" si="6"/>
        <v>4.0888744294141917E-2</v>
      </c>
      <c r="M20" s="22">
        <f t="shared" si="7"/>
        <v>2.0444372147070958E-2</v>
      </c>
    </row>
    <row r="21" spans="2:13">
      <c r="B21" s="4">
        <v>4</v>
      </c>
      <c r="C21" s="22">
        <f t="shared" si="0"/>
        <v>0.83805718843744714</v>
      </c>
      <c r="D21" s="22">
        <f t="shared" si="1"/>
        <v>1.6761143768748943</v>
      </c>
      <c r="E21" s="22">
        <f t="shared" si="2"/>
        <v>0.83805718843744714</v>
      </c>
      <c r="F21" s="22">
        <f t="shared" si="3"/>
        <v>0.83805718843744714</v>
      </c>
      <c r="I21" s="4">
        <v>4</v>
      </c>
      <c r="J21" s="22">
        <f t="shared" si="4"/>
        <v>4.3980589389931313E-3</v>
      </c>
      <c r="K21" s="22">
        <f t="shared" si="5"/>
        <v>8.7961178779862627E-3</v>
      </c>
      <c r="L21" s="22">
        <f t="shared" si="6"/>
        <v>4.3980589389931313E-3</v>
      </c>
      <c r="M21" s="22">
        <f t="shared" si="7"/>
        <v>4.3980589389931313E-3</v>
      </c>
    </row>
    <row r="22" spans="2:13">
      <c r="B22" s="4">
        <v>5</v>
      </c>
      <c r="C22" s="22">
        <f t="shared" si="0"/>
        <v>0.99273462717319894</v>
      </c>
      <c r="D22" s="22">
        <f t="shared" si="1"/>
        <v>0.99273462717319894</v>
      </c>
      <c r="E22" s="22">
        <f t="shared" si="2"/>
        <v>0.99273462717319894</v>
      </c>
      <c r="F22" s="22">
        <f t="shared" si="3"/>
        <v>0.99273462717319894</v>
      </c>
      <c r="I22" s="4">
        <v>5</v>
      </c>
      <c r="J22" s="22">
        <f t="shared" si="4"/>
        <v>8.4074603984321529E-6</v>
      </c>
      <c r="K22" s="22">
        <f t="shared" si="5"/>
        <v>8.4074603984321529E-6</v>
      </c>
      <c r="L22" s="22">
        <f t="shared" si="6"/>
        <v>8.4074603984321529E-6</v>
      </c>
      <c r="M22" s="22">
        <f t="shared" si="7"/>
        <v>8.4074603984321529E-6</v>
      </c>
    </row>
    <row r="23" spans="2:13">
      <c r="B23" s="4">
        <v>6</v>
      </c>
      <c r="C23" s="22">
        <f t="shared" si="0"/>
        <v>0.99273462717319894</v>
      </c>
      <c r="D23" s="22">
        <f t="shared" si="1"/>
        <v>0.99273462717319894</v>
      </c>
      <c r="E23" s="22">
        <f t="shared" si="2"/>
        <v>0.99273462717319894</v>
      </c>
      <c r="F23" s="22">
        <f t="shared" si="3"/>
        <v>0.99273462717319894</v>
      </c>
      <c r="I23" s="4">
        <v>6</v>
      </c>
      <c r="J23" s="22">
        <f t="shared" si="4"/>
        <v>8.4074603984321529E-6</v>
      </c>
      <c r="K23" s="22">
        <f t="shared" si="5"/>
        <v>8.4074603984321529E-6</v>
      </c>
      <c r="L23" s="22">
        <f t="shared" si="6"/>
        <v>8.4074603984321529E-6</v>
      </c>
      <c r="M23" s="22">
        <f t="shared" si="7"/>
        <v>8.4074603984321529E-6</v>
      </c>
    </row>
    <row r="24" spans="2:13">
      <c r="B24" s="4">
        <v>7</v>
      </c>
      <c r="C24" s="22">
        <f t="shared" si="0"/>
        <v>0.99273462717319894</v>
      </c>
      <c r="D24" s="22">
        <f t="shared" si="1"/>
        <v>0.99273462717319894</v>
      </c>
      <c r="E24" s="22">
        <f t="shared" si="2"/>
        <v>0.99273462717319894</v>
      </c>
      <c r="F24" s="22">
        <f t="shared" si="3"/>
        <v>0.99273462717319894</v>
      </c>
      <c r="I24" s="4">
        <v>7</v>
      </c>
      <c r="J24" s="22">
        <f>C10^2</f>
        <v>8.4074603984321529E-6</v>
      </c>
      <c r="K24" s="22">
        <f t="shared" si="5"/>
        <v>8.4074603984321529E-6</v>
      </c>
      <c r="L24" s="22">
        <f t="shared" si="6"/>
        <v>8.4074603984321529E-6</v>
      </c>
      <c r="M24" s="22">
        <f t="shared" si="7"/>
        <v>8.4074603984321529E-6</v>
      </c>
    </row>
    <row r="25" spans="2:13">
      <c r="B25" s="4">
        <v>8</v>
      </c>
      <c r="C25" s="22">
        <f t="shared" si="0"/>
        <v>0.99273462717319894</v>
      </c>
      <c r="D25" s="22">
        <f t="shared" si="1"/>
        <v>0.99273462717319894</v>
      </c>
      <c r="E25" s="22">
        <f t="shared" si="2"/>
        <v>0.99273462717319894</v>
      </c>
      <c r="F25" s="22">
        <f t="shared" si="3"/>
        <v>0.99273462717319894</v>
      </c>
      <c r="I25" s="4">
        <v>8</v>
      </c>
      <c r="J25" s="22">
        <f t="shared" si="4"/>
        <v>8.4074603984321529E-6</v>
      </c>
      <c r="K25" s="22">
        <f t="shared" si="5"/>
        <v>8.4074603984321529E-6</v>
      </c>
      <c r="L25" s="22">
        <f t="shared" si="6"/>
        <v>8.4074603984321529E-6</v>
      </c>
      <c r="M25" s="22">
        <f t="shared" si="7"/>
        <v>8.4074603984321529E-6</v>
      </c>
    </row>
    <row r="26" spans="2:13">
      <c r="B26" s="4">
        <v>9</v>
      </c>
      <c r="C26" s="22">
        <f t="shared" si="0"/>
        <v>1.8410162785226064E-23</v>
      </c>
      <c r="D26" s="22">
        <f t="shared" si="1"/>
        <v>1.8410162785226064E-23</v>
      </c>
      <c r="E26" s="22">
        <f t="shared" si="2"/>
        <v>4.050235812749734E-22</v>
      </c>
      <c r="F26" s="22">
        <f t="shared" si="3"/>
        <v>3.1297276734884307E-22</v>
      </c>
      <c r="I26" s="4">
        <v>9</v>
      </c>
      <c r="J26" s="22">
        <f t="shared" si="4"/>
        <v>2.9016444976464069E-23</v>
      </c>
      <c r="K26" s="22">
        <f t="shared" si="5"/>
        <v>2.9016444976464069E-23</v>
      </c>
      <c r="L26" s="22">
        <f t="shared" si="6"/>
        <v>6.3836178948220952E-22</v>
      </c>
      <c r="M26" s="22">
        <f t="shared" si="7"/>
        <v>4.9327956459988917E-22</v>
      </c>
    </row>
    <row r="27" spans="2:13">
      <c r="B27" s="4">
        <v>10</v>
      </c>
      <c r="C27" s="22">
        <f t="shared" si="0"/>
        <v>1.319704131821542E-7</v>
      </c>
      <c r="D27" s="22">
        <f t="shared" si="1"/>
        <v>1.319704131821542E-7</v>
      </c>
      <c r="E27" s="22">
        <f t="shared" si="2"/>
        <v>5.2788165272861678E-7</v>
      </c>
      <c r="F27" s="22">
        <f t="shared" si="3"/>
        <v>2.6394082636430839E-7</v>
      </c>
      <c r="I27" s="4">
        <v>10</v>
      </c>
      <c r="J27" s="22">
        <f t="shared" si="4"/>
        <v>0.99857737386672552</v>
      </c>
      <c r="K27" s="22">
        <f t="shared" si="5"/>
        <v>0.99857737386672552</v>
      </c>
      <c r="L27" s="22">
        <f t="shared" si="6"/>
        <v>3.9943094954669021</v>
      </c>
      <c r="M27" s="22">
        <f t="shared" si="7"/>
        <v>1.997154747733451</v>
      </c>
    </row>
    <row r="28" spans="2:13">
      <c r="B28" s="16" t="s">
        <v>37</v>
      </c>
      <c r="C28" s="5">
        <f>SUM(C18:C27)</f>
        <v>6.4943510299342462</v>
      </c>
      <c r="D28" s="5">
        <f>SUM(D18:D27)</f>
        <v>7.3324082183716941</v>
      </c>
      <c r="E28" s="5">
        <f>SUM(E18:E27)</f>
        <v>7.1874992195743443</v>
      </c>
      <c r="F28" s="22">
        <f>SUM(F18:F27)</f>
        <v>6.4943511619053975</v>
      </c>
      <c r="I28" s="16" t="s">
        <v>37</v>
      </c>
      <c r="J28" s="5">
        <f>SUM(J18:J27)</f>
        <v>1.0234618377949125</v>
      </c>
      <c r="K28" s="5">
        <f>SUM(K18:K27)</f>
        <v>1.0278598967339057</v>
      </c>
      <c r="L28" s="5">
        <f>SUM(L18:L27)</f>
        <v>4.0396383315730766</v>
      </c>
      <c r="M28" s="22">
        <f>SUM(M18:M27)</f>
        <v>2.0220392116719434</v>
      </c>
    </row>
    <row r="31" spans="2:13">
      <c r="B31" s="34" t="s">
        <v>108</v>
      </c>
      <c r="C31" s="34"/>
      <c r="D31" s="34"/>
      <c r="E31" s="34"/>
      <c r="F31" s="34"/>
      <c r="I31" s="34" t="s">
        <v>109</v>
      </c>
      <c r="J31" s="34"/>
      <c r="K31" s="34"/>
      <c r="L31" s="34"/>
      <c r="M31" s="34"/>
    </row>
    <row r="32" spans="2:13">
      <c r="B32" s="14" t="s">
        <v>22</v>
      </c>
      <c r="C32" s="17" t="s">
        <v>92</v>
      </c>
      <c r="D32" s="14" t="s">
        <v>73</v>
      </c>
      <c r="E32" s="14" t="s">
        <v>74</v>
      </c>
      <c r="F32" s="14" t="s">
        <v>75</v>
      </c>
      <c r="I32" s="14" t="s">
        <v>22</v>
      </c>
      <c r="J32" s="17" t="s">
        <v>92</v>
      </c>
      <c r="K32" s="14" t="s">
        <v>73</v>
      </c>
      <c r="L32" s="14" t="s">
        <v>74</v>
      </c>
      <c r="M32" s="14" t="s">
        <v>75</v>
      </c>
    </row>
    <row r="33" spans="2:15">
      <c r="B33" s="4">
        <v>1</v>
      </c>
      <c r="C33" s="22">
        <f>D4^2</f>
        <v>0.99999413328379283</v>
      </c>
      <c r="D33" s="22">
        <f>C33*I3</f>
        <v>0.99999413328379283</v>
      </c>
      <c r="E33" s="22">
        <f>C33*J3</f>
        <v>6.9999589329865497</v>
      </c>
      <c r="F33" s="22">
        <f>C33*K3</f>
        <v>2.9999823998513784</v>
      </c>
      <c r="I33" s="4">
        <v>1</v>
      </c>
      <c r="J33" s="22">
        <f>E4^2</f>
        <v>3.1261376535899072E-15</v>
      </c>
      <c r="K33" s="22">
        <f>J33*I3</f>
        <v>3.1261376535899072E-15</v>
      </c>
      <c r="L33" s="22">
        <f>J33*J3</f>
        <v>2.1882963575129349E-14</v>
      </c>
      <c r="M33" s="22">
        <f>J33*K3</f>
        <v>9.3784129607697219E-15</v>
      </c>
    </row>
    <row r="34" spans="2:15">
      <c r="B34" s="4">
        <v>2</v>
      </c>
      <c r="C34" s="22">
        <f t="shared" ref="C34:C42" si="8">D5^2</f>
        <v>9.3131028533145365E-7</v>
      </c>
      <c r="D34" s="22">
        <f t="shared" ref="D34:D42" si="9">C34*I4</f>
        <v>9.3131028533145365E-7</v>
      </c>
      <c r="E34" s="22">
        <f t="shared" ref="E34:E42" si="10">C34*J4</f>
        <v>9.3131028533145365E-7</v>
      </c>
      <c r="F34" s="22">
        <f t="shared" ref="F34:F42" si="11">C34*K4</f>
        <v>9.3131028533145365E-7</v>
      </c>
      <c r="I34" s="4">
        <v>2</v>
      </c>
      <c r="J34" s="22">
        <f t="shared" ref="J34:J42" si="12">E5^2</f>
        <v>1.6064454077281859E-9</v>
      </c>
      <c r="K34" s="22">
        <f t="shared" ref="K34:K42" si="13">J34*I4</f>
        <v>1.6064454077281859E-9</v>
      </c>
      <c r="L34" s="22">
        <f t="shared" ref="L34:L42" si="14">J34*J4</f>
        <v>1.6064454077281859E-9</v>
      </c>
      <c r="M34" s="22">
        <f t="shared" ref="M34:M42" si="15">J34*K4</f>
        <v>1.6064454077281859E-9</v>
      </c>
    </row>
    <row r="35" spans="2:15">
      <c r="B35" s="4">
        <v>3</v>
      </c>
      <c r="C35" s="22">
        <f t="shared" si="8"/>
        <v>5.4884294672665932E-4</v>
      </c>
      <c r="D35" s="22">
        <f t="shared" si="9"/>
        <v>5.4884294672665932E-4</v>
      </c>
      <c r="E35" s="22">
        <f t="shared" si="10"/>
        <v>1.0976858934533186E-3</v>
      </c>
      <c r="F35" s="22">
        <f t="shared" si="11"/>
        <v>5.4884294672665932E-4</v>
      </c>
      <c r="I35" s="4">
        <v>3</v>
      </c>
      <c r="J35" s="22">
        <f t="shared" si="12"/>
        <v>1.0687537394543648E-6</v>
      </c>
      <c r="K35" s="22">
        <f t="shared" si="13"/>
        <v>1.0687537394543648E-6</v>
      </c>
      <c r="L35" s="22">
        <f t="shared" si="14"/>
        <v>2.1375074789087297E-6</v>
      </c>
      <c r="M35" s="22">
        <f t="shared" si="15"/>
        <v>1.0687537394543648E-6</v>
      </c>
    </row>
    <row r="36" spans="2:15">
      <c r="B36" s="4">
        <v>4</v>
      </c>
      <c r="C36" s="22">
        <f t="shared" si="8"/>
        <v>2.9644812922587722E-4</v>
      </c>
      <c r="D36" s="22">
        <f t="shared" si="9"/>
        <v>5.9289625845175445E-4</v>
      </c>
      <c r="E36" s="22">
        <f t="shared" si="10"/>
        <v>2.9644812922587722E-4</v>
      </c>
      <c r="F36" s="22">
        <f t="shared" si="11"/>
        <v>2.9644812922587722E-4</v>
      </c>
      <c r="I36" s="4">
        <v>4</v>
      </c>
      <c r="J36" s="22">
        <f t="shared" si="12"/>
        <v>1.0197630351761685E-6</v>
      </c>
      <c r="K36" s="22">
        <f t="shared" si="13"/>
        <v>2.0395260703523369E-6</v>
      </c>
      <c r="L36" s="22">
        <f t="shared" si="14"/>
        <v>1.0197630351761685E-6</v>
      </c>
      <c r="M36" s="22">
        <f t="shared" si="15"/>
        <v>1.0197630351761685E-6</v>
      </c>
    </row>
    <row r="37" spans="2:15">
      <c r="B37" s="4">
        <v>5</v>
      </c>
      <c r="C37" s="22">
        <f t="shared" si="8"/>
        <v>4.8951776115854327E-7</v>
      </c>
      <c r="D37" s="22">
        <f t="shared" si="9"/>
        <v>4.8951776115854327E-7</v>
      </c>
      <c r="E37" s="22">
        <f t="shared" si="10"/>
        <v>4.8951776115854327E-7</v>
      </c>
      <c r="F37" s="22">
        <f t="shared" si="11"/>
        <v>4.8951776115854327E-7</v>
      </c>
      <c r="I37" s="4">
        <v>5</v>
      </c>
      <c r="J37" s="22">
        <f t="shared" si="12"/>
        <v>1.6072990097561701E-9</v>
      </c>
      <c r="K37" s="22">
        <f t="shared" si="13"/>
        <v>1.6072990097561701E-9</v>
      </c>
      <c r="L37" s="22">
        <f t="shared" si="14"/>
        <v>1.6072990097561701E-9</v>
      </c>
      <c r="M37" s="22">
        <f t="shared" si="15"/>
        <v>1.6072990097561701E-9</v>
      </c>
    </row>
    <row r="38" spans="2:15">
      <c r="B38" s="4">
        <v>6</v>
      </c>
      <c r="C38" s="22">
        <f t="shared" si="8"/>
        <v>4.8951776115854327E-7</v>
      </c>
      <c r="D38" s="22">
        <f t="shared" si="9"/>
        <v>4.8951776115854327E-7</v>
      </c>
      <c r="E38" s="22">
        <f t="shared" si="10"/>
        <v>4.8951776115854327E-7</v>
      </c>
      <c r="F38" s="22">
        <f t="shared" si="11"/>
        <v>4.8951776115854327E-7</v>
      </c>
      <c r="I38" s="4">
        <v>6</v>
      </c>
      <c r="J38" s="22">
        <f t="shared" si="12"/>
        <v>1.6072990097561701E-9</v>
      </c>
      <c r="K38" s="22">
        <f t="shared" si="13"/>
        <v>1.6072990097561701E-9</v>
      </c>
      <c r="L38" s="22">
        <f t="shared" si="14"/>
        <v>1.6072990097561701E-9</v>
      </c>
      <c r="M38" s="22">
        <f t="shared" si="15"/>
        <v>1.6072990097561701E-9</v>
      </c>
    </row>
    <row r="39" spans="2:15">
      <c r="B39" s="4">
        <v>7</v>
      </c>
      <c r="C39" s="22">
        <f t="shared" si="8"/>
        <v>4.8951776115854327E-7</v>
      </c>
      <c r="D39" s="22">
        <f t="shared" si="9"/>
        <v>4.8951776115854327E-7</v>
      </c>
      <c r="E39" s="22">
        <f t="shared" si="10"/>
        <v>4.8951776115854327E-7</v>
      </c>
      <c r="F39" s="22">
        <f t="shared" si="11"/>
        <v>4.8951776115854327E-7</v>
      </c>
      <c r="I39" s="4">
        <v>7</v>
      </c>
      <c r="J39" s="22">
        <f t="shared" si="12"/>
        <v>1.6072990097561701E-9</v>
      </c>
      <c r="K39" s="22">
        <f t="shared" si="13"/>
        <v>1.6072990097561701E-9</v>
      </c>
      <c r="L39" s="22">
        <f t="shared" si="14"/>
        <v>1.6072990097561701E-9</v>
      </c>
      <c r="M39" s="22">
        <f t="shared" si="15"/>
        <v>1.6072990097561701E-9</v>
      </c>
    </row>
    <row r="40" spans="2:15">
      <c r="B40" s="4">
        <v>8</v>
      </c>
      <c r="C40" s="22">
        <f t="shared" si="8"/>
        <v>4.8951776115854327E-7</v>
      </c>
      <c r="D40" s="22">
        <f t="shared" si="9"/>
        <v>4.8951776115854327E-7</v>
      </c>
      <c r="E40" s="22">
        <f t="shared" si="10"/>
        <v>4.8951776115854327E-7</v>
      </c>
      <c r="F40" s="22">
        <f t="shared" si="11"/>
        <v>4.8951776115854327E-7</v>
      </c>
      <c r="I40" s="4">
        <v>8</v>
      </c>
      <c r="J40" s="22">
        <f t="shared" si="12"/>
        <v>1.6072990097561701E-9</v>
      </c>
      <c r="K40" s="22">
        <f t="shared" si="13"/>
        <v>1.6072990097561701E-9</v>
      </c>
      <c r="L40" s="22">
        <f t="shared" si="14"/>
        <v>1.6072990097561701E-9</v>
      </c>
      <c r="M40" s="22">
        <f t="shared" si="15"/>
        <v>1.6072990097561701E-9</v>
      </c>
    </row>
    <row r="41" spans="2:15">
      <c r="B41" s="4">
        <v>9</v>
      </c>
      <c r="C41" s="22">
        <f t="shared" si="8"/>
        <v>4.9774949727446671E-23</v>
      </c>
      <c r="D41" s="22">
        <f t="shared" si="9"/>
        <v>4.9774949727446671E-23</v>
      </c>
      <c r="E41" s="22">
        <f t="shared" si="10"/>
        <v>1.0950488940038268E-21</v>
      </c>
      <c r="F41" s="22">
        <f t="shared" si="11"/>
        <v>8.461741453665934E-22</v>
      </c>
      <c r="I41" s="4">
        <v>9</v>
      </c>
      <c r="J41" s="22">
        <f t="shared" si="12"/>
        <v>0.99999999996653499</v>
      </c>
      <c r="K41" s="22">
        <f t="shared" si="13"/>
        <v>0.99999999996653499</v>
      </c>
      <c r="L41" s="22">
        <f t="shared" si="14"/>
        <v>21.999999999263771</v>
      </c>
      <c r="M41" s="22">
        <f t="shared" si="15"/>
        <v>16.999999999431093</v>
      </c>
    </row>
    <row r="42" spans="2:15">
      <c r="B42" s="4">
        <v>10</v>
      </c>
      <c r="C42" s="22">
        <f t="shared" si="8"/>
        <v>1.1701669031695553E-7</v>
      </c>
      <c r="D42" s="22">
        <f t="shared" si="9"/>
        <v>1.1701669031695553E-7</v>
      </c>
      <c r="E42" s="22">
        <f t="shared" si="10"/>
        <v>4.6806676126782212E-7</v>
      </c>
      <c r="F42" s="22">
        <f t="shared" si="11"/>
        <v>2.3403338063391106E-7</v>
      </c>
      <c r="I42" s="4">
        <v>10</v>
      </c>
      <c r="J42" s="22">
        <f t="shared" si="12"/>
        <v>3.8587493405121191E-11</v>
      </c>
      <c r="K42" s="22">
        <f t="shared" si="13"/>
        <v>3.8587493405121191E-11</v>
      </c>
      <c r="L42" s="22">
        <f t="shared" si="14"/>
        <v>1.5434997362048477E-10</v>
      </c>
      <c r="M42" s="22">
        <f t="shared" si="15"/>
        <v>7.7174986810242383E-11</v>
      </c>
    </row>
    <row r="43" spans="2:15">
      <c r="B43" s="16" t="s">
        <v>37</v>
      </c>
      <c r="C43" s="5">
        <f>SUM(C33:C42)</f>
        <v>1.0008424307577659</v>
      </c>
      <c r="D43" s="5">
        <f>SUM(D33:D42)</f>
        <v>1.0011388788869919</v>
      </c>
      <c r="E43" s="5">
        <f>SUM(E33:E42)</f>
        <v>7.0013564244573212</v>
      </c>
      <c r="F43" s="22">
        <f>SUM(F33:F42)</f>
        <v>3.000830814342041</v>
      </c>
      <c r="I43" s="16" t="s">
        <v>37</v>
      </c>
      <c r="J43" s="5">
        <f>SUM(J33:J42)</f>
        <v>1.0000020965575418</v>
      </c>
      <c r="K43" s="5">
        <f>SUM(K33:K42)</f>
        <v>1.0000031163205769</v>
      </c>
      <c r="L43" s="5">
        <f>SUM(L33:L42)</f>
        <v>22.000003164724301</v>
      </c>
      <c r="M43" s="22">
        <f>SUM(M33:M42)</f>
        <v>17.000002096060694</v>
      </c>
    </row>
    <row r="46" spans="2:15">
      <c r="B46" s="34" t="s">
        <v>62</v>
      </c>
      <c r="C46" s="34"/>
      <c r="D46" s="34"/>
      <c r="E46" s="34"/>
      <c r="F46" s="34"/>
      <c r="G46" s="34"/>
      <c r="H46" s="34"/>
      <c r="I46" s="34"/>
      <c r="J46" s="34"/>
    </row>
    <row r="47" spans="2:15">
      <c r="B47" s="43" t="s">
        <v>68</v>
      </c>
      <c r="C47" s="43"/>
      <c r="D47" s="43"/>
      <c r="E47" s="43"/>
      <c r="F47" s="43" t="s">
        <v>69</v>
      </c>
      <c r="G47" s="43" t="s">
        <v>70</v>
      </c>
      <c r="H47" s="43" t="s">
        <v>71</v>
      </c>
      <c r="I47" s="43" t="s">
        <v>90</v>
      </c>
      <c r="J47" s="43" t="s">
        <v>72</v>
      </c>
      <c r="L47" s="47" t="s">
        <v>104</v>
      </c>
      <c r="M47" s="4">
        <f>D28/C28</f>
        <v>1.1290440237330277</v>
      </c>
      <c r="N47" s="4">
        <f>E28/C28</f>
        <v>1.1067309399268976</v>
      </c>
      <c r="O47" s="4">
        <f>F28/C28</f>
        <v>1.0000000203209145</v>
      </c>
    </row>
    <row r="48" spans="2:15">
      <c r="B48" s="15" t="s">
        <v>86</v>
      </c>
      <c r="C48" s="15" t="s">
        <v>88</v>
      </c>
      <c r="D48" s="15" t="s">
        <v>89</v>
      </c>
      <c r="E48" s="15" t="s">
        <v>87</v>
      </c>
      <c r="F48" s="43"/>
      <c r="G48" s="43"/>
      <c r="H48" s="43"/>
      <c r="I48" s="43"/>
      <c r="J48" s="43"/>
      <c r="L48" s="48"/>
      <c r="M48" s="4">
        <f>K28/J28</f>
        <v>1.0042972378417832</v>
      </c>
      <c r="N48" s="4">
        <f>L28/J28</f>
        <v>3.9470336678860751</v>
      </c>
      <c r="O48" s="4">
        <f>M28/J28</f>
        <v>1.9756859874995476</v>
      </c>
    </row>
    <row r="49" spans="2:16">
      <c r="B49" s="27">
        <f>C18</f>
        <v>3.6905181142180962E-13</v>
      </c>
      <c r="C49" s="27">
        <f>J18</f>
        <v>5.1526920027377718E-12</v>
      </c>
      <c r="D49" s="27">
        <f>C33</f>
        <v>0.99999413328379283</v>
      </c>
      <c r="E49" s="22">
        <f>J33</f>
        <v>3.1261376535899072E-15</v>
      </c>
      <c r="F49" s="4">
        <f>SUM((I3-M47)^2,(J3-N47)^2,(K3-O47)^2)*B49</f>
        <v>1.4299751101267133E-11</v>
      </c>
      <c r="G49" s="4">
        <f>SUM((I3-M48)^2,(J3-N48)^2,(K3-O48)^2)*C49</f>
        <v>5.3432597241114595E-11</v>
      </c>
      <c r="H49" s="4">
        <f>SUM((I3-M49)^2,(J3-N49)^2,(K3-O49)^2)*D49</f>
        <v>2.3543062242901922E-5</v>
      </c>
      <c r="I49" s="4">
        <f>SUM((I3-M50)^2,(J3-N50)^2,(K3-O50)^2)*E49</f>
        <v>1.3160969869694267E-12</v>
      </c>
      <c r="J49" s="4">
        <f>SUM(F49:I49)</f>
        <v>2.3543131291347251E-5</v>
      </c>
      <c r="L49" s="48"/>
      <c r="M49" s="4">
        <f>D43/C43</f>
        <v>1.000296198602413</v>
      </c>
      <c r="N49" s="4">
        <f>E43/C43</f>
        <v>6.9954632310666502</v>
      </c>
      <c r="O49" s="4">
        <f>F43/C43</f>
        <v>2.9983049500309731</v>
      </c>
    </row>
    <row r="50" spans="2:16">
      <c r="B50" s="27">
        <f t="shared" ref="B50:B58" si="16">C19</f>
        <v>0.99220740710657707</v>
      </c>
      <c r="C50" s="27">
        <f t="shared" ref="C50:C58" si="17">J19</f>
        <v>8.4029953765521342E-6</v>
      </c>
      <c r="D50" s="27">
        <f t="shared" ref="D50:D58" si="18">C34</f>
        <v>9.3131028533145365E-7</v>
      </c>
      <c r="E50" s="22">
        <f t="shared" ref="E50:E58" si="19">J34</f>
        <v>1.6064454077281859E-9</v>
      </c>
      <c r="F50" s="4">
        <f t="shared" ref="F50:F58" si="20">SUM((I4-M48)^2,(J4-N48)^2,(K4-O48)^2)*B50</f>
        <v>9.5618919197086232</v>
      </c>
      <c r="G50" s="4">
        <f>SUM((I4-M48)^2,(J4-N48)^2,(K4-O48)^2)*C50</f>
        <v>8.0979574448764624E-5</v>
      </c>
      <c r="H50" s="4">
        <f>SUM((I4-M49)^2,(J5-N49)^2,(K5-O49)^2)*D50</f>
        <v>2.6959454335057573E-5</v>
      </c>
      <c r="I50" s="4">
        <f>SUM((I4-M50)^2,(J4-N50)^2,(K4-O50)^2)*E50</f>
        <v>1.1196878262461397E-6</v>
      </c>
      <c r="J50" s="4">
        <f t="shared" ref="J50:J58" si="21">SUM(F50:I50)</f>
        <v>9.5620009784252336</v>
      </c>
      <c r="L50" s="49"/>
      <c r="M50" s="4">
        <f>K43/J43</f>
        <v>1.0000010197608971</v>
      </c>
      <c r="N50" s="4">
        <f>L43/J43</f>
        <v>21.999957040548448</v>
      </c>
      <c r="O50" s="4">
        <f>M43/J43</f>
        <v>16.999966454652814</v>
      </c>
    </row>
    <row r="51" spans="2:16">
      <c r="B51" s="27">
        <f t="shared" si="16"/>
        <v>0.69314779372664359</v>
      </c>
      <c r="C51" s="27">
        <f t="shared" si="17"/>
        <v>2.0444372147070958E-2</v>
      </c>
      <c r="D51" s="27">
        <f t="shared" si="18"/>
        <v>5.4884294672665932E-4</v>
      </c>
      <c r="E51" s="22">
        <f t="shared" si="19"/>
        <v>1.0687537394543648E-6</v>
      </c>
      <c r="F51" s="4">
        <f t="shared" si="20"/>
        <v>20.065156142636912</v>
      </c>
      <c r="G51" s="4">
        <f>SUM((I5-M48)^2,(J5-N48)^2,(K5-O48)^2)*C51</f>
        <v>9.6966056633237346E-2</v>
      </c>
      <c r="H51" s="4">
        <f>SUM((I5-M49)^2,(J5-N49)^2,(K5-O49)^2)*D51</f>
        <v>1.5887837375413206E-2</v>
      </c>
      <c r="I51" s="4">
        <f>SUM((I5-M50)^2,(J5-N50)^2,(K5-O50)^2)*E51</f>
        <v>7.0109946930737189E-4</v>
      </c>
      <c r="J51" s="4">
        <f t="shared" si="21"/>
        <v>20.17871113611487</v>
      </c>
    </row>
    <row r="52" spans="2:16">
      <c r="B52" s="27">
        <f t="shared" si="16"/>
        <v>0.83805718843744714</v>
      </c>
      <c r="C52" s="27">
        <f t="shared" si="17"/>
        <v>4.3980589389931313E-3</v>
      </c>
      <c r="D52" s="27">
        <f t="shared" si="18"/>
        <v>2.9644812922587722E-4</v>
      </c>
      <c r="E52" s="22">
        <f t="shared" si="19"/>
        <v>1.0197630351761685E-6</v>
      </c>
      <c r="F52" s="4">
        <f t="shared" si="20"/>
        <v>584.96150410513189</v>
      </c>
      <c r="G52" s="4">
        <f>SUM((I6-M48)^2,(J6-N48)^2,(K6-O48)^2)*C52</f>
        <v>4.6744305773998789E-2</v>
      </c>
      <c r="H52" s="4">
        <f>SUM((I6-M49)^2,(J6-N49)^2,(K6-O49)^2)*D52</f>
        <v>1.2136055685030232E-2</v>
      </c>
      <c r="I52" s="4">
        <f>SUM((I6-M50)^2,(J6-N50)^2,(K6-O50)^2)*E52</f>
        <v>7.1179166185505571E-4</v>
      </c>
      <c r="J52" s="4">
        <f t="shared" si="21"/>
        <v>585.02109625825278</v>
      </c>
    </row>
    <row r="53" spans="2:16">
      <c r="B53" s="27">
        <f t="shared" si="16"/>
        <v>0.99273462717319894</v>
      </c>
      <c r="C53" s="27">
        <f t="shared" si="17"/>
        <v>8.4074603984321529E-6</v>
      </c>
      <c r="D53" s="27">
        <f t="shared" si="18"/>
        <v>4.8951776115854327E-7</v>
      </c>
      <c r="E53" s="22">
        <f t="shared" si="19"/>
        <v>1.6072990097561701E-9</v>
      </c>
      <c r="F53" s="4">
        <f t="shared" si="20"/>
        <v>2.9782038815195966</v>
      </c>
      <c r="G53" s="4">
        <f>SUM((I7-M48)^2,(J7-N48)^2,(K7-O48)^2)*C53</f>
        <v>8.1022603815739797E-5</v>
      </c>
      <c r="H53" s="4">
        <f>SUM((I7-M49)^2,(J7-N49)^2,(K7-O49)^2)*D53</f>
        <v>1.955075299523914E-5</v>
      </c>
      <c r="I53" s="4">
        <f>SUM((I7-M50)^2,(J7-N50)^2,(K7-O50)^2)*E53</f>
        <v>1.1202827844031956E-6</v>
      </c>
      <c r="J53" s="4">
        <f t="shared" si="21"/>
        <v>2.978305575159192</v>
      </c>
    </row>
    <row r="54" spans="2:16">
      <c r="B54" s="27">
        <f t="shared" si="16"/>
        <v>0.99273462717319894</v>
      </c>
      <c r="C54" s="27">
        <f t="shared" si="17"/>
        <v>8.4074603984321529E-6</v>
      </c>
      <c r="D54" s="27">
        <f t="shared" si="18"/>
        <v>4.8951776115854327E-7</v>
      </c>
      <c r="E54" s="22">
        <f t="shared" si="19"/>
        <v>1.6072990097561701E-9</v>
      </c>
      <c r="F54" s="4">
        <f t="shared" si="20"/>
        <v>2.9782038815195966</v>
      </c>
      <c r="G54" s="4">
        <f>SUM((I8-M48)^2,(J8-N48)^2,(K8-O48)^2)*C54</f>
        <v>8.1022603815739797E-5</v>
      </c>
      <c r="H54" s="4">
        <f>SUM((I8-M49)^2,(J8-N49)^2,(K8-O49)^2)*D54</f>
        <v>1.955075299523914E-5</v>
      </c>
      <c r="I54" s="4">
        <f>SUM((I8-M50)^2,(J8-N50)^2,(K8-O50)^2)*E54</f>
        <v>1.1202827844031956E-6</v>
      </c>
      <c r="J54" s="4">
        <f t="shared" si="21"/>
        <v>2.978305575159192</v>
      </c>
      <c r="L54" s="35" t="s">
        <v>100</v>
      </c>
      <c r="M54" s="36"/>
    </row>
    <row r="55" spans="2:16">
      <c r="B55" s="27">
        <f t="shared" si="16"/>
        <v>0.99273462717319894</v>
      </c>
      <c r="C55" s="27">
        <f t="shared" si="17"/>
        <v>8.4074603984321529E-6</v>
      </c>
      <c r="D55" s="27">
        <f t="shared" si="18"/>
        <v>4.8951776115854327E-7</v>
      </c>
      <c r="E55" s="22">
        <f t="shared" si="19"/>
        <v>1.6072990097561701E-9</v>
      </c>
      <c r="F55" s="4">
        <f t="shared" si="20"/>
        <v>2.9782038815195966</v>
      </c>
      <c r="G55" s="4">
        <f>SUM((I9-M48)^2,(J9-N48)^2,(K9-O48)^2)*C55</f>
        <v>8.1022603815739797E-5</v>
      </c>
      <c r="H55" s="4">
        <f>SUM((I9-M49)^2,(J9-N49)^2,(K9-O49)^2)*D55</f>
        <v>1.955075299523914E-5</v>
      </c>
      <c r="I55" s="4">
        <f>SUM((I9-M50)^2,(J9-N50)^2,(K9-O50)^2)*E55</f>
        <v>1.1202827844031956E-6</v>
      </c>
      <c r="J55" s="4">
        <f t="shared" si="21"/>
        <v>2.978305575159192</v>
      </c>
      <c r="L55" s="37"/>
      <c r="M55" s="38"/>
    </row>
    <row r="56" spans="2:16">
      <c r="B56" s="27">
        <f t="shared" si="16"/>
        <v>0.99273462717319894</v>
      </c>
      <c r="C56" s="27">
        <f t="shared" si="17"/>
        <v>8.4074603984321529E-6</v>
      </c>
      <c r="D56" s="27">
        <f t="shared" si="18"/>
        <v>4.8951776115854327E-7</v>
      </c>
      <c r="E56" s="22">
        <f t="shared" si="19"/>
        <v>1.6072990097561701E-9</v>
      </c>
      <c r="F56" s="4">
        <f t="shared" si="20"/>
        <v>2.9782038815195966</v>
      </c>
      <c r="G56" s="4">
        <f>SUM((I10-M48)^2,(J10-N48)^2,(K10-O48)^2)*C56</f>
        <v>8.1022603815739797E-5</v>
      </c>
      <c r="H56" s="4">
        <f>SUM((I10-M49)^2,(J10-N49)^2,(K10-O49)^2)*D56</f>
        <v>1.955075299523914E-5</v>
      </c>
      <c r="I56" s="4">
        <f>SUM((I10-M50)^2,(J10-N50)^2,(K10-O50)^2)*E56</f>
        <v>1.1202827844031956E-6</v>
      </c>
      <c r="J56" s="4">
        <f t="shared" si="21"/>
        <v>2.978305575159192</v>
      </c>
      <c r="L56" s="4" t="s">
        <v>120</v>
      </c>
      <c r="M56" s="4">
        <f ca="1">J59</f>
        <v>1.5261775975415162</v>
      </c>
    </row>
    <row r="57" spans="2:16">
      <c r="B57" s="27">
        <f t="shared" si="16"/>
        <v>1.8410162785226064E-23</v>
      </c>
      <c r="C57" s="27">
        <f t="shared" si="17"/>
        <v>2.9016444976464069E-23</v>
      </c>
      <c r="D57" s="27">
        <f t="shared" si="18"/>
        <v>4.9774949727446671E-23</v>
      </c>
      <c r="E57" s="22">
        <f t="shared" si="19"/>
        <v>0.99999999996653499</v>
      </c>
      <c r="F57" s="4">
        <f t="shared" si="20"/>
        <v>1.4249465995764975E-20</v>
      </c>
      <c r="G57" s="4">
        <f>SUM((I11-M48)^2,(J11-N48)^2,(K11-O48)^2)*C57</f>
        <v>1.6006620779249848E-20</v>
      </c>
      <c r="H57" s="4">
        <f>SUM((I11-M49)^2,(J11-N49)^2,(K11-O49)^2)*D57</f>
        <v>2.0964391919239962E-20</v>
      </c>
      <c r="I57" s="4">
        <f>SUM((I11-M50)^2,(J11-N50)^2,(K11-O50)^2)*E57</f>
        <v>2.9718447076512025E-9</v>
      </c>
      <c r="J57" s="4">
        <f t="shared" si="21"/>
        <v>2.9718447077024232E-9</v>
      </c>
      <c r="L57" s="4" t="s">
        <v>118</v>
      </c>
      <c r="M57" s="4">
        <f>iterasi2!J59</f>
        <v>127.27764733349088</v>
      </c>
    </row>
    <row r="58" spans="2:16">
      <c r="B58" s="27">
        <f t="shared" si="16"/>
        <v>1.319704131821542E-7</v>
      </c>
      <c r="C58" s="27">
        <f t="shared" si="17"/>
        <v>0.99857737386672552</v>
      </c>
      <c r="D58" s="27">
        <f t="shared" si="18"/>
        <v>1.1701669031695553E-7</v>
      </c>
      <c r="E58" s="22">
        <f t="shared" si="19"/>
        <v>3.8587493405121191E-11</v>
      </c>
      <c r="F58" s="4">
        <f t="shared" ca="1" si="20"/>
        <v>1.4299751101267133E-11</v>
      </c>
      <c r="G58" s="4">
        <f>SUM((I12-M48)^2,(J12-N48)^2,(K12-O48)^2)*C58</f>
        <v>3.410211427006924E-3</v>
      </c>
      <c r="H58" s="4">
        <f>SUM((I12-M49)^2,(J12-N49)^2,(K12-O49)^2)*D58</f>
        <v>1.1665876937304663E-6</v>
      </c>
      <c r="I58" s="4">
        <f>SUM((I12-M50)^2,(J12-N50)^2,(K12-O50)^2)*E58</f>
        <v>2.1184435369488387E-8</v>
      </c>
      <c r="J58" s="4">
        <f t="shared" ca="1" si="21"/>
        <v>3.4126380922639798E-3</v>
      </c>
      <c r="L58" s="4" t="s">
        <v>121</v>
      </c>
      <c r="M58" s="4">
        <f ca="1">ABS(M56-M57)</f>
        <v>125.75146973594936</v>
      </c>
    </row>
    <row r="59" spans="2:16">
      <c r="B59" s="44" t="s">
        <v>37</v>
      </c>
      <c r="C59" s="45"/>
      <c r="D59" s="45"/>
      <c r="E59" s="45"/>
      <c r="F59" s="45"/>
      <c r="G59" s="45"/>
      <c r="H59" s="45"/>
      <c r="I59" s="46"/>
      <c r="J59" s="4">
        <f ca="1">SUM(J49:J58)</f>
        <v>1.5261775975415162</v>
      </c>
    </row>
    <row r="62" spans="2:16">
      <c r="F62" s="28" t="s">
        <v>96</v>
      </c>
      <c r="G62" s="28" t="s">
        <v>96</v>
      </c>
      <c r="H62" s="28" t="s">
        <v>96</v>
      </c>
      <c r="I62" s="28" t="s">
        <v>96</v>
      </c>
      <c r="L62" s="42" t="s">
        <v>69</v>
      </c>
      <c r="M62" s="42" t="s">
        <v>70</v>
      </c>
      <c r="N62" s="42" t="s">
        <v>71</v>
      </c>
      <c r="O62" s="42" t="s">
        <v>90</v>
      </c>
      <c r="P62" s="28" t="s">
        <v>94</v>
      </c>
    </row>
    <row r="63" spans="2:16">
      <c r="F63" s="28" t="s">
        <v>105</v>
      </c>
      <c r="G63" s="28" t="s">
        <v>97</v>
      </c>
      <c r="H63" s="28" t="s">
        <v>98</v>
      </c>
      <c r="I63" s="28" t="s">
        <v>99</v>
      </c>
      <c r="L63" s="42"/>
      <c r="M63" s="42"/>
      <c r="N63" s="42"/>
      <c r="O63" s="42"/>
      <c r="P63" s="28" t="s">
        <v>95</v>
      </c>
    </row>
    <row r="64" spans="2:16">
      <c r="F64" s="4">
        <f>L64/P64</f>
        <v>6.0760744631719406E-7</v>
      </c>
      <c r="G64" s="4">
        <f>M64/P64</f>
        <v>2.2703463913031547E-6</v>
      </c>
      <c r="H64" s="4">
        <f>N64/P64</f>
        <v>0.99999706612393924</v>
      </c>
      <c r="I64" s="4">
        <f>O64/P64</f>
        <v>5.5922223013944556E-8</v>
      </c>
      <c r="L64" s="4">
        <f>SUM((I3-M47)^2,(J3-N47)^2,(K3-O47)^2)^-1</f>
        <v>2.5808268186507603E-2</v>
      </c>
      <c r="M64" s="4">
        <f>SUM((I3-M48)^2,(J3-N48)^2,(K3-O48)^2)^-1</f>
        <v>9.643349320053167E-2</v>
      </c>
      <c r="N64" s="4">
        <f>SUM((I3-M49)^2,(J3-N49)^2,(K3-O49)^2)^-1</f>
        <v>42475.108928758171</v>
      </c>
      <c r="O64" s="4">
        <f>SUM((I3-M50)^2,(J3-N50)^2,(K3-O50)^2)^-1</f>
        <v>2.375309482919231E-3</v>
      </c>
      <c r="P64" s="4">
        <f>SUM(L64:O64)</f>
        <v>42475.233545829047</v>
      </c>
    </row>
    <row r="65" spans="6:16">
      <c r="F65" s="4">
        <f t="shared" ref="F65:F73" si="22">L65/P65</f>
        <v>0.99609627052437733</v>
      </c>
      <c r="G65" s="4">
        <f t="shared" ref="G65:G73" si="23">M65/P65</f>
        <v>2.8986624172691352E-3</v>
      </c>
      <c r="H65" s="4">
        <f t="shared" ref="H65:H73" si="24">N65/P65</f>
        <v>9.6498887569093834E-4</v>
      </c>
      <c r="I65" s="4">
        <f t="shared" ref="I65:I73" si="25">O65/P65</f>
        <v>4.0078182662524441E-5</v>
      </c>
      <c r="L65" s="4">
        <f>SUM((I4-M47)^2,(J4-N47)^2,(K4-O47)^2)^-1</f>
        <v>35.658437470932775</v>
      </c>
      <c r="M65" s="4">
        <f>SUM((I4-M48)^2,(J4-N48)^2,(K4-O48)^2)^-1</f>
        <v>0.10376685026751614</v>
      </c>
      <c r="N65" s="4">
        <f>SUM((I4-M49)^2,(J5-N49)^2,(K5-O49)^2)^-1</f>
        <v>3.4544849230141693E-2</v>
      </c>
      <c r="O65" s="4">
        <f>SUM((I4-M50)^2,(J4-N50)^2,(K4-O50)^2)^-1</f>
        <v>1.4347261531939197E-3</v>
      </c>
      <c r="P65" s="4">
        <f t="shared" ref="P65:P73" si="26">SUM(L65:O65)</f>
        <v>35.79818389658363</v>
      </c>
    </row>
    <row r="66" spans="6:16">
      <c r="F66" s="4">
        <f t="shared" si="22"/>
        <v>0.83255057581481229</v>
      </c>
      <c r="G66" s="4">
        <f t="shared" si="23"/>
        <v>0.14298795802463196</v>
      </c>
      <c r="H66" s="4">
        <f t="shared" si="24"/>
        <v>2.3427649731400949E-2</v>
      </c>
      <c r="I66" s="4">
        <f t="shared" si="25"/>
        <v>1.0338164291549354E-3</v>
      </c>
      <c r="L66" s="4">
        <f>SUM((I5-M47)^2,(J5-N47)^2,(K5-O47)^2)^-1</f>
        <v>1.2276235323529614</v>
      </c>
      <c r="M66" s="4">
        <f>SUM((I5-M48)^2,(J5-N48)^2,(K5-O48)^2)^-1</f>
        <v>0.21084050292360945</v>
      </c>
      <c r="N66" s="4">
        <f>SUM((I5-M49)^2,(J5-N49)^2,(K5-O49)^2)^-1</f>
        <v>3.4544849230141693E-2</v>
      </c>
      <c r="O66" s="4">
        <f>SUM((I5-M50)^2,(J5-N50)^2,(K5-O50)^2)^-1</f>
        <v>1.5243967314797781E-3</v>
      </c>
      <c r="P66" s="4">
        <f t="shared" si="26"/>
        <v>1.4745332812381922</v>
      </c>
    </row>
    <row r="67" spans="6:16">
      <c r="F67" s="4">
        <f t="shared" si="22"/>
        <v>0.91545403724568519</v>
      </c>
      <c r="G67" s="4">
        <f t="shared" si="23"/>
        <v>6.6318496754760758E-2</v>
      </c>
      <c r="H67" s="4">
        <f t="shared" si="24"/>
        <v>1.7217634969008303E-2</v>
      </c>
      <c r="I67" s="4">
        <f t="shared" si="25"/>
        <v>1.009831030545752E-3</v>
      </c>
      <c r="L67" s="4">
        <f>SUM((I6-M47)^2,(J6-N47)^2,(K6-O47)^2)^-1</f>
        <v>1.2987758414636568</v>
      </c>
      <c r="M67" s="4">
        <f>SUM((I6-M48)^2,(J6-N48)^2,(K6-O48)^2)^-1</f>
        <v>9.4087587058347591E-2</v>
      </c>
      <c r="N67" s="4">
        <f>SUM((I6-M49)^2,(J6-N49)^2,(K6-O49)^2)^-1</f>
        <v>2.442705743279875E-2</v>
      </c>
      <c r="O67" s="4">
        <f>SUM((I6-M50)^2,(J6-N50)^2,(K6-O50)^2)^-1</f>
        <v>1.4326706673108316E-3</v>
      </c>
      <c r="P67" s="4">
        <f t="shared" si="26"/>
        <v>1.4187231566221139</v>
      </c>
    </row>
    <row r="68" spans="6:16">
      <c r="F68" s="4">
        <f t="shared" si="22"/>
        <v>0.99636086345366515</v>
      </c>
      <c r="G68" s="4">
        <f t="shared" si="23"/>
        <v>2.8994323886089518E-3</v>
      </c>
      <c r="H68" s="4">
        <f t="shared" si="24"/>
        <v>6.9961532910065016E-4</v>
      </c>
      <c r="I68" s="4">
        <f t="shared" si="25"/>
        <v>4.0088828625234082E-5</v>
      </c>
      <c r="L68" s="4">
        <f>SUM((I7-M47)^2,(J7-N47)^2,(K7-O47)^2)^-1</f>
        <v>35.658437470932775</v>
      </c>
      <c r="M68" s="4">
        <f>SUM((I7-M48)^2,(J7-N48)^2,(K7-O48)^2)^-1</f>
        <v>0.10376685026751614</v>
      </c>
      <c r="N68" s="4">
        <f>SUM((I7-M49)^2,(J7-N49)^2,(K7-O49)^2)^-1</f>
        <v>2.5038307285542769E-2</v>
      </c>
      <c r="O68" s="4">
        <f>SUM((I7-M50)^2,(J7-N50)^2,(K7-O50)^2)^-1</f>
        <v>1.4347261531939197E-3</v>
      </c>
      <c r="P68" s="4">
        <f t="shared" si="26"/>
        <v>35.788677354639027</v>
      </c>
    </row>
    <row r="69" spans="6:16">
      <c r="F69" s="4">
        <f t="shared" si="22"/>
        <v>0.99636086345366515</v>
      </c>
      <c r="G69" s="4">
        <f t="shared" si="23"/>
        <v>2.8994323886089518E-3</v>
      </c>
      <c r="H69" s="4">
        <f t="shared" si="24"/>
        <v>6.9961532910065016E-4</v>
      </c>
      <c r="I69" s="4">
        <f t="shared" si="25"/>
        <v>4.0088828625234082E-5</v>
      </c>
      <c r="L69" s="4">
        <f>SUM((I8-M47)^2,(J8-N47)^2,(K8-O47)^2)^-1</f>
        <v>35.658437470932775</v>
      </c>
      <c r="M69" s="4">
        <f>SUM((I8-M48)^2,(J8-N48)^2,(K8-O48)^2)^-1</f>
        <v>0.10376685026751614</v>
      </c>
      <c r="N69" s="4">
        <f>SUM((I8-M49)^2,(J8-N49)^2,(K8-O49)^2)^-1</f>
        <v>2.5038307285542769E-2</v>
      </c>
      <c r="O69" s="4">
        <f>SUM((I8-M50)^2,(J8-N50)^2,(K8-O50)^2)^-1</f>
        <v>1.4347261531939197E-3</v>
      </c>
      <c r="P69" s="4">
        <f t="shared" si="26"/>
        <v>35.788677354639027</v>
      </c>
    </row>
    <row r="70" spans="6:16">
      <c r="F70" s="4">
        <f t="shared" si="22"/>
        <v>0.99636086345366515</v>
      </c>
      <c r="G70" s="4">
        <f t="shared" si="23"/>
        <v>2.8994323886089518E-3</v>
      </c>
      <c r="H70" s="4">
        <f t="shared" si="24"/>
        <v>6.9961532910065016E-4</v>
      </c>
      <c r="I70" s="4">
        <f t="shared" si="25"/>
        <v>4.0088828625234082E-5</v>
      </c>
      <c r="L70" s="4">
        <f>SUM((I9-M47)^2,(J9-N47)^2,(K9-O47)^2)^-1</f>
        <v>35.658437470932775</v>
      </c>
      <c r="M70" s="4">
        <f>SUM((I9-M48)^2,(J9-N48)^2,(K9-O48)^2)^-1</f>
        <v>0.10376685026751614</v>
      </c>
      <c r="N70" s="4">
        <f>SUM((I9-M49)^2,(J9-N49)^2,(K9-O49)^2)^-1</f>
        <v>2.5038307285542769E-2</v>
      </c>
      <c r="O70" s="4">
        <f>SUM((I9-M50)^2,(J9-N50)^2,(K9-O50)^2)^-1</f>
        <v>1.4347261531939197E-3</v>
      </c>
      <c r="P70" s="4">
        <f t="shared" si="26"/>
        <v>35.788677354639027</v>
      </c>
    </row>
    <row r="71" spans="6:16">
      <c r="F71" s="4">
        <f t="shared" si="22"/>
        <v>0.99636086345366515</v>
      </c>
      <c r="G71" s="4">
        <f t="shared" si="23"/>
        <v>2.8994323886089518E-3</v>
      </c>
      <c r="H71" s="4">
        <f t="shared" si="24"/>
        <v>6.9961532910065016E-4</v>
      </c>
      <c r="I71" s="4">
        <f t="shared" si="25"/>
        <v>4.0088828625234082E-5</v>
      </c>
      <c r="L71" s="4">
        <f>SUM((I10-M47)^2,(J10-N47)^2,(K10-O47)^2)^-1</f>
        <v>35.658437470932775</v>
      </c>
      <c r="M71" s="4">
        <f>SUM((I10-M48)^2,(J10-N48)^2,(K10-O48)^2)^-1</f>
        <v>0.10376685026751614</v>
      </c>
      <c r="N71" s="4">
        <f>SUM((I10-M49)^2,(J10-N49)^2,(K10-O49)^2)^-1</f>
        <v>2.5038307285542769E-2</v>
      </c>
      <c r="O71" s="4">
        <f>SUM((I10-M50)^2,(J10-N50)^2,(K10-O50)^2)^-1</f>
        <v>1.4347261531939197E-3</v>
      </c>
      <c r="P71" s="4">
        <f t="shared" si="26"/>
        <v>35.788677354639027</v>
      </c>
    </row>
    <row r="72" spans="6:16">
      <c r="F72" s="4">
        <f t="shared" si="22"/>
        <v>4.2911915221467351E-12</v>
      </c>
      <c r="G72" s="4">
        <f t="shared" si="23"/>
        <v>5.3872937722987079E-12</v>
      </c>
      <c r="H72" s="4">
        <f t="shared" si="24"/>
        <v>7.0559366326211425E-12</v>
      </c>
      <c r="I72" s="4">
        <f>O72/P72</f>
        <v>0.99999999998326561</v>
      </c>
      <c r="L72" s="4">
        <f>SUM((I11-M47)^2,(J11-N47)^2,(K11-O47)^2)^-1</f>
        <v>1.4439487739810212E-3</v>
      </c>
      <c r="M72" s="4">
        <f>SUM((I11-M48)^2,(J11-N48)^2,(K11-O48)^2)^-1</f>
        <v>1.8127776859735117E-3</v>
      </c>
      <c r="N72" s="4">
        <f>SUM((I11-M49)^2,(J11-N49)^2,(K11-O49)^2)^-1</f>
        <v>2.3742615535519524E-3</v>
      </c>
      <c r="O72" s="4">
        <f>SUM((I11-M50)^2,(J11-N50)^2,(K11-O50)^2)^-1</f>
        <v>336491337.3138144</v>
      </c>
      <c r="P72" s="4">
        <f t="shared" si="26"/>
        <v>336491337.31944537</v>
      </c>
    </row>
    <row r="73" spans="6:16">
      <c r="F73" s="23">
        <f t="shared" si="22"/>
        <v>3.6352389787783305E-4</v>
      </c>
      <c r="G73" s="4">
        <f t="shared" si="23"/>
        <v>0.99928794913357566</v>
      </c>
      <c r="H73" s="4">
        <f t="shared" si="24"/>
        <v>3.4231084111431288E-4</v>
      </c>
      <c r="I73" s="4">
        <f t="shared" si="25"/>
        <v>6.2161274321947465E-6</v>
      </c>
      <c r="L73" s="4">
        <f>SUM((I12-M47)^2,(J12-N47)^2,(K12-O47)^2)^-1</f>
        <v>0.10652283897958367</v>
      </c>
      <c r="M73" s="4">
        <f>SUM((I12-M48)^2,(J12-N48)^2,(K12-O48)^2)^-1</f>
        <v>292.81978412205291</v>
      </c>
      <c r="N73" s="4">
        <f>SUM((I12-M49)^2,(J12-N49)^2,(K12-O49)^2)^-1</f>
        <v>0.10030681014880617</v>
      </c>
      <c r="O73" s="4">
        <f>SUM((I12-M50)^2,(J12-N50)^2,(K12-O50)^2)^-1</f>
        <v>1.821502094915315E-3</v>
      </c>
      <c r="P73" s="4">
        <f t="shared" si="26"/>
        <v>293.02843527327622</v>
      </c>
    </row>
  </sheetData>
  <mergeCells count="19">
    <mergeCell ref="B46:J46"/>
    <mergeCell ref="H1:K1"/>
    <mergeCell ref="B16:F16"/>
    <mergeCell ref="I16:M16"/>
    <mergeCell ref="B31:F31"/>
    <mergeCell ref="I31:M31"/>
    <mergeCell ref="O62:O63"/>
    <mergeCell ref="L47:L50"/>
    <mergeCell ref="L54:M55"/>
    <mergeCell ref="B59:I59"/>
    <mergeCell ref="L62:L63"/>
    <mergeCell ref="M62:M63"/>
    <mergeCell ref="N62:N63"/>
    <mergeCell ref="B47:E47"/>
    <mergeCell ref="F47:F48"/>
    <mergeCell ref="G47:G48"/>
    <mergeCell ref="H47:H48"/>
    <mergeCell ref="I47:I48"/>
    <mergeCell ref="J47:J4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3"/>
  <sheetViews>
    <sheetView tabSelected="1" topLeftCell="A37" workbookViewId="0">
      <selection activeCell="H50" sqref="H50"/>
    </sheetView>
  </sheetViews>
  <sheetFormatPr defaultRowHeight="15"/>
  <cols>
    <col min="2" max="2" width="11.85546875" customWidth="1"/>
    <col min="3" max="3" width="11.7109375" customWidth="1"/>
    <col min="4" max="4" width="11" customWidth="1"/>
    <col min="5" max="5" width="13.42578125" customWidth="1"/>
    <col min="6" max="7" width="12.28515625" customWidth="1"/>
    <col min="8" max="9" width="11.5703125" customWidth="1"/>
    <col min="10" max="10" width="11.42578125" customWidth="1"/>
    <col min="11" max="11" width="11.7109375" customWidth="1"/>
    <col min="13" max="13" width="14.5703125" customWidth="1"/>
    <col min="14" max="15" width="12" customWidth="1"/>
    <col min="16" max="16" width="11.28515625" customWidth="1"/>
  </cols>
  <sheetData>
    <row r="1" spans="2:13">
      <c r="H1" s="34" t="s">
        <v>1</v>
      </c>
      <c r="I1" s="34"/>
      <c r="J1" s="34"/>
      <c r="K1" s="34"/>
    </row>
    <row r="2" spans="2:13">
      <c r="B2" s="28" t="s">
        <v>96</v>
      </c>
      <c r="C2" s="28" t="s">
        <v>96</v>
      </c>
      <c r="D2" s="28" t="s">
        <v>96</v>
      </c>
      <c r="E2" s="28" t="s">
        <v>96</v>
      </c>
      <c r="H2" s="18" t="s">
        <v>2</v>
      </c>
      <c r="I2" s="18" t="s">
        <v>3</v>
      </c>
      <c r="J2" s="18" t="s">
        <v>4</v>
      </c>
      <c r="K2" s="18" t="s">
        <v>5</v>
      </c>
    </row>
    <row r="3" spans="2:13">
      <c r="B3" s="28" t="s">
        <v>105</v>
      </c>
      <c r="C3" s="28" t="s">
        <v>97</v>
      </c>
      <c r="D3" s="28" t="s">
        <v>98</v>
      </c>
      <c r="E3" s="28" t="s">
        <v>99</v>
      </c>
      <c r="H3" s="4">
        <v>1</v>
      </c>
      <c r="I3" s="10">
        <v>1</v>
      </c>
      <c r="J3" s="11">
        <v>7</v>
      </c>
      <c r="K3" s="11">
        <v>3</v>
      </c>
    </row>
    <row r="4" spans="2:13">
      <c r="B4" s="30">
        <f>iterasi12!F64</f>
        <v>6.0760744631719406E-7</v>
      </c>
      <c r="C4" s="30">
        <f>iterasi12!G64</f>
        <v>2.2703463913031547E-6</v>
      </c>
      <c r="D4" s="30">
        <f>iterasi12!H64</f>
        <v>0.99999706612393924</v>
      </c>
      <c r="E4" s="30">
        <f>iterasi12!I64</f>
        <v>5.5922223013944556E-8</v>
      </c>
      <c r="H4" s="4">
        <v>2</v>
      </c>
      <c r="I4" s="10">
        <v>1</v>
      </c>
      <c r="J4" s="11">
        <v>1</v>
      </c>
      <c r="K4" s="11">
        <v>1</v>
      </c>
    </row>
    <row r="5" spans="2:13">
      <c r="B5" s="30">
        <f>iterasi12!F65</f>
        <v>0.99609627052437733</v>
      </c>
      <c r="C5" s="30">
        <f>iterasi12!G65</f>
        <v>2.8986624172691352E-3</v>
      </c>
      <c r="D5" s="30">
        <f>iterasi12!H65</f>
        <v>9.6498887569093834E-4</v>
      </c>
      <c r="E5" s="30">
        <f>iterasi12!I65</f>
        <v>4.0078182662524441E-5</v>
      </c>
      <c r="H5" s="4">
        <v>3</v>
      </c>
      <c r="I5" s="10">
        <v>1</v>
      </c>
      <c r="J5" s="11">
        <v>2</v>
      </c>
      <c r="K5" s="11">
        <v>1</v>
      </c>
    </row>
    <row r="6" spans="2:13">
      <c r="B6" s="30">
        <f>iterasi12!F66</f>
        <v>0.83255057581481229</v>
      </c>
      <c r="C6" s="30">
        <f>iterasi12!G66</f>
        <v>0.14298795802463196</v>
      </c>
      <c r="D6" s="30">
        <f>iterasi12!H66</f>
        <v>2.3427649731400949E-2</v>
      </c>
      <c r="E6" s="30">
        <f>iterasi12!I66</f>
        <v>1.0338164291549354E-3</v>
      </c>
      <c r="H6" s="4">
        <v>4</v>
      </c>
      <c r="I6" s="10">
        <v>2</v>
      </c>
      <c r="J6" s="11">
        <v>1</v>
      </c>
      <c r="K6" s="11">
        <v>1</v>
      </c>
    </row>
    <row r="7" spans="2:13">
      <c r="B7" s="30">
        <f>iterasi12!F67</f>
        <v>0.91545403724568519</v>
      </c>
      <c r="C7" s="30">
        <f>iterasi12!G67</f>
        <v>6.6318496754760758E-2</v>
      </c>
      <c r="D7" s="30">
        <f>iterasi12!H67</f>
        <v>1.7217634969008303E-2</v>
      </c>
      <c r="E7" s="30">
        <f>iterasi12!I67</f>
        <v>1.009831030545752E-3</v>
      </c>
      <c r="H7" s="4">
        <v>5</v>
      </c>
      <c r="I7" s="10">
        <v>1</v>
      </c>
      <c r="J7" s="11">
        <v>1</v>
      </c>
      <c r="K7" s="11">
        <v>1</v>
      </c>
    </row>
    <row r="8" spans="2:13">
      <c r="B8" s="30">
        <f>iterasi12!F68</f>
        <v>0.99636086345366515</v>
      </c>
      <c r="C8" s="30">
        <f>iterasi12!G68</f>
        <v>2.8994323886089518E-3</v>
      </c>
      <c r="D8" s="30">
        <f>iterasi12!H68</f>
        <v>6.9961532910065016E-4</v>
      </c>
      <c r="E8" s="30">
        <f>iterasi12!I68</f>
        <v>4.0088828625234082E-5</v>
      </c>
      <c r="H8" s="4">
        <v>6</v>
      </c>
      <c r="I8" s="10">
        <v>1</v>
      </c>
      <c r="J8" s="11">
        <v>1</v>
      </c>
      <c r="K8" s="11">
        <v>1</v>
      </c>
    </row>
    <row r="9" spans="2:13">
      <c r="B9" s="30">
        <f>iterasi12!F69</f>
        <v>0.99636086345366515</v>
      </c>
      <c r="C9" s="30">
        <f>iterasi12!G69</f>
        <v>2.8994323886089518E-3</v>
      </c>
      <c r="D9" s="30">
        <f>iterasi12!H69</f>
        <v>6.9961532910065016E-4</v>
      </c>
      <c r="E9" s="30">
        <f>iterasi12!I69</f>
        <v>4.0088828625234082E-5</v>
      </c>
      <c r="H9" s="4">
        <v>7</v>
      </c>
      <c r="I9" s="10">
        <v>1</v>
      </c>
      <c r="J9" s="11">
        <v>1</v>
      </c>
      <c r="K9" s="11">
        <v>1</v>
      </c>
    </row>
    <row r="10" spans="2:13">
      <c r="B10" s="30">
        <f>iterasi12!F70</f>
        <v>0.99636086345366515</v>
      </c>
      <c r="C10" s="30">
        <f>iterasi12!G70</f>
        <v>2.8994323886089518E-3</v>
      </c>
      <c r="D10" s="30">
        <f>iterasi12!H70</f>
        <v>6.9961532910065016E-4</v>
      </c>
      <c r="E10" s="30">
        <f>iterasi12!I70</f>
        <v>4.0088828625234082E-5</v>
      </c>
      <c r="H10" s="4">
        <v>8</v>
      </c>
      <c r="I10" s="10">
        <v>1</v>
      </c>
      <c r="J10" s="11">
        <v>1</v>
      </c>
      <c r="K10" s="11">
        <v>1</v>
      </c>
    </row>
    <row r="11" spans="2:13">
      <c r="B11" s="30">
        <f>iterasi12!F71</f>
        <v>0.99636086345366515</v>
      </c>
      <c r="C11" s="30">
        <f>iterasi12!G71</f>
        <v>2.8994323886089518E-3</v>
      </c>
      <c r="D11" s="30">
        <f>iterasi12!H71</f>
        <v>6.9961532910065016E-4</v>
      </c>
      <c r="E11" s="30">
        <f>iterasi12!I71</f>
        <v>4.0088828625234082E-5</v>
      </c>
      <c r="H11" s="4">
        <v>9</v>
      </c>
      <c r="I11" s="10">
        <v>1</v>
      </c>
      <c r="J11" s="11">
        <v>22</v>
      </c>
      <c r="K11" s="11">
        <v>17</v>
      </c>
    </row>
    <row r="12" spans="2:13">
      <c r="B12" s="30">
        <f>iterasi12!F72</f>
        <v>4.2911915221467351E-12</v>
      </c>
      <c r="C12" s="30">
        <f>iterasi12!G72</f>
        <v>5.3872937722987079E-12</v>
      </c>
      <c r="D12" s="30">
        <f>iterasi12!H72</f>
        <v>7.0559366326211425E-12</v>
      </c>
      <c r="E12" s="30">
        <f>iterasi12!I72</f>
        <v>0.99999999998326561</v>
      </c>
      <c r="H12" s="4">
        <v>10</v>
      </c>
      <c r="I12" s="10">
        <v>1</v>
      </c>
      <c r="J12" s="11">
        <v>4</v>
      </c>
      <c r="K12" s="11">
        <v>2</v>
      </c>
    </row>
    <row r="13" spans="2:13">
      <c r="B13" s="30">
        <f>iterasi12!F73</f>
        <v>3.6352389787783305E-4</v>
      </c>
      <c r="C13" s="30">
        <f>iterasi12!G73</f>
        <v>0.99928794913357566</v>
      </c>
      <c r="D13" s="30">
        <f>iterasi12!H73</f>
        <v>3.4231084111431288E-4</v>
      </c>
      <c r="E13" s="30">
        <f>iterasi12!I73</f>
        <v>6.2161274321947465E-6</v>
      </c>
    </row>
    <row r="16" spans="2:13">
      <c r="B16" s="34" t="s">
        <v>20</v>
      </c>
      <c r="C16" s="34"/>
      <c r="D16" s="34"/>
      <c r="E16" s="34"/>
      <c r="F16" s="34"/>
      <c r="I16" s="34" t="s">
        <v>107</v>
      </c>
      <c r="J16" s="34"/>
      <c r="K16" s="34"/>
      <c r="L16" s="34"/>
      <c r="M16" s="34"/>
    </row>
    <row r="17" spans="2:13">
      <c r="B17" s="14" t="s">
        <v>22</v>
      </c>
      <c r="C17" s="17" t="s">
        <v>92</v>
      </c>
      <c r="D17" s="14" t="s">
        <v>73</v>
      </c>
      <c r="E17" s="14" t="s">
        <v>74</v>
      </c>
      <c r="F17" s="14" t="s">
        <v>75</v>
      </c>
      <c r="I17" s="14" t="s">
        <v>22</v>
      </c>
      <c r="J17" s="17" t="s">
        <v>92</v>
      </c>
      <c r="K17" s="14" t="s">
        <v>73</v>
      </c>
      <c r="L17" s="14" t="s">
        <v>74</v>
      </c>
      <c r="M17" s="14" t="s">
        <v>75</v>
      </c>
    </row>
    <row r="18" spans="2:13">
      <c r="B18" s="4">
        <v>1</v>
      </c>
      <c r="C18" s="22">
        <f>B4^2</f>
        <v>3.6918680882010185E-13</v>
      </c>
      <c r="D18" s="22">
        <f>C18*I3</f>
        <v>3.6918680882010185E-13</v>
      </c>
      <c r="E18" s="22">
        <f>C18*J3</f>
        <v>2.584307661740713E-12</v>
      </c>
      <c r="F18" s="22">
        <f>C18*K3</f>
        <v>1.1075604264603056E-12</v>
      </c>
      <c r="I18" s="4">
        <v>1</v>
      </c>
      <c r="J18" s="22">
        <f>C4^2</f>
        <v>5.1544727365032574E-12</v>
      </c>
      <c r="K18" s="22">
        <f>J18*I3</f>
        <v>5.1544727365032574E-12</v>
      </c>
      <c r="L18" s="22">
        <f>J18*J3</f>
        <v>3.6081309155522802E-11</v>
      </c>
      <c r="M18" s="22">
        <f>J18*K3</f>
        <v>1.5463418209509772E-11</v>
      </c>
    </row>
    <row r="19" spans="2:13">
      <c r="B19" s="4">
        <v>2</v>
      </c>
      <c r="C19" s="22">
        <f t="shared" ref="C19:C27" si="0">B5^2</f>
        <v>0.99220778015257349</v>
      </c>
      <c r="D19" s="22">
        <f t="shared" ref="D19:D27" si="1">C19*I4</f>
        <v>0.99220778015257349</v>
      </c>
      <c r="E19" s="22">
        <f t="shared" ref="E19:E27" si="2">C19*J4</f>
        <v>0.99220778015257349</v>
      </c>
      <c r="F19" s="22">
        <f t="shared" ref="F19:F27" si="3">C19*K4</f>
        <v>0.99220778015257349</v>
      </c>
      <c r="I19" s="4">
        <v>2</v>
      </c>
      <c r="J19" s="22">
        <f t="shared" ref="J19:J27" si="4">C5^2</f>
        <v>8.4022438092885458E-6</v>
      </c>
      <c r="K19" s="22">
        <f t="shared" ref="K19:K27" si="5">J19*I4</f>
        <v>8.4022438092885458E-6</v>
      </c>
      <c r="L19" s="22">
        <f t="shared" ref="L19:L27" si="6">J19*J4</f>
        <v>8.4022438092885458E-6</v>
      </c>
      <c r="M19" s="22">
        <f t="shared" ref="M19:M27" si="7">J19*K4</f>
        <v>8.4022438092885458E-6</v>
      </c>
    </row>
    <row r="20" spans="2:13">
      <c r="B20" s="4">
        <v>3</v>
      </c>
      <c r="C20" s="22">
        <f t="shared" si="0"/>
        <v>0.69314046128957552</v>
      </c>
      <c r="D20" s="22">
        <f t="shared" si="1"/>
        <v>0.69314046128957552</v>
      </c>
      <c r="E20" s="22">
        <f t="shared" si="2"/>
        <v>1.386280922579151</v>
      </c>
      <c r="F20" s="22">
        <f t="shared" si="3"/>
        <v>0.69314046128957552</v>
      </c>
      <c r="I20" s="4">
        <v>3</v>
      </c>
      <c r="J20" s="22">
        <f t="shared" si="4"/>
        <v>2.0445556140053913E-2</v>
      </c>
      <c r="K20" s="22">
        <f t="shared" si="5"/>
        <v>2.0445556140053913E-2</v>
      </c>
      <c r="L20" s="22">
        <f t="shared" si="6"/>
        <v>4.0891112280107826E-2</v>
      </c>
      <c r="M20" s="22">
        <f t="shared" si="7"/>
        <v>2.0445556140053913E-2</v>
      </c>
    </row>
    <row r="21" spans="2:13">
      <c r="B21" s="4">
        <v>4</v>
      </c>
      <c r="C21" s="22">
        <f t="shared" si="0"/>
        <v>0.8380560943094244</v>
      </c>
      <c r="D21" s="22">
        <f t="shared" si="1"/>
        <v>1.6761121886188488</v>
      </c>
      <c r="E21" s="22">
        <f t="shared" si="2"/>
        <v>0.8380560943094244</v>
      </c>
      <c r="F21" s="22">
        <f t="shared" si="3"/>
        <v>0.8380560943094244</v>
      </c>
      <c r="I21" s="4">
        <v>4</v>
      </c>
      <c r="J21" s="22">
        <f t="shared" si="4"/>
        <v>4.3981430118112137E-3</v>
      </c>
      <c r="K21" s="22">
        <f t="shared" si="5"/>
        <v>8.7962860236224273E-3</v>
      </c>
      <c r="L21" s="22">
        <f t="shared" si="6"/>
        <v>4.3981430118112137E-3</v>
      </c>
      <c r="M21" s="22">
        <f t="shared" si="7"/>
        <v>4.3981430118112137E-3</v>
      </c>
    </row>
    <row r="22" spans="2:13">
      <c r="B22" s="4">
        <v>5</v>
      </c>
      <c r="C22" s="22">
        <f t="shared" si="0"/>
        <v>0.9927349702221332</v>
      </c>
      <c r="D22" s="22">
        <f t="shared" si="1"/>
        <v>0.9927349702221332</v>
      </c>
      <c r="E22" s="22">
        <f t="shared" si="2"/>
        <v>0.9927349702221332</v>
      </c>
      <c r="F22" s="22">
        <f t="shared" si="3"/>
        <v>0.9927349702221332</v>
      </c>
      <c r="I22" s="4">
        <v>5</v>
      </c>
      <c r="J22" s="22">
        <f t="shared" si="4"/>
        <v>8.4067081761146115E-6</v>
      </c>
      <c r="K22" s="22">
        <f t="shared" si="5"/>
        <v>8.4067081761146115E-6</v>
      </c>
      <c r="L22" s="22">
        <f t="shared" si="6"/>
        <v>8.4067081761146115E-6</v>
      </c>
      <c r="M22" s="22">
        <f t="shared" si="7"/>
        <v>8.4067081761146115E-6</v>
      </c>
    </row>
    <row r="23" spans="2:13">
      <c r="B23" s="4">
        <v>6</v>
      </c>
      <c r="C23" s="22">
        <f t="shared" si="0"/>
        <v>0.9927349702221332</v>
      </c>
      <c r="D23" s="22">
        <f t="shared" si="1"/>
        <v>0.9927349702221332</v>
      </c>
      <c r="E23" s="22">
        <f t="shared" si="2"/>
        <v>0.9927349702221332</v>
      </c>
      <c r="F23" s="22">
        <f t="shared" si="3"/>
        <v>0.9927349702221332</v>
      </c>
      <c r="I23" s="4">
        <v>6</v>
      </c>
      <c r="J23" s="22">
        <f t="shared" si="4"/>
        <v>8.4067081761146115E-6</v>
      </c>
      <c r="K23" s="22">
        <f t="shared" si="5"/>
        <v>8.4067081761146115E-6</v>
      </c>
      <c r="L23" s="22">
        <f t="shared" si="6"/>
        <v>8.4067081761146115E-6</v>
      </c>
      <c r="M23" s="22">
        <f t="shared" si="7"/>
        <v>8.4067081761146115E-6</v>
      </c>
    </row>
    <row r="24" spans="2:13">
      <c r="B24" s="4">
        <v>7</v>
      </c>
      <c r="C24" s="22">
        <f t="shared" si="0"/>
        <v>0.9927349702221332</v>
      </c>
      <c r="D24" s="22">
        <f t="shared" si="1"/>
        <v>0.9927349702221332</v>
      </c>
      <c r="E24" s="22">
        <f t="shared" si="2"/>
        <v>0.9927349702221332</v>
      </c>
      <c r="F24" s="22">
        <f t="shared" si="3"/>
        <v>0.9927349702221332</v>
      </c>
      <c r="I24" s="4">
        <v>7</v>
      </c>
      <c r="J24" s="22">
        <f>C10^2</f>
        <v>8.4067081761146115E-6</v>
      </c>
      <c r="K24" s="22">
        <f t="shared" si="5"/>
        <v>8.4067081761146115E-6</v>
      </c>
      <c r="L24" s="22">
        <f t="shared" si="6"/>
        <v>8.4067081761146115E-6</v>
      </c>
      <c r="M24" s="22">
        <f t="shared" si="7"/>
        <v>8.4067081761146115E-6</v>
      </c>
    </row>
    <row r="25" spans="2:13">
      <c r="B25" s="4">
        <v>8</v>
      </c>
      <c r="C25" s="22">
        <f t="shared" si="0"/>
        <v>0.9927349702221332</v>
      </c>
      <c r="D25" s="22">
        <f t="shared" si="1"/>
        <v>0.9927349702221332</v>
      </c>
      <c r="E25" s="22">
        <f t="shared" si="2"/>
        <v>0.9927349702221332</v>
      </c>
      <c r="F25" s="22">
        <f t="shared" si="3"/>
        <v>0.9927349702221332</v>
      </c>
      <c r="I25" s="4">
        <v>8</v>
      </c>
      <c r="J25" s="22">
        <f t="shared" si="4"/>
        <v>8.4067081761146115E-6</v>
      </c>
      <c r="K25" s="22">
        <f t="shared" si="5"/>
        <v>8.4067081761146115E-6</v>
      </c>
      <c r="L25" s="22">
        <f t="shared" si="6"/>
        <v>8.4067081761146115E-6</v>
      </c>
      <c r="M25" s="22">
        <f t="shared" si="7"/>
        <v>8.4067081761146115E-6</v>
      </c>
    </row>
    <row r="26" spans="2:13">
      <c r="B26" s="4">
        <v>9</v>
      </c>
      <c r="C26" s="22">
        <f t="shared" si="0"/>
        <v>1.8414324679744013E-23</v>
      </c>
      <c r="D26" s="22">
        <f t="shared" si="1"/>
        <v>1.8414324679744013E-23</v>
      </c>
      <c r="E26" s="22">
        <f t="shared" si="2"/>
        <v>4.0511514295436828E-22</v>
      </c>
      <c r="F26" s="22">
        <f t="shared" si="3"/>
        <v>3.1304351955564825E-22</v>
      </c>
      <c r="I26" s="4">
        <v>9</v>
      </c>
      <c r="J26" s="22">
        <f t="shared" si="4"/>
        <v>2.9022934189048443E-23</v>
      </c>
      <c r="K26" s="22">
        <f t="shared" si="5"/>
        <v>2.9022934189048443E-23</v>
      </c>
      <c r="L26" s="22">
        <f t="shared" si="6"/>
        <v>6.3850455215906575E-22</v>
      </c>
      <c r="M26" s="22">
        <f t="shared" si="7"/>
        <v>4.9338988121382354E-22</v>
      </c>
    </row>
    <row r="27" spans="2:13">
      <c r="B27" s="4">
        <v>10</v>
      </c>
      <c r="C27" s="22">
        <f t="shared" si="0"/>
        <v>1.3214962432829318E-7</v>
      </c>
      <c r="D27" s="22">
        <f t="shared" si="1"/>
        <v>1.3214962432829318E-7</v>
      </c>
      <c r="E27" s="22">
        <f t="shared" si="2"/>
        <v>5.2859849731317271E-7</v>
      </c>
      <c r="F27" s="22">
        <f t="shared" si="3"/>
        <v>2.6429924865658635E-7</v>
      </c>
      <c r="I27" s="4">
        <v>10</v>
      </c>
      <c r="J27" s="22">
        <f t="shared" si="4"/>
        <v>0.99857640528358771</v>
      </c>
      <c r="K27" s="22">
        <f t="shared" si="5"/>
        <v>0.99857640528358771</v>
      </c>
      <c r="L27" s="22">
        <f t="shared" si="6"/>
        <v>3.9943056211343508</v>
      </c>
      <c r="M27" s="22">
        <f t="shared" si="7"/>
        <v>1.9971528105671754</v>
      </c>
    </row>
    <row r="28" spans="2:13">
      <c r="B28" s="16" t="s">
        <v>37</v>
      </c>
      <c r="C28" s="5">
        <f>SUM(C18:C27)</f>
        <v>6.4943443487901007</v>
      </c>
      <c r="D28" s="5">
        <f>SUM(D18:D27)</f>
        <v>7.3324004430995249</v>
      </c>
      <c r="E28" s="5">
        <f>SUM(E18:E27)</f>
        <v>7.1874852065307637</v>
      </c>
      <c r="F28" s="22">
        <f>SUM(F18:F27)</f>
        <v>6.4943444809404625</v>
      </c>
      <c r="I28" s="16" t="s">
        <v>37</v>
      </c>
      <c r="J28" s="5">
        <f>SUM(J18:J27)</f>
        <v>1.023462133517121</v>
      </c>
      <c r="K28" s="5">
        <f>SUM(K18:K27)</f>
        <v>1.0278602765289322</v>
      </c>
      <c r="L28" s="5">
        <f>SUM(L18:L27)</f>
        <v>4.039636905538865</v>
      </c>
      <c r="M28" s="22">
        <f>SUM(M18:M27)</f>
        <v>2.0220385388110178</v>
      </c>
    </row>
    <row r="31" spans="2:13">
      <c r="B31" s="34" t="s">
        <v>108</v>
      </c>
      <c r="C31" s="34"/>
      <c r="D31" s="34"/>
      <c r="E31" s="34"/>
      <c r="F31" s="34"/>
      <c r="I31" s="34" t="s">
        <v>109</v>
      </c>
      <c r="J31" s="34"/>
      <c r="K31" s="34"/>
      <c r="L31" s="34"/>
      <c r="M31" s="34"/>
    </row>
    <row r="32" spans="2:13">
      <c r="B32" s="14" t="s">
        <v>22</v>
      </c>
      <c r="C32" s="17" t="s">
        <v>92</v>
      </c>
      <c r="D32" s="14" t="s">
        <v>73</v>
      </c>
      <c r="E32" s="14" t="s">
        <v>74</v>
      </c>
      <c r="F32" s="14" t="s">
        <v>75</v>
      </c>
      <c r="I32" s="14" t="s">
        <v>22</v>
      </c>
      <c r="J32" s="17" t="s">
        <v>92</v>
      </c>
      <c r="K32" s="14" t="s">
        <v>73</v>
      </c>
      <c r="L32" s="14" t="s">
        <v>74</v>
      </c>
      <c r="M32" s="14" t="s">
        <v>75</v>
      </c>
    </row>
    <row r="33" spans="2:15">
      <c r="B33" s="4">
        <v>1</v>
      </c>
      <c r="C33" s="22">
        <f>D4^2</f>
        <v>0.99999413225648615</v>
      </c>
      <c r="D33" s="22">
        <f>C33*I3</f>
        <v>0.99999413225648615</v>
      </c>
      <c r="E33" s="22">
        <f>C33*J3</f>
        <v>6.9999589257954034</v>
      </c>
      <c r="F33" s="22">
        <f>C33*K3</f>
        <v>2.9999823967694583</v>
      </c>
      <c r="I33" s="4">
        <v>1</v>
      </c>
      <c r="J33" s="22">
        <f>E4^2</f>
        <v>3.1272950268213499E-15</v>
      </c>
      <c r="K33" s="22">
        <f>J33*I3</f>
        <v>3.1272950268213499E-15</v>
      </c>
      <c r="L33" s="22">
        <f>J33*J3</f>
        <v>2.189106518774945E-14</v>
      </c>
      <c r="M33" s="22">
        <f>J33*K3</f>
        <v>9.3818850804640506E-15</v>
      </c>
    </row>
    <row r="34" spans="2:15">
      <c r="B34" s="4">
        <v>2</v>
      </c>
      <c r="C34" s="22">
        <f t="shared" ref="C34:C42" si="8">D5^2</f>
        <v>9.312035302072612E-7</v>
      </c>
      <c r="D34" s="22">
        <f t="shared" ref="D34:D42" si="9">C34*I4</f>
        <v>9.312035302072612E-7</v>
      </c>
      <c r="E34" s="22">
        <f t="shared" ref="E34:E42" si="10">C34*J4</f>
        <v>9.312035302072612E-7</v>
      </c>
      <c r="F34" s="22">
        <f t="shared" ref="F34:F42" si="11">C34*K4</f>
        <v>9.312035302072612E-7</v>
      </c>
      <c r="I34" s="4">
        <v>2</v>
      </c>
      <c r="J34" s="22">
        <f t="shared" ref="J34:J42" si="12">E5^2</f>
        <v>1.6062607255306746E-9</v>
      </c>
      <c r="K34" s="22">
        <f t="shared" ref="K34:K42" si="13">J34*I4</f>
        <v>1.6062607255306746E-9</v>
      </c>
      <c r="L34" s="22">
        <f t="shared" ref="L34:L42" si="14">J34*J4</f>
        <v>1.6062607255306746E-9</v>
      </c>
      <c r="M34" s="22">
        <f t="shared" ref="M34:M42" si="15">J34*K4</f>
        <v>1.6062607255306746E-9</v>
      </c>
    </row>
    <row r="35" spans="2:15">
      <c r="B35" s="4">
        <v>3</v>
      </c>
      <c r="C35" s="22">
        <f t="shared" si="8"/>
        <v>5.4885477193721097E-4</v>
      </c>
      <c r="D35" s="22">
        <f t="shared" si="9"/>
        <v>5.4885477193721097E-4</v>
      </c>
      <c r="E35" s="22">
        <f t="shared" si="10"/>
        <v>1.0977095438744219E-3</v>
      </c>
      <c r="F35" s="22">
        <f t="shared" si="11"/>
        <v>5.4885477193721097E-4</v>
      </c>
      <c r="I35" s="4">
        <v>3</v>
      </c>
      <c r="J35" s="22">
        <f t="shared" si="12"/>
        <v>1.0687764091906617E-6</v>
      </c>
      <c r="K35" s="22">
        <f t="shared" si="13"/>
        <v>1.0687764091906617E-6</v>
      </c>
      <c r="L35" s="22">
        <f t="shared" si="14"/>
        <v>2.1375528183813235E-6</v>
      </c>
      <c r="M35" s="22">
        <f t="shared" si="15"/>
        <v>1.0687764091906617E-6</v>
      </c>
    </row>
    <row r="36" spans="2:15">
      <c r="B36" s="4">
        <v>4</v>
      </c>
      <c r="C36" s="22">
        <f t="shared" si="8"/>
        <v>2.9644695392601756E-4</v>
      </c>
      <c r="D36" s="22">
        <f t="shared" si="9"/>
        <v>5.9289390785203513E-4</v>
      </c>
      <c r="E36" s="22">
        <f t="shared" si="10"/>
        <v>2.9644695392601756E-4</v>
      </c>
      <c r="F36" s="22">
        <f t="shared" si="11"/>
        <v>2.9644695392601756E-4</v>
      </c>
      <c r="I36" s="4">
        <v>4</v>
      </c>
      <c r="J36" s="22">
        <f t="shared" si="12"/>
        <v>1.0197587102530955E-6</v>
      </c>
      <c r="K36" s="22">
        <f t="shared" si="13"/>
        <v>2.0395174205061909E-6</v>
      </c>
      <c r="L36" s="22">
        <f t="shared" si="14"/>
        <v>1.0197587102530955E-6</v>
      </c>
      <c r="M36" s="22">
        <f t="shared" si="15"/>
        <v>1.0197587102530955E-6</v>
      </c>
    </row>
    <row r="37" spans="2:15">
      <c r="B37" s="4">
        <v>5</v>
      </c>
      <c r="C37" s="22">
        <f t="shared" si="8"/>
        <v>4.8946160871261104E-7</v>
      </c>
      <c r="D37" s="22">
        <f t="shared" si="9"/>
        <v>4.8946160871261104E-7</v>
      </c>
      <c r="E37" s="22">
        <f t="shared" si="10"/>
        <v>4.8946160871261104E-7</v>
      </c>
      <c r="F37" s="22">
        <f t="shared" si="11"/>
        <v>4.8946160871261104E-7</v>
      </c>
      <c r="I37" s="4">
        <v>5</v>
      </c>
      <c r="J37" s="22">
        <f t="shared" si="12"/>
        <v>1.6071141805433874E-9</v>
      </c>
      <c r="K37" s="22">
        <f t="shared" si="13"/>
        <v>1.6071141805433874E-9</v>
      </c>
      <c r="L37" s="22">
        <f t="shared" si="14"/>
        <v>1.6071141805433874E-9</v>
      </c>
      <c r="M37" s="22">
        <f t="shared" si="15"/>
        <v>1.6071141805433874E-9</v>
      </c>
    </row>
    <row r="38" spans="2:15">
      <c r="B38" s="4">
        <v>6</v>
      </c>
      <c r="C38" s="22">
        <f t="shared" si="8"/>
        <v>4.8946160871261104E-7</v>
      </c>
      <c r="D38" s="22">
        <f t="shared" si="9"/>
        <v>4.8946160871261104E-7</v>
      </c>
      <c r="E38" s="22">
        <f t="shared" si="10"/>
        <v>4.8946160871261104E-7</v>
      </c>
      <c r="F38" s="22">
        <f t="shared" si="11"/>
        <v>4.8946160871261104E-7</v>
      </c>
      <c r="I38" s="4">
        <v>6</v>
      </c>
      <c r="J38" s="22">
        <f t="shared" si="12"/>
        <v>1.6071141805433874E-9</v>
      </c>
      <c r="K38" s="22">
        <f t="shared" si="13"/>
        <v>1.6071141805433874E-9</v>
      </c>
      <c r="L38" s="22">
        <f t="shared" si="14"/>
        <v>1.6071141805433874E-9</v>
      </c>
      <c r="M38" s="22">
        <f t="shared" si="15"/>
        <v>1.6071141805433874E-9</v>
      </c>
    </row>
    <row r="39" spans="2:15">
      <c r="B39" s="4">
        <v>7</v>
      </c>
      <c r="C39" s="22">
        <f t="shared" si="8"/>
        <v>4.8946160871261104E-7</v>
      </c>
      <c r="D39" s="22">
        <f t="shared" si="9"/>
        <v>4.8946160871261104E-7</v>
      </c>
      <c r="E39" s="22">
        <f t="shared" si="10"/>
        <v>4.8946160871261104E-7</v>
      </c>
      <c r="F39" s="22">
        <f t="shared" si="11"/>
        <v>4.8946160871261104E-7</v>
      </c>
      <c r="I39" s="4">
        <v>7</v>
      </c>
      <c r="J39" s="22">
        <f t="shared" si="12"/>
        <v>1.6071141805433874E-9</v>
      </c>
      <c r="K39" s="22">
        <f t="shared" si="13"/>
        <v>1.6071141805433874E-9</v>
      </c>
      <c r="L39" s="22">
        <f t="shared" si="14"/>
        <v>1.6071141805433874E-9</v>
      </c>
      <c r="M39" s="22">
        <f t="shared" si="15"/>
        <v>1.6071141805433874E-9</v>
      </c>
    </row>
    <row r="40" spans="2:15">
      <c r="B40" s="4">
        <v>8</v>
      </c>
      <c r="C40" s="22">
        <f t="shared" si="8"/>
        <v>4.8946160871261104E-7</v>
      </c>
      <c r="D40" s="22">
        <f t="shared" si="9"/>
        <v>4.8946160871261104E-7</v>
      </c>
      <c r="E40" s="22">
        <f t="shared" si="10"/>
        <v>4.8946160871261104E-7</v>
      </c>
      <c r="F40" s="22">
        <f t="shared" si="11"/>
        <v>4.8946160871261104E-7</v>
      </c>
      <c r="I40" s="4">
        <v>8</v>
      </c>
      <c r="J40" s="22">
        <f t="shared" si="12"/>
        <v>1.6071141805433874E-9</v>
      </c>
      <c r="K40" s="22">
        <f t="shared" si="13"/>
        <v>1.6071141805433874E-9</v>
      </c>
      <c r="L40" s="22">
        <f t="shared" si="14"/>
        <v>1.6071141805433874E-9</v>
      </c>
      <c r="M40" s="22">
        <f t="shared" si="15"/>
        <v>1.6071141805433874E-9</v>
      </c>
    </row>
    <row r="41" spans="2:15">
      <c r="B41" s="4">
        <v>9</v>
      </c>
      <c r="C41" s="22">
        <f t="shared" si="8"/>
        <v>4.9786241763564989E-23</v>
      </c>
      <c r="D41" s="22">
        <f t="shared" si="9"/>
        <v>4.9786241763564989E-23</v>
      </c>
      <c r="E41" s="22">
        <f t="shared" si="10"/>
        <v>1.0952973187984297E-21</v>
      </c>
      <c r="F41" s="22">
        <f t="shared" si="11"/>
        <v>8.463661099806048E-22</v>
      </c>
      <c r="I41" s="4">
        <v>9</v>
      </c>
      <c r="J41" s="22">
        <f t="shared" si="12"/>
        <v>0.99999999996653122</v>
      </c>
      <c r="K41" s="22">
        <f t="shared" si="13"/>
        <v>0.99999999996653122</v>
      </c>
      <c r="L41" s="22">
        <f t="shared" si="14"/>
        <v>21.999999999263686</v>
      </c>
      <c r="M41" s="22">
        <f t="shared" si="15"/>
        <v>16.999999999431029</v>
      </c>
    </row>
    <row r="42" spans="2:15">
      <c r="B42" s="4">
        <v>10</v>
      </c>
      <c r="C42" s="22">
        <f t="shared" si="8"/>
        <v>1.1717671194438836E-7</v>
      </c>
      <c r="D42" s="22">
        <f t="shared" si="9"/>
        <v>1.1717671194438836E-7</v>
      </c>
      <c r="E42" s="22">
        <f t="shared" si="10"/>
        <v>4.6870684777755345E-7</v>
      </c>
      <c r="F42" s="22">
        <f t="shared" si="11"/>
        <v>2.3435342388877672E-7</v>
      </c>
      <c r="I42" s="4">
        <v>10</v>
      </c>
      <c r="J42" s="22">
        <f t="shared" si="12"/>
        <v>3.8640240253284052E-11</v>
      </c>
      <c r="K42" s="22">
        <f t="shared" si="13"/>
        <v>3.8640240253284052E-11</v>
      </c>
      <c r="L42" s="22">
        <f t="shared" si="14"/>
        <v>1.5456096101313621E-10</v>
      </c>
      <c r="M42" s="22">
        <f t="shared" si="15"/>
        <v>7.7280480506568105E-11</v>
      </c>
    </row>
    <row r="43" spans="2:15">
      <c r="B43" s="16" t="s">
        <v>37</v>
      </c>
      <c r="C43" s="5">
        <f>SUM(C33:C42)</f>
        <v>1.0008424402090266</v>
      </c>
      <c r="D43" s="5">
        <f>SUM(D33:D42)</f>
        <v>1.0011388871629527</v>
      </c>
      <c r="E43" s="5">
        <f>SUM(E33:E42)</f>
        <v>7.0013564400500172</v>
      </c>
      <c r="F43" s="22">
        <f>SUM(F33:F42)</f>
        <v>3.0008308218987096</v>
      </c>
      <c r="I43" s="16" t="s">
        <v>37</v>
      </c>
      <c r="J43" s="5">
        <f>SUM(J33:J42)</f>
        <v>1.0000020965750114</v>
      </c>
      <c r="K43" s="5">
        <f>SUM(K33:K42)</f>
        <v>1.0000031163337217</v>
      </c>
      <c r="L43" s="5">
        <f>SUM(L33:L42)</f>
        <v>22.000003164764514</v>
      </c>
      <c r="M43" s="22">
        <f>SUM(M33:M42)</f>
        <v>17.000002096078159</v>
      </c>
    </row>
    <row r="46" spans="2:15">
      <c r="B46" s="34" t="s">
        <v>62</v>
      </c>
      <c r="C46" s="34"/>
      <c r="D46" s="34"/>
      <c r="E46" s="34"/>
      <c r="F46" s="34"/>
      <c r="G46" s="34"/>
      <c r="H46" s="34"/>
      <c r="I46" s="34"/>
      <c r="J46" s="34"/>
    </row>
    <row r="47" spans="2:15">
      <c r="B47" s="43" t="s">
        <v>68</v>
      </c>
      <c r="C47" s="43"/>
      <c r="D47" s="43"/>
      <c r="E47" s="43"/>
      <c r="F47" s="43" t="s">
        <v>69</v>
      </c>
      <c r="G47" s="43" t="s">
        <v>70</v>
      </c>
      <c r="H47" s="43" t="s">
        <v>71</v>
      </c>
      <c r="I47" s="43" t="s">
        <v>90</v>
      </c>
      <c r="J47" s="43" t="s">
        <v>72</v>
      </c>
      <c r="L47" s="47" t="s">
        <v>104</v>
      </c>
      <c r="M47" s="4">
        <f>D28/C28</f>
        <v>1.1290439880148262</v>
      </c>
      <c r="N47" s="4">
        <f>E28/C28</f>
        <v>1.1067299207609458</v>
      </c>
      <c r="O47" s="4">
        <f>F28/C28</f>
        <v>1.0000000203485302</v>
      </c>
    </row>
    <row r="48" spans="2:15">
      <c r="B48" s="15" t="s">
        <v>86</v>
      </c>
      <c r="C48" s="15" t="s">
        <v>88</v>
      </c>
      <c r="D48" s="15" t="s">
        <v>89</v>
      </c>
      <c r="E48" s="15" t="s">
        <v>87</v>
      </c>
      <c r="F48" s="43"/>
      <c r="G48" s="43"/>
      <c r="H48" s="43"/>
      <c r="I48" s="43"/>
      <c r="J48" s="43"/>
      <c r="L48" s="48"/>
      <c r="M48" s="4">
        <f>K28/J28</f>
        <v>1.0042973187456354</v>
      </c>
      <c r="N48" s="4">
        <f>L28/J28</f>
        <v>3.9470311340749644</v>
      </c>
      <c r="O48" s="4">
        <f>M28/J28</f>
        <v>1.9756847592028592</v>
      </c>
    </row>
    <row r="49" spans="2:16">
      <c r="B49" s="27">
        <f>C18</f>
        <v>3.6918680882010185E-13</v>
      </c>
      <c r="C49" s="27">
        <f>J18</f>
        <v>5.1544727365032574E-12</v>
      </c>
      <c r="D49" s="27">
        <f>C33</f>
        <v>0.99999413225648615</v>
      </c>
      <c r="E49" s="22">
        <f>J33</f>
        <v>3.1272950268213499E-15</v>
      </c>
      <c r="F49" s="4">
        <f>SUM((I3-M47)^2,(J3-N47)^2,(K3-O47)^2)*B49</f>
        <v>1.4304986313634687E-11</v>
      </c>
      <c r="G49" s="4">
        <f>SUM((I3-M48)^2,(J3-N48)^2,(K3-O48)^2)*C49</f>
        <v>5.3451155887516221E-11</v>
      </c>
      <c r="H49" s="4">
        <f>SUM((I3-M49)^2,(J3-N49)^2,(K3-O49)^2)*D49</f>
        <v>2.3543589950724504E-5</v>
      </c>
      <c r="I49" s="4">
        <f>SUM((I3-M50)^2,(J3-N50)^2,(K3-O50)^2)*E49</f>
        <v>1.3165842384644183E-12</v>
      </c>
      <c r="J49" s="4">
        <f>SUM(F49:I49)</f>
        <v>2.3543659023450945E-5</v>
      </c>
      <c r="L49" s="48"/>
      <c r="M49" s="4">
        <f>D43/C43</f>
        <v>1.0002961974253053</v>
      </c>
      <c r="N49" s="4">
        <f>E43/C43</f>
        <v>6.9954631805859266</v>
      </c>
      <c r="O49" s="4">
        <f>F43/C43</f>
        <v>2.998304929267372</v>
      </c>
    </row>
    <row r="50" spans="2:16">
      <c r="B50" s="27">
        <f t="shared" ref="B50:B58" si="16">C19</f>
        <v>0.99220778015257349</v>
      </c>
      <c r="C50" s="27">
        <f t="shared" ref="C50:C58" si="17">J19</f>
        <v>8.4022438092885458E-6</v>
      </c>
      <c r="D50" s="27">
        <f t="shared" ref="D50:D58" si="18">C34</f>
        <v>9.312035302072612E-7</v>
      </c>
      <c r="E50" s="22">
        <f t="shared" ref="E50:E58" si="19">J34</f>
        <v>1.6062607255306746E-9</v>
      </c>
      <c r="F50" s="4">
        <f>SUM((I4-M47)^2,(J4-N47)^2,(K4-O47)^2)*B50</f>
        <v>2.7825104722842636E-2</v>
      </c>
      <c r="G50" s="4">
        <f>SUM((I4-M48)^2,(J4-N48)^2,(K4-O48)^2)*C50</f>
        <v>8.0972185987231201E-5</v>
      </c>
      <c r="H50" s="4">
        <f>SUM((I4-M49)^2,(J5-N49)^2,(K5-O49)^2)*D50</f>
        <v>2.6956363454069617E-5</v>
      </c>
      <c r="I50" s="4">
        <f>SUM((I4-M50)^2,(J4-N50)^2,(K4-O50)^2)*E50</f>
        <v>1.1195591032483605E-6</v>
      </c>
      <c r="J50" s="4">
        <f t="shared" ref="J50:J58" si="20">SUM(F50:I50)</f>
        <v>2.7934152831387185E-2</v>
      </c>
      <c r="L50" s="49"/>
      <c r="M50" s="4">
        <f>K43/J43</f>
        <v>1.0000010197565723</v>
      </c>
      <c r="N50" s="4">
        <f>L43/J43</f>
        <v>21.999957040204333</v>
      </c>
      <c r="O50" s="4">
        <f>M43/J43</f>
        <v>16.999966454373297</v>
      </c>
    </row>
    <row r="51" spans="2:16">
      <c r="B51" s="27">
        <f t="shared" si="16"/>
        <v>0.69314046128957552</v>
      </c>
      <c r="C51" s="27">
        <f t="shared" si="17"/>
        <v>2.0445556140053913E-2</v>
      </c>
      <c r="D51" s="27">
        <f t="shared" si="18"/>
        <v>5.4885477193721097E-4</v>
      </c>
      <c r="E51" s="22">
        <f t="shared" si="19"/>
        <v>1.0687764091906617E-6</v>
      </c>
      <c r="F51" s="4">
        <f>SUM((I5-M47)^2,(J5-N47)^2,(K5-O47)^2)*B51</f>
        <v>0.5646209807063679</v>
      </c>
      <c r="G51" s="4">
        <f>SUM((I5-M48)^2,(J5-N48)^2,(K5-O48)^2)*C51</f>
        <v>9.6971421495585935E-2</v>
      </c>
      <c r="H51" s="4">
        <f>SUM((I5-M49)^2,(J5-N49)^2,(K5-O49)^2)*D51</f>
        <v>1.5888179367776822E-2</v>
      </c>
      <c r="I51" s="4">
        <f>SUM((I5-M50)^2,(J5-N50)^2,(K5-O50)^2)*E51</f>
        <v>7.0111434056682178E-4</v>
      </c>
      <c r="J51" s="4">
        <f t="shared" si="20"/>
        <v>0.67818169591029753</v>
      </c>
    </row>
    <row r="52" spans="2:16">
      <c r="B52" s="27">
        <f t="shared" si="16"/>
        <v>0.8380560943094244</v>
      </c>
      <c r="C52" s="27">
        <f t="shared" si="17"/>
        <v>4.3981430118112137E-3</v>
      </c>
      <c r="D52" s="27">
        <f t="shared" si="18"/>
        <v>2.9644695392601756E-4</v>
      </c>
      <c r="E52" s="22">
        <f t="shared" si="19"/>
        <v>1.0197587102530955E-6</v>
      </c>
      <c r="F52" s="4">
        <f>SUM((I6-M47)^2,(J6-N47)^2,(K6-O47)^2)*B52</f>
        <v>0.64526602549987677</v>
      </c>
      <c r="G52" s="4">
        <f>SUM((I6-M48)^2,(J6-N48)^2,(K6-O48)^2)*C52</f>
        <v>4.674512239891123E-2</v>
      </c>
      <c r="H52" s="4">
        <f>SUM((I6-M49)^2,(J6-N49)^2,(K6-O49)^2)*D52</f>
        <v>1.2136007367012935E-2</v>
      </c>
      <c r="I52" s="4">
        <f>SUM((I6-M50)^2,(J6-N50)^2,(K6-O50)^2)*E52</f>
        <v>7.1178864304735471E-4</v>
      </c>
      <c r="J52" s="4">
        <f t="shared" si="20"/>
        <v>0.70485894390884829</v>
      </c>
    </row>
    <row r="53" spans="2:16">
      <c r="B53" s="27">
        <f t="shared" si="16"/>
        <v>0.9927349702221332</v>
      </c>
      <c r="C53" s="27">
        <f t="shared" si="17"/>
        <v>8.4067081761146115E-6</v>
      </c>
      <c r="D53" s="27">
        <f t="shared" si="18"/>
        <v>4.8946160871261104E-7</v>
      </c>
      <c r="E53" s="22">
        <f t="shared" si="19"/>
        <v>1.6071141805433874E-9</v>
      </c>
      <c r="F53" s="4">
        <f>SUM((I7-M47)^2,(J7-N47)^2,(K7-O47)^2)*B53</f>
        <v>2.7839889044421012E-2</v>
      </c>
      <c r="G53" s="4">
        <f>SUM((I7-M48)^2,(J7-N48)^2,(K7-O48)^2)*C53</f>
        <v>8.1015208964088379E-5</v>
      </c>
      <c r="H53" s="4">
        <f>SUM((I7-M49)^2,(J7-N49)^2,(K7-O49)^2)*D53</f>
        <v>1.9548509996918567E-5</v>
      </c>
      <c r="I53" s="4">
        <f>SUM((I7-M50)^2,(J7-N50)^2,(K7-O50)^2)*E53</f>
        <v>1.1201539589361753E-6</v>
      </c>
      <c r="J53" s="4">
        <f t="shared" si="20"/>
        <v>2.7941572917340955E-2</v>
      </c>
    </row>
    <row r="54" spans="2:16">
      <c r="B54" s="27">
        <f t="shared" si="16"/>
        <v>0.9927349702221332</v>
      </c>
      <c r="C54" s="27">
        <f t="shared" si="17"/>
        <v>8.4067081761146115E-6</v>
      </c>
      <c r="D54" s="27">
        <f t="shared" si="18"/>
        <v>4.8946160871261104E-7</v>
      </c>
      <c r="E54" s="22">
        <f t="shared" si="19"/>
        <v>1.6071141805433874E-9</v>
      </c>
      <c r="F54" s="4">
        <f>SUM((I8-M47)^2,(J8-N47)^2,(K8-O47)^2)*B54</f>
        <v>2.7839889044421012E-2</v>
      </c>
      <c r="G54" s="4">
        <f>SUM((I8-M48)^2,(J8-N48)^2,(K8-O48)^2)*C54</f>
        <v>8.1015208964088379E-5</v>
      </c>
      <c r="H54" s="4">
        <f>SUM((I8-M49)^2,(J8-N49)^2,(K8-O49)^2)*D54</f>
        <v>1.9548509996918567E-5</v>
      </c>
      <c r="I54" s="4">
        <f>SUM((I8-M50)^2,(J8-N50)^2,(K8-O50)^2)*E54</f>
        <v>1.1201539589361753E-6</v>
      </c>
      <c r="J54" s="4">
        <f t="shared" si="20"/>
        <v>2.7941572917340955E-2</v>
      </c>
      <c r="L54" s="35" t="s">
        <v>100</v>
      </c>
      <c r="M54" s="36"/>
    </row>
    <row r="55" spans="2:16">
      <c r="B55" s="27">
        <f t="shared" si="16"/>
        <v>0.9927349702221332</v>
      </c>
      <c r="C55" s="27">
        <f t="shared" si="17"/>
        <v>8.4067081761146115E-6</v>
      </c>
      <c r="D55" s="27">
        <f t="shared" si="18"/>
        <v>4.8946160871261104E-7</v>
      </c>
      <c r="E55" s="22">
        <f t="shared" si="19"/>
        <v>1.6071141805433874E-9</v>
      </c>
      <c r="F55" s="4">
        <f>SUM((I9-M47)^2,(J9-N47)^2,(K9-O47)^2)*B55</f>
        <v>2.7839889044421012E-2</v>
      </c>
      <c r="G55" s="4">
        <f>SUM((I9-M48)^2,(J9-N48)^2,(K9-O48)^2)*C55</f>
        <v>8.1015208964088379E-5</v>
      </c>
      <c r="H55" s="4">
        <f>SUM((I9-M49)^2,(J9-N49)^2,(K9-O49)^2)*D55</f>
        <v>1.9548509996918567E-5</v>
      </c>
      <c r="I55" s="4">
        <f>SUM((I9-M50)^2,(J9-N50)^2,(K9-O50)^2)*E55</f>
        <v>1.1201539589361753E-6</v>
      </c>
      <c r="J55" s="4">
        <f t="shared" si="20"/>
        <v>2.7941572917340955E-2</v>
      </c>
      <c r="L55" s="37"/>
      <c r="M55" s="38"/>
    </row>
    <row r="56" spans="2:16">
      <c r="B56" s="27">
        <f t="shared" si="16"/>
        <v>0.9927349702221332</v>
      </c>
      <c r="C56" s="27">
        <f t="shared" si="17"/>
        <v>8.4067081761146115E-6</v>
      </c>
      <c r="D56" s="27">
        <f t="shared" si="18"/>
        <v>4.8946160871261104E-7</v>
      </c>
      <c r="E56" s="22">
        <f t="shared" si="19"/>
        <v>1.6071141805433874E-9</v>
      </c>
      <c r="F56" s="4">
        <f>SUM((I10-M47)^2,(J10-N47)^2,(K10-O47)^2)*B56</f>
        <v>2.7839889044421012E-2</v>
      </c>
      <c r="G56" s="4">
        <f>SUM((I10-M48)^2,(J10-N48)^2,(K10-O48)^2)*C56</f>
        <v>8.1015208964088379E-5</v>
      </c>
      <c r="H56" s="4">
        <f>SUM((I10-M49)^2,(J10-N49)^2,(K10-O49)^2)*D56</f>
        <v>1.9548509996918567E-5</v>
      </c>
      <c r="I56" s="4">
        <f>SUM((I10-M50)^2,(J10-N50)^2,(K10-O50)^2)*E56</f>
        <v>1.1201539589361753E-6</v>
      </c>
      <c r="J56" s="4">
        <f t="shared" si="20"/>
        <v>2.7941572917340955E-2</v>
      </c>
      <c r="L56" s="4" t="s">
        <v>120</v>
      </c>
      <c r="M56" s="4">
        <f>J59</f>
        <v>1.5261775974208098</v>
      </c>
    </row>
    <row r="57" spans="2:16">
      <c r="B57" s="27">
        <f t="shared" si="16"/>
        <v>1.8414324679744013E-23</v>
      </c>
      <c r="C57" s="27">
        <f t="shared" si="17"/>
        <v>2.9022934189048443E-23</v>
      </c>
      <c r="D57" s="27">
        <f t="shared" si="18"/>
        <v>4.9786241763564989E-23</v>
      </c>
      <c r="E57" s="22">
        <f t="shared" si="19"/>
        <v>0.99999999996653122</v>
      </c>
      <c r="F57" s="4">
        <f>SUM((I11-M47)^2,(J11-N47)^2,(K11-O47)^2)*B57</f>
        <v>1.2752755598855364E-20</v>
      </c>
      <c r="G57" s="4">
        <f>SUM((I11-M48)^2,(J11-N48)^2,(K11-O48)^2)*C57</f>
        <v>1.6010204212434154E-20</v>
      </c>
      <c r="H57" s="4">
        <f>SUM((I11-M49)^2,(J11-N49)^2,(K11-O49)^2)*D57</f>
        <v>2.0969148043896628E-20</v>
      </c>
      <c r="I57" s="4">
        <f>SUM((I11-M50)^2,(J11-N50)^2,(K11-O50)^2)*E57</f>
        <v>2.9718930180632451E-9</v>
      </c>
      <c r="J57" s="4">
        <f t="shared" si="20"/>
        <v>2.9718930181129772E-9</v>
      </c>
      <c r="L57" s="4" t="s">
        <v>118</v>
      </c>
      <c r="M57" s="4">
        <f>iterasi2!J59</f>
        <v>127.27764733349088</v>
      </c>
    </row>
    <row r="58" spans="2:16">
      <c r="B58" s="27">
        <f t="shared" si="16"/>
        <v>1.3214962432829318E-7</v>
      </c>
      <c r="C58" s="27">
        <f t="shared" si="17"/>
        <v>0.99857640528358771</v>
      </c>
      <c r="D58" s="27">
        <f t="shared" si="18"/>
        <v>1.1717671194438836E-7</v>
      </c>
      <c r="E58" s="22">
        <f t="shared" si="19"/>
        <v>3.8640240253284052E-11</v>
      </c>
      <c r="F58" s="4">
        <f>SUM((I12-M47)^2,(J12-N47)^2,(K12-O47)^2)*B58</f>
        <v>1.2405762790561228E-6</v>
      </c>
      <c r="G58" s="4">
        <f>SUM((I12-M48)^2,(J12-N48)^2,(K12-O48)^2)*C58</f>
        <v>3.410536497349426E-3</v>
      </c>
      <c r="H58" s="4">
        <f>SUM((I12-M49)^2,(J12-N49)^2,(K12-O49)^2)*D58</f>
        <v>1.1681829751008446E-6</v>
      </c>
      <c r="I58" s="4">
        <f>SUM((I12-M50)^2,(J12-N50)^2,(K12-O50)^2)*E58</f>
        <v>2.121339325366979E-8</v>
      </c>
      <c r="J58" s="4">
        <f t="shared" si="20"/>
        <v>3.4129664699968369E-3</v>
      </c>
      <c r="L58" s="4" t="s">
        <v>121</v>
      </c>
      <c r="M58" s="4">
        <f>ABS(M56-M57)</f>
        <v>125.75146973607006</v>
      </c>
    </row>
    <row r="59" spans="2:16">
      <c r="B59" s="44" t="s">
        <v>37</v>
      </c>
      <c r="C59" s="45"/>
      <c r="D59" s="45"/>
      <c r="E59" s="45"/>
      <c r="F59" s="45"/>
      <c r="G59" s="45"/>
      <c r="H59" s="45"/>
      <c r="I59" s="46"/>
      <c r="J59" s="4">
        <f>SUM(J49:J58)</f>
        <v>1.5261775974208098</v>
      </c>
    </row>
    <row r="62" spans="2:16">
      <c r="F62" s="28" t="s">
        <v>96</v>
      </c>
      <c r="G62" s="28" t="s">
        <v>96</v>
      </c>
      <c r="H62" s="28" t="s">
        <v>96</v>
      </c>
      <c r="I62" s="28" t="s">
        <v>96</v>
      </c>
      <c r="L62" s="42" t="s">
        <v>69</v>
      </c>
      <c r="M62" s="42" t="s">
        <v>70</v>
      </c>
      <c r="N62" s="42" t="s">
        <v>71</v>
      </c>
      <c r="O62" s="42" t="s">
        <v>90</v>
      </c>
      <c r="P62" s="28" t="s">
        <v>94</v>
      </c>
    </row>
    <row r="63" spans="2:16">
      <c r="F63" s="28" t="s">
        <v>105</v>
      </c>
      <c r="G63" s="28" t="s">
        <v>97</v>
      </c>
      <c r="H63" s="28" t="s">
        <v>98</v>
      </c>
      <c r="I63" s="28" t="s">
        <v>99</v>
      </c>
      <c r="L63" s="42"/>
      <c r="M63" s="42"/>
      <c r="N63" s="42"/>
      <c r="O63" s="42"/>
      <c r="P63" s="28" t="s">
        <v>95</v>
      </c>
    </row>
    <row r="64" spans="2:16">
      <c r="F64" s="4">
        <f>L64/P64</f>
        <v>6.0762087794042261E-7</v>
      </c>
      <c r="G64" s="4">
        <f>M64/P64</f>
        <v>2.2703933439585304E-6</v>
      </c>
      <c r="H64" s="4">
        <f>N64/P64</f>
        <v>0.99999706606230143</v>
      </c>
      <c r="I64" s="4">
        <f>O64/P64</f>
        <v>5.5923476543430832E-8</v>
      </c>
      <c r="L64" s="4">
        <f>SUM((I3-M47)^2,(J3-N47)^2,(K3-O47)^2)^-1</f>
        <v>2.5808260191637813E-2</v>
      </c>
      <c r="M64" s="4">
        <f>SUM((I3-M48)^2,(J3-N48)^2,(K3-O48)^2)^-1</f>
        <v>9.6433325920031412E-2</v>
      </c>
      <c r="N64" s="4">
        <f>SUM((I3-M49)^2,(J3-N49)^2,(K3-O49)^2)^-1</f>
        <v>42474.156844789657</v>
      </c>
      <c r="O64" s="4">
        <f>SUM((I3-M50)^2,(J3-N50)^2,(K3-O50)^2)^-1</f>
        <v>2.3753094830216343E-3</v>
      </c>
      <c r="P64" s="4">
        <f>SUM(L64:O64)</f>
        <v>42474.281461685256</v>
      </c>
    </row>
    <row r="65" spans="6:16">
      <c r="F65" s="4">
        <f t="shared" ref="F65:F73" si="21">L65/P65</f>
        <v>0.99609629675589217</v>
      </c>
      <c r="G65" s="4">
        <f t="shared" ref="G65:G73" si="22">M65/P65</f>
        <v>2.898644266961166E-3</v>
      </c>
      <c r="H65" s="4">
        <f t="shared" ref="H65:H73" si="23">N65/P65</f>
        <v>9.6498111751068321E-4</v>
      </c>
      <c r="I65" s="4">
        <f t="shared" ref="I65:I73" si="24">O65/P65</f>
        <v>4.0077859635845345E-5</v>
      </c>
      <c r="L65" s="4">
        <f>SUM((I4-M47)^2,(J4-N47)^2,(K4-O47)^2)^-1</f>
        <v>35.658725817410286</v>
      </c>
      <c r="M65" s="4">
        <f>SUM((I4-M48)^2,(J4-N48)^2,(K4-O48)^2)^-1</f>
        <v>0.10376703687626176</v>
      </c>
      <c r="N65" s="4">
        <f>SUM((I4-M49)^2,(J5-N49)^2,(K5-O49)^2)^-1</f>
        <v>3.4544849931034627E-2</v>
      </c>
      <c r="O65" s="4">
        <f>SUM((I4-M50)^2,(J4-N50)^2,(K4-O50)^2)^-1</f>
        <v>1.4347261532420815E-3</v>
      </c>
      <c r="P65" s="4">
        <f t="shared" ref="P65:P73" si="25">SUM(L65:O65)</f>
        <v>35.798472430370829</v>
      </c>
    </row>
    <row r="66" spans="6:16">
      <c r="F66" s="4">
        <f t="shared" si="21"/>
        <v>0.83254995758742456</v>
      </c>
      <c r="G66" s="4">
        <f t="shared" si="22"/>
        <v>0.14298853954081919</v>
      </c>
      <c r="H66" s="4">
        <f t="shared" si="23"/>
        <v>2.3427684911128326E-2</v>
      </c>
      <c r="I66" s="4">
        <f t="shared" si="24"/>
        <v>1.0338179606278817E-3</v>
      </c>
      <c r="L66" s="4">
        <f>SUM((I5-M47)^2,(J5-N47)^2,(K5-O47)^2)^-1</f>
        <v>1.2276208022281134</v>
      </c>
      <c r="M66" s="4">
        <f>SUM((I5-M48)^2,(J5-N48)^2,(K5-O48)^2)^-1</f>
        <v>0.21084104806058329</v>
      </c>
      <c r="N66" s="4">
        <f>SUM((I5-M49)^2,(J5-N49)^2,(K5-O49)^2)^-1</f>
        <v>3.4544849931034627E-2</v>
      </c>
      <c r="O66" s="4">
        <f>SUM((I5-M50)^2,(J5-N50)^2,(K5-O50)^2)^-1</f>
        <v>1.5243967315325491E-3</v>
      </c>
      <c r="P66" s="4">
        <f t="shared" si="25"/>
        <v>1.4745310969512639</v>
      </c>
    </row>
    <row r="67" spans="6:16">
      <c r="F67" s="4">
        <f t="shared" si="21"/>
        <v>0.91545395267575702</v>
      </c>
      <c r="G67" s="4">
        <f t="shared" si="22"/>
        <v>6.6318586397307949E-2</v>
      </c>
      <c r="H67" s="4">
        <f t="shared" si="23"/>
        <v>1.7217630193371473E-2</v>
      </c>
      <c r="I67" s="4">
        <f t="shared" si="24"/>
        <v>1.0098307335636039E-3</v>
      </c>
      <c r="L67" s="4">
        <f>SUM((I6-M47)^2,(J6-N47)^2,(K6-O47)^2)^-1</f>
        <v>1.2987761034841347</v>
      </c>
      <c r="M67" s="4">
        <f>SUM((I6-M48)^2,(J6-N48)^2,(K6-O48)^2)^-1</f>
        <v>9.4087741909809466E-2</v>
      </c>
      <c r="N67" s="4">
        <f>SUM((I6-M49)^2,(J6-N49)^2,(K6-O49)^2)^-1</f>
        <v>2.4427057842086888E-2</v>
      </c>
      <c r="O67" s="4">
        <f>SUM((I6-M50)^2,(J6-N50)^2,(K6-O50)^2)^-1</f>
        <v>1.4326706673588379E-3</v>
      </c>
      <c r="P67" s="4">
        <f t="shared" si="25"/>
        <v>1.4187235739033899</v>
      </c>
    </row>
    <row r="68" spans="6:16">
      <c r="F68" s="4">
        <f t="shared" si="21"/>
        <v>0.99636088756647612</v>
      </c>
      <c r="G68" s="4">
        <f t="shared" si="22"/>
        <v>2.8994142272940051E-3</v>
      </c>
      <c r="H68" s="4">
        <f t="shared" si="23"/>
        <v>6.9960970080256801E-4</v>
      </c>
      <c r="I68" s="4">
        <f t="shared" si="24"/>
        <v>4.0088505427223199E-5</v>
      </c>
      <c r="L68" s="4">
        <f>SUM((I7-M47)^2,(J7-N47)^2,(K7-O47)^2)^-1</f>
        <v>35.658725817410286</v>
      </c>
      <c r="M68" s="4">
        <f>SUM((I7-M48)^2,(J7-N48)^2,(K7-O48)^2)^-1</f>
        <v>0.10376703687626176</v>
      </c>
      <c r="N68" s="4">
        <f>SUM((I7-M49)^2,(J7-N49)^2,(K7-O49)^2)^-1</f>
        <v>2.5038307717046716E-2</v>
      </c>
      <c r="O68" s="4">
        <f>SUM((I7-M50)^2,(J7-N50)^2,(K7-O50)^2)^-1</f>
        <v>1.4347261532420815E-3</v>
      </c>
      <c r="P68" s="4">
        <f t="shared" si="25"/>
        <v>35.788965888156838</v>
      </c>
    </row>
    <row r="69" spans="6:16">
      <c r="F69" s="4">
        <f t="shared" si="21"/>
        <v>0.99636088756647612</v>
      </c>
      <c r="G69" s="4">
        <f t="shared" si="22"/>
        <v>2.8994142272940051E-3</v>
      </c>
      <c r="H69" s="4">
        <f t="shared" si="23"/>
        <v>6.9960970080256801E-4</v>
      </c>
      <c r="I69" s="4">
        <f t="shared" si="24"/>
        <v>4.0088505427223199E-5</v>
      </c>
      <c r="L69" s="4">
        <f>SUM((I8-M47)^2,(J8-N47)^2,(K8-O47)^2)^-1</f>
        <v>35.658725817410286</v>
      </c>
      <c r="M69" s="4">
        <f>SUM((I8-M48)^2,(J8-N48)^2,(K8-O48)^2)^-1</f>
        <v>0.10376703687626176</v>
      </c>
      <c r="N69" s="4">
        <f>SUM((I8-M49)^2,(J8-N49)^2,(K8-O49)^2)^-1</f>
        <v>2.5038307717046716E-2</v>
      </c>
      <c r="O69" s="4">
        <f>SUM((I8-M50)^2,(J8-N50)^2,(K8-O50)^2)^-1</f>
        <v>1.4347261532420815E-3</v>
      </c>
      <c r="P69" s="4">
        <f t="shared" si="25"/>
        <v>35.788965888156838</v>
      </c>
    </row>
    <row r="70" spans="6:16">
      <c r="F70" s="4">
        <f t="shared" si="21"/>
        <v>0.99636088756647612</v>
      </c>
      <c r="G70" s="4">
        <f t="shared" si="22"/>
        <v>2.8994142272940051E-3</v>
      </c>
      <c r="H70" s="4">
        <f t="shared" si="23"/>
        <v>6.9960970080256801E-4</v>
      </c>
      <c r="I70" s="4">
        <f t="shared" si="24"/>
        <v>4.0088505427223199E-5</v>
      </c>
      <c r="L70" s="4">
        <f>SUM((I9-M47)^2,(J9-N47)^2,(K9-O47)^2)^-1</f>
        <v>35.658725817410286</v>
      </c>
      <c r="M70" s="4">
        <f>SUM((I9-M48)^2,(J9-N48)^2,(K9-O48)^2)^-1</f>
        <v>0.10376703687626176</v>
      </c>
      <c r="N70" s="4">
        <f>SUM((I9-M49)^2,(J9-N49)^2,(K9-O49)^2)^-1</f>
        <v>2.5038307717046716E-2</v>
      </c>
      <c r="O70" s="4">
        <f>SUM((I9-M50)^2,(J9-N50)^2,(K9-O50)^2)^-1</f>
        <v>1.4347261532420815E-3</v>
      </c>
      <c r="P70" s="4">
        <f t="shared" si="25"/>
        <v>35.788965888156838</v>
      </c>
    </row>
    <row r="71" spans="6:16">
      <c r="F71" s="4">
        <f t="shared" si="21"/>
        <v>0.99636088756647612</v>
      </c>
      <c r="G71" s="4">
        <f t="shared" si="22"/>
        <v>2.8994142272940051E-3</v>
      </c>
      <c r="H71" s="4">
        <f t="shared" si="23"/>
        <v>6.9960970080256801E-4</v>
      </c>
      <c r="I71" s="4">
        <f t="shared" si="24"/>
        <v>4.0088505427223199E-5</v>
      </c>
      <c r="L71" s="4">
        <f>SUM((I10-M47)^2,(J10-N47)^2,(K10-O47)^2)^-1</f>
        <v>35.658725817410286</v>
      </c>
      <c r="M71" s="4">
        <f>SUM((I10-M48)^2,(J10-N48)^2,(K10-O48)^2)^-1</f>
        <v>0.10376703687626176</v>
      </c>
      <c r="N71" s="4">
        <f>SUM((I10-M49)^2,(J10-N49)^2,(K10-O49)^2)^-1</f>
        <v>2.5038307717046716E-2</v>
      </c>
      <c r="O71" s="4">
        <f>SUM((I10-M50)^2,(J10-N50)^2,(K10-O50)^2)^-1</f>
        <v>1.4347261532420815E-3</v>
      </c>
      <c r="P71" s="4">
        <f t="shared" si="25"/>
        <v>35.788965888156838</v>
      </c>
    </row>
    <row r="72" spans="6:16">
      <c r="F72" s="4">
        <f t="shared" si="21"/>
        <v>4.2912610160825671E-12</v>
      </c>
      <c r="G72" s="4">
        <f t="shared" si="22"/>
        <v>5.3873800944149097E-12</v>
      </c>
      <c r="H72" s="4">
        <f t="shared" si="23"/>
        <v>7.0560512990554813E-12</v>
      </c>
      <c r="I72" s="4">
        <f>O72/P72</f>
        <v>0.99999999998326539</v>
      </c>
      <c r="L72" s="4">
        <f>SUM((I11-M47)^2,(J11-N47)^2,(K11-O47)^2)^-1</f>
        <v>1.4439486852078312E-3</v>
      </c>
      <c r="M72" s="4">
        <f>SUM((I11-M48)^2,(J11-N48)^2,(K11-O48)^2)^-1</f>
        <v>1.8127772640468942E-3</v>
      </c>
      <c r="N72" s="4">
        <f>SUM((I11-M49)^2,(J11-N49)^2,(K11-O49)^2)^-1</f>
        <v>2.3742615417346909E-3</v>
      </c>
      <c r="O72" s="4">
        <f>SUM((I11-M50)^2,(J11-N50)^2,(K11-O50)^2)^-1</f>
        <v>336485867.38772374</v>
      </c>
      <c r="P72" s="4">
        <f t="shared" si="25"/>
        <v>336485867.39335471</v>
      </c>
    </row>
    <row r="73" spans="6:16">
      <c r="F73" s="23">
        <f t="shared" si="21"/>
        <v>3.6355864969088474E-4</v>
      </c>
      <c r="G73" s="4">
        <f t="shared" si="22"/>
        <v>0.99928788083317732</v>
      </c>
      <c r="H73" s="4">
        <f t="shared" si="23"/>
        <v>3.4234379155673807E-4</v>
      </c>
      <c r="I73" s="4">
        <f t="shared" si="24"/>
        <v>6.2167255751694484E-6</v>
      </c>
      <c r="L73" s="4">
        <f>SUM((I12-M47)^2,(J12-N47)^2,(K12-O47)^2)^-1</f>
        <v>0.10652277216588213</v>
      </c>
      <c r="M73" s="4">
        <f>SUM((I12-M48)^2,(J12-N48)^2,(K12-O48)^2)^-1</f>
        <v>292.79159043149178</v>
      </c>
      <c r="N73" s="4">
        <f>SUM((I12-M49)^2,(J12-N49)^2,(K12-O49)^2)^-1</f>
        <v>0.10030681360877816</v>
      </c>
      <c r="O73" s="4">
        <f>SUM((I12-M50)^2,(J12-N50)^2,(K12-O50)^2)^-1</f>
        <v>1.8215020949842392E-3</v>
      </c>
      <c r="P73" s="4">
        <f t="shared" si="25"/>
        <v>293.0002415193614</v>
      </c>
    </row>
  </sheetData>
  <mergeCells count="19">
    <mergeCell ref="B46:J46"/>
    <mergeCell ref="H1:K1"/>
    <mergeCell ref="B16:F16"/>
    <mergeCell ref="I16:M16"/>
    <mergeCell ref="B31:F31"/>
    <mergeCell ref="I31:M31"/>
    <mergeCell ref="O62:O63"/>
    <mergeCell ref="L47:L50"/>
    <mergeCell ref="L54:M55"/>
    <mergeCell ref="B59:I59"/>
    <mergeCell ref="L62:L63"/>
    <mergeCell ref="M62:M63"/>
    <mergeCell ref="N62:N63"/>
    <mergeCell ref="B47:E47"/>
    <mergeCell ref="F47:F48"/>
    <mergeCell ref="G47:G48"/>
    <mergeCell ref="H47:H48"/>
    <mergeCell ref="I47:I48"/>
    <mergeCell ref="J47:J4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3"/>
  <sheetViews>
    <sheetView topLeftCell="A46" workbookViewId="0">
      <selection activeCell="P39" sqref="A1:XFD1048576"/>
    </sheetView>
  </sheetViews>
  <sheetFormatPr defaultRowHeight="15"/>
  <cols>
    <col min="2" max="2" width="11.85546875" customWidth="1"/>
    <col min="3" max="3" width="11.7109375" customWidth="1"/>
    <col min="4" max="4" width="11" customWidth="1"/>
    <col min="5" max="5" width="13.42578125" customWidth="1"/>
    <col min="6" max="7" width="12.28515625" customWidth="1"/>
    <col min="8" max="9" width="11.5703125" customWidth="1"/>
    <col min="10" max="10" width="11.42578125" customWidth="1"/>
    <col min="11" max="11" width="11.7109375" customWidth="1"/>
    <col min="13" max="13" width="14.5703125" customWidth="1"/>
    <col min="14" max="15" width="12" customWidth="1"/>
    <col min="16" max="16" width="11.28515625" customWidth="1"/>
  </cols>
  <sheetData>
    <row r="1" spans="2:13">
      <c r="H1" s="34" t="s">
        <v>1</v>
      </c>
      <c r="I1" s="34"/>
      <c r="J1" s="34"/>
      <c r="K1" s="34"/>
    </row>
    <row r="2" spans="2:13">
      <c r="B2" s="28" t="s">
        <v>96</v>
      </c>
      <c r="C2" s="28" t="s">
        <v>96</v>
      </c>
      <c r="D2" s="28" t="s">
        <v>96</v>
      </c>
      <c r="E2" s="28" t="s">
        <v>96</v>
      </c>
      <c r="H2" s="18" t="s">
        <v>2</v>
      </c>
      <c r="I2" s="18" t="s">
        <v>3</v>
      </c>
      <c r="J2" s="18" t="s">
        <v>4</v>
      </c>
      <c r="K2" s="18" t="s">
        <v>5</v>
      </c>
    </row>
    <row r="3" spans="2:13">
      <c r="B3" s="28" t="s">
        <v>105</v>
      </c>
      <c r="C3" s="28" t="s">
        <v>97</v>
      </c>
      <c r="D3" s="28" t="s">
        <v>98</v>
      </c>
      <c r="E3" s="28" t="s">
        <v>99</v>
      </c>
      <c r="H3" s="4">
        <v>1</v>
      </c>
      <c r="I3" s="10">
        <v>1</v>
      </c>
      <c r="J3" s="11">
        <v>7</v>
      </c>
      <c r="K3" s="11">
        <v>3</v>
      </c>
    </row>
    <row r="4" spans="2:13">
      <c r="B4" s="30">
        <f>iterasi13!F64</f>
        <v>6.0762087794042261E-7</v>
      </c>
      <c r="C4" s="30">
        <f>iterasi13!G64</f>
        <v>2.2703933439585304E-6</v>
      </c>
      <c r="D4" s="30">
        <f>iterasi13!H64</f>
        <v>0.99999706606230143</v>
      </c>
      <c r="E4" s="30">
        <f>iterasi13!I64</f>
        <v>5.5923476543430832E-8</v>
      </c>
      <c r="H4" s="4">
        <v>2</v>
      </c>
      <c r="I4" s="10">
        <v>1</v>
      </c>
      <c r="J4" s="11">
        <v>1</v>
      </c>
      <c r="K4" s="11">
        <v>1</v>
      </c>
    </row>
    <row r="5" spans="2:13">
      <c r="B5" s="30">
        <f>iterasi13!F65</f>
        <v>0.99609629675589217</v>
      </c>
      <c r="C5" s="30">
        <f>iterasi13!G65</f>
        <v>2.898644266961166E-3</v>
      </c>
      <c r="D5" s="30">
        <f>iterasi13!H65</f>
        <v>9.6498111751068321E-4</v>
      </c>
      <c r="E5" s="30">
        <f>iterasi13!I65</f>
        <v>4.0077859635845345E-5</v>
      </c>
      <c r="H5" s="4">
        <v>3</v>
      </c>
      <c r="I5" s="10">
        <v>1</v>
      </c>
      <c r="J5" s="11">
        <v>2</v>
      </c>
      <c r="K5" s="11">
        <v>1</v>
      </c>
    </row>
    <row r="6" spans="2:13">
      <c r="B6" s="30">
        <f>iterasi13!F66</f>
        <v>0.83254995758742456</v>
      </c>
      <c r="C6" s="30">
        <f>iterasi13!G66</f>
        <v>0.14298853954081919</v>
      </c>
      <c r="D6" s="30">
        <f>iterasi13!H66</f>
        <v>2.3427684911128326E-2</v>
      </c>
      <c r="E6" s="30">
        <f>iterasi13!I66</f>
        <v>1.0338179606278817E-3</v>
      </c>
      <c r="H6" s="4">
        <v>4</v>
      </c>
      <c r="I6" s="10">
        <v>2</v>
      </c>
      <c r="J6" s="11">
        <v>1</v>
      </c>
      <c r="K6" s="11">
        <v>1</v>
      </c>
    </row>
    <row r="7" spans="2:13">
      <c r="B7" s="30">
        <f>iterasi13!F67</f>
        <v>0.91545395267575702</v>
      </c>
      <c r="C7" s="30">
        <f>iterasi13!G67</f>
        <v>6.6318586397307949E-2</v>
      </c>
      <c r="D7" s="30">
        <f>iterasi13!H67</f>
        <v>1.7217630193371473E-2</v>
      </c>
      <c r="E7" s="30">
        <f>iterasi13!I67</f>
        <v>1.0098307335636039E-3</v>
      </c>
      <c r="H7" s="4">
        <v>5</v>
      </c>
      <c r="I7" s="10">
        <v>1</v>
      </c>
      <c r="J7" s="11">
        <v>1</v>
      </c>
      <c r="K7" s="11">
        <v>1</v>
      </c>
    </row>
    <row r="8" spans="2:13">
      <c r="B8" s="30">
        <f>iterasi13!F68</f>
        <v>0.99636088756647612</v>
      </c>
      <c r="C8" s="30">
        <f>iterasi13!G68</f>
        <v>2.8994142272940051E-3</v>
      </c>
      <c r="D8" s="30">
        <f>iterasi13!H68</f>
        <v>6.9960970080256801E-4</v>
      </c>
      <c r="E8" s="30">
        <f>iterasi13!I68</f>
        <v>4.0088505427223199E-5</v>
      </c>
      <c r="H8" s="4">
        <v>6</v>
      </c>
      <c r="I8" s="10">
        <v>1</v>
      </c>
      <c r="J8" s="11">
        <v>1</v>
      </c>
      <c r="K8" s="11">
        <v>1</v>
      </c>
    </row>
    <row r="9" spans="2:13">
      <c r="B9" s="30">
        <f>iterasi13!F69</f>
        <v>0.99636088756647612</v>
      </c>
      <c r="C9" s="30">
        <f>iterasi13!G69</f>
        <v>2.8994142272940051E-3</v>
      </c>
      <c r="D9" s="30">
        <f>iterasi13!H69</f>
        <v>6.9960970080256801E-4</v>
      </c>
      <c r="E9" s="30">
        <f>iterasi13!I69</f>
        <v>4.0088505427223199E-5</v>
      </c>
      <c r="H9" s="4">
        <v>7</v>
      </c>
      <c r="I9" s="10">
        <v>1</v>
      </c>
      <c r="J9" s="11">
        <v>1</v>
      </c>
      <c r="K9" s="11">
        <v>1</v>
      </c>
    </row>
    <row r="10" spans="2:13">
      <c r="B10" s="30">
        <f>iterasi13!F70</f>
        <v>0.99636088756647612</v>
      </c>
      <c r="C10" s="30">
        <f>iterasi13!G70</f>
        <v>2.8994142272940051E-3</v>
      </c>
      <c r="D10" s="30">
        <f>iterasi13!H70</f>
        <v>6.9960970080256801E-4</v>
      </c>
      <c r="E10" s="30">
        <f>iterasi13!I70</f>
        <v>4.0088505427223199E-5</v>
      </c>
      <c r="H10" s="4">
        <v>8</v>
      </c>
      <c r="I10" s="10">
        <v>1</v>
      </c>
      <c r="J10" s="11">
        <v>1</v>
      </c>
      <c r="K10" s="11">
        <v>1</v>
      </c>
    </row>
    <row r="11" spans="2:13">
      <c r="B11" s="30">
        <f>iterasi13!F71</f>
        <v>0.99636088756647612</v>
      </c>
      <c r="C11" s="30">
        <f>iterasi13!G71</f>
        <v>2.8994142272940051E-3</v>
      </c>
      <c r="D11" s="30">
        <f>iterasi13!H71</f>
        <v>6.9960970080256801E-4</v>
      </c>
      <c r="E11" s="30">
        <f>iterasi13!I71</f>
        <v>4.0088505427223199E-5</v>
      </c>
      <c r="H11" s="4">
        <v>9</v>
      </c>
      <c r="I11" s="10">
        <v>1</v>
      </c>
      <c r="J11" s="11">
        <v>22</v>
      </c>
      <c r="K11" s="11">
        <v>17</v>
      </c>
    </row>
    <row r="12" spans="2:13">
      <c r="B12" s="30">
        <f>iterasi13!F72</f>
        <v>4.2912610160825671E-12</v>
      </c>
      <c r="C12" s="30">
        <f>iterasi13!G72</f>
        <v>5.3873800944149097E-12</v>
      </c>
      <c r="D12" s="30">
        <f>iterasi13!H72</f>
        <v>7.0560512990554813E-12</v>
      </c>
      <c r="E12" s="30">
        <f>iterasi13!I72</f>
        <v>0.99999999998326539</v>
      </c>
      <c r="H12" s="4">
        <v>10</v>
      </c>
      <c r="I12" s="10">
        <v>1</v>
      </c>
      <c r="J12" s="11">
        <v>4</v>
      </c>
      <c r="K12" s="11">
        <v>2</v>
      </c>
    </row>
    <row r="13" spans="2:13">
      <c r="B13" s="30">
        <f>iterasi13!F73</f>
        <v>3.6355864969088474E-4</v>
      </c>
      <c r="C13" s="30">
        <f>iterasi13!G73</f>
        <v>0.99928788083317732</v>
      </c>
      <c r="D13" s="30">
        <f>iterasi13!H73</f>
        <v>3.4234379155673807E-4</v>
      </c>
      <c r="E13" s="30">
        <f>iterasi13!I73</f>
        <v>6.2167255751694484E-6</v>
      </c>
    </row>
    <row r="16" spans="2:13">
      <c r="B16" s="34" t="s">
        <v>20</v>
      </c>
      <c r="C16" s="34"/>
      <c r="D16" s="34"/>
      <c r="E16" s="34"/>
      <c r="F16" s="34"/>
      <c r="I16" s="34" t="s">
        <v>107</v>
      </c>
      <c r="J16" s="34"/>
      <c r="K16" s="34"/>
      <c r="L16" s="34"/>
      <c r="M16" s="34"/>
    </row>
    <row r="17" spans="2:13">
      <c r="B17" s="14" t="s">
        <v>22</v>
      </c>
      <c r="C17" s="17" t="s">
        <v>92</v>
      </c>
      <c r="D17" s="14" t="s">
        <v>73</v>
      </c>
      <c r="E17" s="14" t="s">
        <v>74</v>
      </c>
      <c r="F17" s="14" t="s">
        <v>75</v>
      </c>
      <c r="I17" s="14" t="s">
        <v>22</v>
      </c>
      <c r="J17" s="17" t="s">
        <v>92</v>
      </c>
      <c r="K17" s="14" t="s">
        <v>73</v>
      </c>
      <c r="L17" s="14" t="s">
        <v>74</v>
      </c>
      <c r="M17" s="14" t="s">
        <v>75</v>
      </c>
    </row>
    <row r="18" spans="2:13">
      <c r="B18" s="4">
        <v>1</v>
      </c>
      <c r="C18" s="22">
        <f>B4^2</f>
        <v>3.6920313130908997E-13</v>
      </c>
      <c r="D18" s="22">
        <f>C18*I3</f>
        <v>3.6920313130908997E-13</v>
      </c>
      <c r="E18" s="22">
        <f>C18*J3</f>
        <v>2.58442191916363E-12</v>
      </c>
      <c r="F18" s="22">
        <f>C18*K3</f>
        <v>1.1076093939272699E-12</v>
      </c>
      <c r="I18" s="4">
        <v>1</v>
      </c>
      <c r="J18" s="22">
        <f>C4^2</f>
        <v>5.1546859362911981E-12</v>
      </c>
      <c r="K18" s="22">
        <f>J18*I3</f>
        <v>5.1546859362911981E-12</v>
      </c>
      <c r="L18" s="22">
        <f>J18*J3</f>
        <v>3.6082801554038389E-11</v>
      </c>
      <c r="M18" s="22">
        <f>J18*K3</f>
        <v>1.5464057808873594E-11</v>
      </c>
    </row>
    <row r="19" spans="2:13">
      <c r="B19" s="4">
        <v>2</v>
      </c>
      <c r="C19" s="22">
        <f t="shared" ref="C19:C27" si="0">B5^2</f>
        <v>0.99220783241080246</v>
      </c>
      <c r="D19" s="22">
        <f t="shared" ref="D19:D27" si="1">C19*I4</f>
        <v>0.99220783241080246</v>
      </c>
      <c r="E19" s="22">
        <f t="shared" ref="E19:E27" si="2">C19*J4</f>
        <v>0.99220783241080246</v>
      </c>
      <c r="F19" s="22">
        <f t="shared" ref="F19:F27" si="3">C19*K4</f>
        <v>0.99220783241080246</v>
      </c>
      <c r="I19" s="4">
        <v>2</v>
      </c>
      <c r="J19" s="22">
        <f t="shared" ref="J19:J27" si="4">C5^2</f>
        <v>8.4021385863868344E-6</v>
      </c>
      <c r="K19" s="22">
        <f t="shared" ref="K19:K27" si="5">J19*I4</f>
        <v>8.4021385863868344E-6</v>
      </c>
      <c r="L19" s="22">
        <f t="shared" ref="L19:L27" si="6">J19*J4</f>
        <v>8.4021385863868344E-6</v>
      </c>
      <c r="M19" s="22">
        <f t="shared" ref="M19:M27" si="7">J19*K4</f>
        <v>8.4021385863868344E-6</v>
      </c>
    </row>
    <row r="20" spans="2:13">
      <c r="B20" s="4">
        <v>3</v>
      </c>
      <c r="C20" s="22">
        <f t="shared" si="0"/>
        <v>0.69313943187882243</v>
      </c>
      <c r="D20" s="22">
        <f t="shared" si="1"/>
        <v>0.69313943187882243</v>
      </c>
      <c r="E20" s="22">
        <f t="shared" si="2"/>
        <v>1.3862788637576449</v>
      </c>
      <c r="F20" s="22">
        <f t="shared" si="3"/>
        <v>0.69313943187882243</v>
      </c>
      <c r="I20" s="4">
        <v>3</v>
      </c>
      <c r="J20" s="22">
        <f t="shared" si="4"/>
        <v>2.0445722440016415E-2</v>
      </c>
      <c r="K20" s="22">
        <f t="shared" si="5"/>
        <v>2.0445722440016415E-2</v>
      </c>
      <c r="L20" s="22">
        <f t="shared" si="6"/>
        <v>4.089144488003283E-2</v>
      </c>
      <c r="M20" s="22">
        <f t="shared" si="7"/>
        <v>2.0445722440016415E-2</v>
      </c>
    </row>
    <row r="21" spans="2:13">
      <c r="B21" s="4">
        <v>4</v>
      </c>
      <c r="C21" s="22">
        <f t="shared" si="0"/>
        <v>0.83805593946966717</v>
      </c>
      <c r="D21" s="22">
        <f t="shared" si="1"/>
        <v>1.6761118789393343</v>
      </c>
      <c r="E21" s="22">
        <f t="shared" si="2"/>
        <v>0.83805593946966717</v>
      </c>
      <c r="F21" s="22">
        <f t="shared" si="3"/>
        <v>0.83805593946966717</v>
      </c>
      <c r="I21" s="4">
        <v>4</v>
      </c>
      <c r="J21" s="22">
        <f t="shared" si="4"/>
        <v>4.3981549017371993E-3</v>
      </c>
      <c r="K21" s="22">
        <f t="shared" si="5"/>
        <v>8.7963098034743985E-3</v>
      </c>
      <c r="L21" s="22">
        <f t="shared" si="6"/>
        <v>4.3981549017371993E-3</v>
      </c>
      <c r="M21" s="22">
        <f t="shared" si="7"/>
        <v>4.3981549017371993E-3</v>
      </c>
    </row>
    <row r="22" spans="2:13">
      <c r="B22" s="4">
        <v>5</v>
      </c>
      <c r="C22" s="22">
        <f t="shared" si="0"/>
        <v>0.99273501827225608</v>
      </c>
      <c r="D22" s="22">
        <f t="shared" si="1"/>
        <v>0.99273501827225608</v>
      </c>
      <c r="E22" s="22">
        <f t="shared" si="2"/>
        <v>0.99273501827225608</v>
      </c>
      <c r="F22" s="22">
        <f t="shared" si="3"/>
        <v>0.99273501827225608</v>
      </c>
      <c r="I22" s="4">
        <v>5</v>
      </c>
      <c r="J22" s="22">
        <f t="shared" si="4"/>
        <v>8.4066028614348932E-6</v>
      </c>
      <c r="K22" s="22">
        <f t="shared" si="5"/>
        <v>8.4066028614348932E-6</v>
      </c>
      <c r="L22" s="22">
        <f t="shared" si="6"/>
        <v>8.4066028614348932E-6</v>
      </c>
      <c r="M22" s="22">
        <f t="shared" si="7"/>
        <v>8.4066028614348932E-6</v>
      </c>
    </row>
    <row r="23" spans="2:13">
      <c r="B23" s="4">
        <v>6</v>
      </c>
      <c r="C23" s="22">
        <f t="shared" si="0"/>
        <v>0.99273501827225608</v>
      </c>
      <c r="D23" s="22">
        <f t="shared" si="1"/>
        <v>0.99273501827225608</v>
      </c>
      <c r="E23" s="22">
        <f t="shared" si="2"/>
        <v>0.99273501827225608</v>
      </c>
      <c r="F23" s="22">
        <f t="shared" si="3"/>
        <v>0.99273501827225608</v>
      </c>
      <c r="I23" s="4">
        <v>6</v>
      </c>
      <c r="J23" s="22">
        <f t="shared" si="4"/>
        <v>8.4066028614348932E-6</v>
      </c>
      <c r="K23" s="22">
        <f t="shared" si="5"/>
        <v>8.4066028614348932E-6</v>
      </c>
      <c r="L23" s="22">
        <f t="shared" si="6"/>
        <v>8.4066028614348932E-6</v>
      </c>
      <c r="M23" s="22">
        <f t="shared" si="7"/>
        <v>8.4066028614348932E-6</v>
      </c>
    </row>
    <row r="24" spans="2:13">
      <c r="B24" s="4">
        <v>7</v>
      </c>
      <c r="C24" s="22">
        <f t="shared" si="0"/>
        <v>0.99273501827225608</v>
      </c>
      <c r="D24" s="22">
        <f t="shared" si="1"/>
        <v>0.99273501827225608</v>
      </c>
      <c r="E24" s="22">
        <f t="shared" si="2"/>
        <v>0.99273501827225608</v>
      </c>
      <c r="F24" s="22">
        <f t="shared" si="3"/>
        <v>0.99273501827225608</v>
      </c>
      <c r="I24" s="4">
        <v>7</v>
      </c>
      <c r="J24" s="22">
        <f>C10^2</f>
        <v>8.4066028614348932E-6</v>
      </c>
      <c r="K24" s="22">
        <f t="shared" si="5"/>
        <v>8.4066028614348932E-6</v>
      </c>
      <c r="L24" s="22">
        <f t="shared" si="6"/>
        <v>8.4066028614348932E-6</v>
      </c>
      <c r="M24" s="22">
        <f t="shared" si="7"/>
        <v>8.4066028614348932E-6</v>
      </c>
    </row>
    <row r="25" spans="2:13">
      <c r="B25" s="4">
        <v>8</v>
      </c>
      <c r="C25" s="22">
        <f t="shared" si="0"/>
        <v>0.99273501827225608</v>
      </c>
      <c r="D25" s="22">
        <f t="shared" si="1"/>
        <v>0.99273501827225608</v>
      </c>
      <c r="E25" s="22">
        <f t="shared" si="2"/>
        <v>0.99273501827225608</v>
      </c>
      <c r="F25" s="22">
        <f t="shared" si="3"/>
        <v>0.99273501827225608</v>
      </c>
      <c r="I25" s="4">
        <v>8</v>
      </c>
      <c r="J25" s="22">
        <f t="shared" si="4"/>
        <v>8.4066028614348932E-6</v>
      </c>
      <c r="K25" s="22">
        <f t="shared" si="5"/>
        <v>8.4066028614348932E-6</v>
      </c>
      <c r="L25" s="22">
        <f t="shared" si="6"/>
        <v>8.4066028614348932E-6</v>
      </c>
      <c r="M25" s="22">
        <f t="shared" si="7"/>
        <v>8.4066028614348932E-6</v>
      </c>
    </row>
    <row r="26" spans="2:13">
      <c r="B26" s="4">
        <v>9</v>
      </c>
      <c r="C26" s="22">
        <f t="shared" si="0"/>
        <v>1.8414921108149985E-23</v>
      </c>
      <c r="D26" s="22">
        <f t="shared" si="1"/>
        <v>1.8414921108149985E-23</v>
      </c>
      <c r="E26" s="22">
        <f t="shared" si="2"/>
        <v>4.0512826437929965E-22</v>
      </c>
      <c r="F26" s="22">
        <f t="shared" si="3"/>
        <v>3.1305365883854976E-22</v>
      </c>
      <c r="I26" s="4">
        <v>9</v>
      </c>
      <c r="J26" s="22">
        <f t="shared" si="4"/>
        <v>2.9023864281698003E-23</v>
      </c>
      <c r="K26" s="22">
        <f t="shared" si="5"/>
        <v>2.9023864281698003E-23</v>
      </c>
      <c r="L26" s="22">
        <f t="shared" si="6"/>
        <v>6.3852501419735602E-22</v>
      </c>
      <c r="M26" s="22">
        <f t="shared" si="7"/>
        <v>4.9340569278886608E-22</v>
      </c>
    </row>
    <row r="27" spans="2:13">
      <c r="B27" s="4">
        <v>10</v>
      </c>
      <c r="C27" s="22">
        <f t="shared" si="0"/>
        <v>1.3217489176505946E-7</v>
      </c>
      <c r="D27" s="22">
        <f t="shared" si="1"/>
        <v>1.3217489176505946E-7</v>
      </c>
      <c r="E27" s="22">
        <f t="shared" si="2"/>
        <v>5.2869956706023784E-7</v>
      </c>
      <c r="F27" s="22">
        <f t="shared" si="3"/>
        <v>2.6434978353011892E-7</v>
      </c>
      <c r="I27" s="4">
        <v>10</v>
      </c>
      <c r="J27" s="22">
        <f t="shared" si="4"/>
        <v>0.99857626878006245</v>
      </c>
      <c r="K27" s="22">
        <f t="shared" si="5"/>
        <v>0.99857626878006245</v>
      </c>
      <c r="L27" s="22">
        <f t="shared" si="6"/>
        <v>3.9943050751202498</v>
      </c>
      <c r="M27" s="22">
        <f t="shared" si="7"/>
        <v>1.9971525375601249</v>
      </c>
    </row>
    <row r="28" spans="2:13">
      <c r="B28" s="16" t="s">
        <v>37</v>
      </c>
      <c r="C28" s="5">
        <f>SUM(C18:C27)</f>
        <v>6.4943434090235774</v>
      </c>
      <c r="D28" s="5">
        <f>SUM(D18:D27)</f>
        <v>7.3323993484932446</v>
      </c>
      <c r="E28" s="5">
        <f>SUM(E18:E27)</f>
        <v>7.1874832374292907</v>
      </c>
      <c r="F28" s="22">
        <f>SUM(F18:F27)</f>
        <v>6.4943435411992088</v>
      </c>
      <c r="I28" s="16" t="s">
        <v>37</v>
      </c>
      <c r="J28" s="5">
        <f>SUM(J18:J27)</f>
        <v>1.023462174677003</v>
      </c>
      <c r="K28" s="5">
        <f>SUM(K18:K27)</f>
        <v>1.0278603295787401</v>
      </c>
      <c r="L28" s="5">
        <f>SUM(L18:L27)</f>
        <v>4.0396367034881351</v>
      </c>
      <c r="M28" s="22">
        <f>SUM(M18:M27)</f>
        <v>2.0220384434673746</v>
      </c>
    </row>
    <row r="31" spans="2:13">
      <c r="B31" s="34" t="s">
        <v>108</v>
      </c>
      <c r="C31" s="34"/>
      <c r="D31" s="34"/>
      <c r="E31" s="34"/>
      <c r="F31" s="34"/>
      <c r="I31" s="34" t="s">
        <v>109</v>
      </c>
      <c r="J31" s="34"/>
      <c r="K31" s="34"/>
      <c r="L31" s="34"/>
      <c r="M31" s="34"/>
    </row>
    <row r="32" spans="2:13">
      <c r="B32" s="14" t="s">
        <v>22</v>
      </c>
      <c r="C32" s="17" t="s">
        <v>92</v>
      </c>
      <c r="D32" s="14" t="s">
        <v>73</v>
      </c>
      <c r="E32" s="14" t="s">
        <v>74</v>
      </c>
      <c r="F32" s="14" t="s">
        <v>75</v>
      </c>
      <c r="I32" s="14" t="s">
        <v>22</v>
      </c>
      <c r="J32" s="17" t="s">
        <v>92</v>
      </c>
      <c r="K32" s="14" t="s">
        <v>73</v>
      </c>
      <c r="L32" s="14" t="s">
        <v>74</v>
      </c>
      <c r="M32" s="14" t="s">
        <v>75</v>
      </c>
    </row>
    <row r="33" spans="2:15">
      <c r="B33" s="4">
        <v>1</v>
      </c>
      <c r="C33" s="22">
        <f>D4^2</f>
        <v>0.99999413213321087</v>
      </c>
      <c r="D33" s="22">
        <f>C33*I3</f>
        <v>0.99999413213321087</v>
      </c>
      <c r="E33" s="22">
        <f>C33*J3</f>
        <v>6.9999589249324758</v>
      </c>
      <c r="F33" s="22">
        <f>C33*K3</f>
        <v>2.9999823963996324</v>
      </c>
      <c r="I33" s="4">
        <v>1</v>
      </c>
      <c r="J33" s="22">
        <f>E4^2</f>
        <v>3.1274352287036584E-15</v>
      </c>
      <c r="K33" s="22">
        <f>J33*I3</f>
        <v>3.1274352287036584E-15</v>
      </c>
      <c r="L33" s="22">
        <f>J33*J3</f>
        <v>2.1892046600925608E-14</v>
      </c>
      <c r="M33" s="22">
        <f>J33*K3</f>
        <v>9.3823056861109757E-15</v>
      </c>
    </row>
    <row r="34" spans="2:15">
      <c r="B34" s="4">
        <v>2</v>
      </c>
      <c r="C34" s="22">
        <f t="shared" ref="C34:C42" si="8">D5^2</f>
        <v>9.31188557152167E-7</v>
      </c>
      <c r="D34" s="22">
        <f t="shared" ref="D34:D42" si="9">C34*I4</f>
        <v>9.31188557152167E-7</v>
      </c>
      <c r="E34" s="22">
        <f t="shared" ref="E34:E42" si="10">C34*J4</f>
        <v>9.31188557152167E-7</v>
      </c>
      <c r="F34" s="22">
        <f t="shared" ref="F34:F42" si="11">C34*K4</f>
        <v>9.31188557152167E-7</v>
      </c>
      <c r="I34" s="4">
        <v>2</v>
      </c>
      <c r="J34" s="22">
        <f t="shared" ref="J34:J42" si="12">E5^2</f>
        <v>1.6062348329905215E-9</v>
      </c>
      <c r="K34" s="22">
        <f t="shared" ref="K34:K42" si="13">J34*I4</f>
        <v>1.6062348329905215E-9</v>
      </c>
      <c r="L34" s="22">
        <f t="shared" ref="L34:L42" si="14">J34*J4</f>
        <v>1.6062348329905215E-9</v>
      </c>
      <c r="M34" s="22">
        <f t="shared" ref="M34:M42" si="15">J34*K4</f>
        <v>1.6062348329905215E-9</v>
      </c>
    </row>
    <row r="35" spans="2:15">
      <c r="B35" s="4">
        <v>3</v>
      </c>
      <c r="C35" s="22">
        <f t="shared" si="8"/>
        <v>5.4885642029510982E-4</v>
      </c>
      <c r="D35" s="22">
        <f t="shared" si="9"/>
        <v>5.4885642029510982E-4</v>
      </c>
      <c r="E35" s="22">
        <f t="shared" si="10"/>
        <v>1.0977128405902196E-3</v>
      </c>
      <c r="F35" s="22">
        <f t="shared" si="11"/>
        <v>5.4885642029510982E-4</v>
      </c>
      <c r="I35" s="4">
        <v>3</v>
      </c>
      <c r="J35" s="22">
        <f t="shared" si="12"/>
        <v>1.0687795757167925E-6</v>
      </c>
      <c r="K35" s="22">
        <f t="shared" si="13"/>
        <v>1.0687795757167925E-6</v>
      </c>
      <c r="L35" s="22">
        <f t="shared" si="14"/>
        <v>2.137559151433585E-6</v>
      </c>
      <c r="M35" s="22">
        <f t="shared" si="15"/>
        <v>1.0687795757167925E-6</v>
      </c>
    </row>
    <row r="36" spans="2:15">
      <c r="B36" s="4">
        <v>4</v>
      </c>
      <c r="C36" s="22">
        <f t="shared" si="8"/>
        <v>2.9644678947569696E-4</v>
      </c>
      <c r="D36" s="22">
        <f t="shared" si="9"/>
        <v>5.9289357895139392E-4</v>
      </c>
      <c r="E36" s="22">
        <f t="shared" si="10"/>
        <v>2.9644678947569696E-4</v>
      </c>
      <c r="F36" s="22">
        <f t="shared" si="11"/>
        <v>2.9644678947569696E-4</v>
      </c>
      <c r="I36" s="4">
        <v>4</v>
      </c>
      <c r="J36" s="22">
        <f t="shared" si="12"/>
        <v>1.0197581104496064E-6</v>
      </c>
      <c r="K36" s="22">
        <f t="shared" si="13"/>
        <v>2.0395162208992128E-6</v>
      </c>
      <c r="L36" s="22">
        <f t="shared" si="14"/>
        <v>1.0197581104496064E-6</v>
      </c>
      <c r="M36" s="22">
        <f t="shared" si="15"/>
        <v>1.0197581104496064E-6</v>
      </c>
    </row>
    <row r="37" spans="2:15">
      <c r="B37" s="4">
        <v>5</v>
      </c>
      <c r="C37" s="22">
        <f t="shared" si="8"/>
        <v>4.8945373345705868E-7</v>
      </c>
      <c r="D37" s="22">
        <f t="shared" si="9"/>
        <v>4.8945373345705868E-7</v>
      </c>
      <c r="E37" s="22">
        <f t="shared" si="10"/>
        <v>4.8945373345705868E-7</v>
      </c>
      <c r="F37" s="22">
        <f t="shared" si="11"/>
        <v>4.8945373345705868E-7</v>
      </c>
      <c r="I37" s="4">
        <v>5</v>
      </c>
      <c r="J37" s="22">
        <f t="shared" si="12"/>
        <v>1.607088267388504E-9</v>
      </c>
      <c r="K37" s="22">
        <f t="shared" si="13"/>
        <v>1.607088267388504E-9</v>
      </c>
      <c r="L37" s="22">
        <f t="shared" si="14"/>
        <v>1.607088267388504E-9</v>
      </c>
      <c r="M37" s="22">
        <f t="shared" si="15"/>
        <v>1.607088267388504E-9</v>
      </c>
    </row>
    <row r="38" spans="2:15">
      <c r="B38" s="4">
        <v>6</v>
      </c>
      <c r="C38" s="22">
        <f t="shared" si="8"/>
        <v>4.8945373345705868E-7</v>
      </c>
      <c r="D38" s="22">
        <f t="shared" si="9"/>
        <v>4.8945373345705868E-7</v>
      </c>
      <c r="E38" s="22">
        <f t="shared" si="10"/>
        <v>4.8945373345705868E-7</v>
      </c>
      <c r="F38" s="22">
        <f t="shared" si="11"/>
        <v>4.8945373345705868E-7</v>
      </c>
      <c r="I38" s="4">
        <v>6</v>
      </c>
      <c r="J38" s="22">
        <f t="shared" si="12"/>
        <v>1.607088267388504E-9</v>
      </c>
      <c r="K38" s="22">
        <f t="shared" si="13"/>
        <v>1.607088267388504E-9</v>
      </c>
      <c r="L38" s="22">
        <f t="shared" si="14"/>
        <v>1.607088267388504E-9</v>
      </c>
      <c r="M38" s="22">
        <f t="shared" si="15"/>
        <v>1.607088267388504E-9</v>
      </c>
    </row>
    <row r="39" spans="2:15">
      <c r="B39" s="4">
        <v>7</v>
      </c>
      <c r="C39" s="22">
        <f t="shared" si="8"/>
        <v>4.8945373345705868E-7</v>
      </c>
      <c r="D39" s="22">
        <f t="shared" si="9"/>
        <v>4.8945373345705868E-7</v>
      </c>
      <c r="E39" s="22">
        <f t="shared" si="10"/>
        <v>4.8945373345705868E-7</v>
      </c>
      <c r="F39" s="22">
        <f t="shared" si="11"/>
        <v>4.8945373345705868E-7</v>
      </c>
      <c r="I39" s="4">
        <v>7</v>
      </c>
      <c r="J39" s="22">
        <f t="shared" si="12"/>
        <v>1.607088267388504E-9</v>
      </c>
      <c r="K39" s="22">
        <f t="shared" si="13"/>
        <v>1.607088267388504E-9</v>
      </c>
      <c r="L39" s="22">
        <f t="shared" si="14"/>
        <v>1.607088267388504E-9</v>
      </c>
      <c r="M39" s="22">
        <f t="shared" si="15"/>
        <v>1.607088267388504E-9</v>
      </c>
    </row>
    <row r="40" spans="2:15">
      <c r="B40" s="4">
        <v>8</v>
      </c>
      <c r="C40" s="22">
        <f t="shared" si="8"/>
        <v>4.8945373345705868E-7</v>
      </c>
      <c r="D40" s="22">
        <f t="shared" si="9"/>
        <v>4.8945373345705868E-7</v>
      </c>
      <c r="E40" s="22">
        <f t="shared" si="10"/>
        <v>4.8945373345705868E-7</v>
      </c>
      <c r="F40" s="22">
        <f t="shared" si="11"/>
        <v>4.8945373345705868E-7</v>
      </c>
      <c r="I40" s="4">
        <v>8</v>
      </c>
      <c r="J40" s="22">
        <f t="shared" si="12"/>
        <v>1.607088267388504E-9</v>
      </c>
      <c r="K40" s="22">
        <f t="shared" si="13"/>
        <v>1.607088267388504E-9</v>
      </c>
      <c r="L40" s="22">
        <f t="shared" si="14"/>
        <v>1.607088267388504E-9</v>
      </c>
      <c r="M40" s="22">
        <f t="shared" si="15"/>
        <v>1.607088267388504E-9</v>
      </c>
    </row>
    <row r="41" spans="2:15">
      <c r="B41" s="4">
        <v>9</v>
      </c>
      <c r="C41" s="22">
        <f t="shared" si="8"/>
        <v>4.9787859934902547E-23</v>
      </c>
      <c r="D41" s="22">
        <f t="shared" si="9"/>
        <v>4.9787859934902547E-23</v>
      </c>
      <c r="E41" s="22">
        <f t="shared" si="10"/>
        <v>1.095332918567856E-21</v>
      </c>
      <c r="F41" s="22">
        <f t="shared" si="11"/>
        <v>8.463936188933433E-22</v>
      </c>
      <c r="I41" s="4">
        <v>9</v>
      </c>
      <c r="J41" s="22">
        <f t="shared" si="12"/>
        <v>0.99999999996653077</v>
      </c>
      <c r="K41" s="22">
        <f t="shared" si="13"/>
        <v>0.99999999996653077</v>
      </c>
      <c r="L41" s="22">
        <f t="shared" si="14"/>
        <v>21.999999999263679</v>
      </c>
      <c r="M41" s="22">
        <f t="shared" si="15"/>
        <v>16.999999999431022</v>
      </c>
    </row>
    <row r="42" spans="2:15">
      <c r="B42" s="4">
        <v>10</v>
      </c>
      <c r="C42" s="22">
        <f t="shared" si="8"/>
        <v>1.1719927161744332E-7</v>
      </c>
      <c r="D42" s="22">
        <f t="shared" si="9"/>
        <v>1.1719927161744332E-7</v>
      </c>
      <c r="E42" s="22">
        <f t="shared" si="10"/>
        <v>4.6879708646977329E-7</v>
      </c>
      <c r="F42" s="22">
        <f t="shared" si="11"/>
        <v>2.3439854323488665E-7</v>
      </c>
      <c r="I42" s="4">
        <v>10</v>
      </c>
      <c r="J42" s="22">
        <f t="shared" si="12"/>
        <v>3.8647676876965906E-11</v>
      </c>
      <c r="K42" s="22">
        <f t="shared" si="13"/>
        <v>3.8647676876965906E-11</v>
      </c>
      <c r="L42" s="22">
        <f t="shared" si="14"/>
        <v>1.5459070750786362E-10</v>
      </c>
      <c r="M42" s="22">
        <f t="shared" si="15"/>
        <v>7.7295353753931811E-11</v>
      </c>
    </row>
    <row r="43" spans="2:15">
      <c r="B43" s="16" t="s">
        <v>37</v>
      </c>
      <c r="C43" s="5">
        <f>SUM(C33:C42)</f>
        <v>1.0008424415457446</v>
      </c>
      <c r="D43" s="5">
        <f>SUM(D33:D42)</f>
        <v>1.0011388883352204</v>
      </c>
      <c r="E43" s="5">
        <f>SUM(E33:E42)</f>
        <v>7.0013564423631189</v>
      </c>
      <c r="F43" s="22">
        <f>SUM(F33:F42)</f>
        <v>3.0008308230114378</v>
      </c>
      <c r="I43" s="16" t="s">
        <v>37</v>
      </c>
      <c r="J43" s="5">
        <f>SUM(J33:J42)</f>
        <v>1.0000020965774556</v>
      </c>
      <c r="K43" s="5">
        <f>SUM(K33:K42)</f>
        <v>1.0000031163355663</v>
      </c>
      <c r="L43" s="5">
        <f>SUM(L33:L42)</f>
        <v>22.000003164770138</v>
      </c>
      <c r="M43" s="22">
        <f>SUM(M33:M42)</f>
        <v>17.000002096080603</v>
      </c>
    </row>
    <row r="46" spans="2:15">
      <c r="B46" s="34" t="s">
        <v>62</v>
      </c>
      <c r="C46" s="34"/>
      <c r="D46" s="34"/>
      <c r="E46" s="34"/>
      <c r="F46" s="34"/>
      <c r="G46" s="34"/>
      <c r="H46" s="34"/>
      <c r="I46" s="34"/>
      <c r="J46" s="34"/>
    </row>
    <row r="47" spans="2:15">
      <c r="B47" s="43" t="s">
        <v>68</v>
      </c>
      <c r="C47" s="43"/>
      <c r="D47" s="43"/>
      <c r="E47" s="43"/>
      <c r="F47" s="43" t="s">
        <v>69</v>
      </c>
      <c r="G47" s="43" t="s">
        <v>70</v>
      </c>
      <c r="H47" s="43" t="s">
        <v>71</v>
      </c>
      <c r="I47" s="43" t="s">
        <v>90</v>
      </c>
      <c r="J47" s="43" t="s">
        <v>72</v>
      </c>
      <c r="L47" s="47" t="s">
        <v>104</v>
      </c>
      <c r="M47" s="4">
        <f>D28/C28</f>
        <v>1.1290439828459378</v>
      </c>
      <c r="N47" s="4">
        <f>E28/C28</f>
        <v>1.1067297777081866</v>
      </c>
      <c r="O47" s="4">
        <f>F28/C28</f>
        <v>1.0000000203524242</v>
      </c>
    </row>
    <row r="48" spans="2:15">
      <c r="B48" s="15" t="s">
        <v>86</v>
      </c>
      <c r="C48" s="15" t="s">
        <v>88</v>
      </c>
      <c r="D48" s="15" t="s">
        <v>89</v>
      </c>
      <c r="E48" s="15" t="s">
        <v>87</v>
      </c>
      <c r="F48" s="43"/>
      <c r="G48" s="43"/>
      <c r="H48" s="43"/>
      <c r="I48" s="43"/>
      <c r="J48" s="43"/>
      <c r="L48" s="48"/>
      <c r="M48" s="4">
        <f>K28/J28</f>
        <v>1.0042973301901705</v>
      </c>
      <c r="N48" s="4">
        <f>L28/J28</f>
        <v>3.9470307779210447</v>
      </c>
      <c r="O48" s="4">
        <f>M28/J28</f>
        <v>1.9756845865901345</v>
      </c>
    </row>
    <row r="49" spans="2:16">
      <c r="B49" s="27">
        <f>C18</f>
        <v>3.6920313130908997E-13</v>
      </c>
      <c r="C49" s="27">
        <f>J18</f>
        <v>5.1546859362911981E-12</v>
      </c>
      <c r="D49" s="27">
        <f>C33</f>
        <v>0.99999413213321087</v>
      </c>
      <c r="E49" s="22">
        <f>J33</f>
        <v>3.1274352287036584E-15</v>
      </c>
      <c r="F49" s="4">
        <f>SUM((I3-M47)^2,(J3-N47)^2,(K3-O47)^2)*B49</f>
        <v>1.4305619387773259E-11</v>
      </c>
      <c r="G49" s="4">
        <f>SUM((I3-M48)^2,(J3-N48)^2,(K3-O48)^2)*C49</f>
        <v>5.3453379772235043E-11</v>
      </c>
      <c r="H49" s="4">
        <f>SUM((I3-M49)^2,(J3-N49)^2,(K3-O49)^2)*D49</f>
        <v>2.3543663461863534E-5</v>
      </c>
      <c r="I49" s="4">
        <f>SUM((I3-M50)^2,(J3-N50)^2,(K3-O50)^2)*E49</f>
        <v>1.3166432631365486E-12</v>
      </c>
      <c r="J49" s="4">
        <f>SUM(F49:I49)</f>
        <v>2.3543732537505957E-5</v>
      </c>
      <c r="L49" s="48"/>
      <c r="M49" s="4">
        <f>D43/C43</f>
        <v>1.0002961972605977</v>
      </c>
      <c r="N49" s="4">
        <f>E43/C43</f>
        <v>6.9954631735539907</v>
      </c>
      <c r="O49" s="4">
        <f>F43/C43</f>
        <v>2.9983049263746491</v>
      </c>
    </row>
    <row r="50" spans="2:16">
      <c r="B50" s="27">
        <f t="shared" ref="B50:B58" si="16">C19</f>
        <v>0.99220783241080246</v>
      </c>
      <c r="C50" s="27">
        <f t="shared" ref="C50:C58" si="17">J19</f>
        <v>8.4021385863868344E-6</v>
      </c>
      <c r="D50" s="27">
        <f t="shared" ref="D50:D58" si="18">C34</f>
        <v>9.31188557152167E-7</v>
      </c>
      <c r="E50" s="22">
        <f t="shared" ref="E50:E58" si="19">J34</f>
        <v>1.6062348329905215E-9</v>
      </c>
      <c r="F50" s="4">
        <f>SUM((I4-M47)^2,(J4-N47)^2,(K4-O47)^2)*B50</f>
        <v>2.7825074566662725E-2</v>
      </c>
      <c r="G50" s="4">
        <f>SUM((I4-M48)^2,(J4-N48)^2,(K4-O48)^2)*C50</f>
        <v>8.0971151490114515E-5</v>
      </c>
      <c r="H50" s="4">
        <f>SUM((I4-M49)^2,(J5-N49)^2,(K5-O49)^2)*D50</f>
        <v>2.6955929939754578E-5</v>
      </c>
      <c r="I50" s="4">
        <f>SUM((I4-M50)^2,(J4-N50)^2,(K4-O50)^2)*E50</f>
        <v>1.1195410562171279E-6</v>
      </c>
      <c r="J50" s="4">
        <f t="shared" ref="J50:J58" si="20">SUM(F50:I50)</f>
        <v>2.7934121189148814E-2</v>
      </c>
      <c r="L50" s="49"/>
      <c r="M50" s="4">
        <f>K43/J43</f>
        <v>1.0000010197559726</v>
      </c>
      <c r="N50" s="4">
        <f>L43/J43</f>
        <v>21.999957040156183</v>
      </c>
      <c r="O50" s="4">
        <f>M43/J43</f>
        <v>16.999966454334189</v>
      </c>
    </row>
    <row r="51" spans="2:16">
      <c r="B51" s="27">
        <f t="shared" si="16"/>
        <v>0.69313943187882243</v>
      </c>
      <c r="C51" s="27">
        <f t="shared" si="17"/>
        <v>2.0445722440016415E-2</v>
      </c>
      <c r="D51" s="27">
        <f t="shared" si="18"/>
        <v>5.4885642029510982E-4</v>
      </c>
      <c r="E51" s="22">
        <f t="shared" si="19"/>
        <v>1.0687795757167925E-6</v>
      </c>
      <c r="F51" s="4">
        <f>SUM((I5-M47)^2,(J5-N47)^2,(K5-O47)^2)*B51</f>
        <v>0.56462031838570426</v>
      </c>
      <c r="G51" s="4">
        <f>SUM((I5-M48)^2,(J5-N48)^2,(K5-O48)^2)*C51</f>
        <v>9.6972175000630212E-2</v>
      </c>
      <c r="H51" s="4">
        <f>SUM((I5-M49)^2,(J5-N49)^2,(K5-O49)^2)*D51</f>
        <v>1.5888227039329704E-2</v>
      </c>
      <c r="I51" s="4">
        <f>SUM((I5-M50)^2,(J5-N50)^2,(K5-O50)^2)*E51</f>
        <v>7.0111641779572705E-4</v>
      </c>
      <c r="J51" s="4">
        <f t="shared" si="20"/>
        <v>0.67818183684345978</v>
      </c>
    </row>
    <row r="52" spans="2:16">
      <c r="B52" s="27">
        <f t="shared" si="16"/>
        <v>0.83805593946966717</v>
      </c>
      <c r="C52" s="27">
        <f t="shared" si="17"/>
        <v>4.3981549017371993E-3</v>
      </c>
      <c r="D52" s="27">
        <f t="shared" si="18"/>
        <v>2.9644678947569696E-4</v>
      </c>
      <c r="E52" s="22">
        <f t="shared" si="19"/>
        <v>1.0197581104496064E-6</v>
      </c>
      <c r="F52" s="4">
        <f>SUM((I6-M47)^2,(J6-N47)^2,(K6-O47)^2)*B52</f>
        <v>0.64526588823490083</v>
      </c>
      <c r="G52" s="4">
        <f>SUM((I6-M48)^2,(J6-N48)^2,(K6-O48)^2)*C52</f>
        <v>4.674523795527824E-2</v>
      </c>
      <c r="H52" s="4">
        <f>SUM((I6-M49)^2,(J6-N49)^2,(K6-O49)^2)*D52</f>
        <v>1.213600060638549E-2</v>
      </c>
      <c r="I52" s="4">
        <f>SUM((I6-M50)^2,(J6-N50)^2,(K6-O50)^2)*E52</f>
        <v>7.1178822438290948E-4</v>
      </c>
      <c r="J52" s="4">
        <f t="shared" si="20"/>
        <v>0.70485891502094755</v>
      </c>
    </row>
    <row r="53" spans="2:16">
      <c r="B53" s="27">
        <f t="shared" si="16"/>
        <v>0.99273501827225608</v>
      </c>
      <c r="C53" s="27">
        <f t="shared" si="17"/>
        <v>8.4066028614348932E-6</v>
      </c>
      <c r="D53" s="27">
        <f t="shared" si="18"/>
        <v>4.8945373345705868E-7</v>
      </c>
      <c r="E53" s="22">
        <f t="shared" si="19"/>
        <v>1.607088267388504E-9</v>
      </c>
      <c r="F53" s="4">
        <f>SUM((I7-M47)^2,(J7-N47)^2,(K7-O47)^2)*B53</f>
        <v>2.7839858753429116E-2</v>
      </c>
      <c r="G53" s="4">
        <f>SUM((I7-M48)^2,(J7-N48)^2,(K7-O48)^2)*C53</f>
        <v>8.1014173571634991E-5</v>
      </c>
      <c r="H53" s="4">
        <f>SUM((I7-M49)^2,(J7-N49)^2,(K7-O49)^2)*D53</f>
        <v>1.9548195421721746E-5</v>
      </c>
      <c r="I53" s="4">
        <f>SUM((I7-M50)^2,(J7-N50)^2,(K7-O50)^2)*E53</f>
        <v>1.1201358975365322E-6</v>
      </c>
      <c r="J53" s="4">
        <f t="shared" si="20"/>
        <v>2.7941541258320008E-2</v>
      </c>
    </row>
    <row r="54" spans="2:16">
      <c r="B54" s="27">
        <f t="shared" si="16"/>
        <v>0.99273501827225608</v>
      </c>
      <c r="C54" s="27">
        <f t="shared" si="17"/>
        <v>8.4066028614348932E-6</v>
      </c>
      <c r="D54" s="27">
        <f t="shared" si="18"/>
        <v>4.8945373345705868E-7</v>
      </c>
      <c r="E54" s="22">
        <f t="shared" si="19"/>
        <v>1.607088267388504E-9</v>
      </c>
      <c r="F54" s="4">
        <f>SUM((I8-M47)^2,(J8-N47)^2,(K8-O47)^2)*B54</f>
        <v>2.7839858753429116E-2</v>
      </c>
      <c r="G54" s="4">
        <f>SUM((I8-M48)^2,(J8-N48)^2,(K8-O48)^2)*C54</f>
        <v>8.1014173571634991E-5</v>
      </c>
      <c r="H54" s="4">
        <f>SUM((I8-M49)^2,(J8-N49)^2,(K8-O49)^2)*D54</f>
        <v>1.9548195421721746E-5</v>
      </c>
      <c r="I54" s="4">
        <f>SUM((I8-M50)^2,(J8-N50)^2,(K8-O50)^2)*E54</f>
        <v>1.1201358975365322E-6</v>
      </c>
      <c r="J54" s="4">
        <f t="shared" si="20"/>
        <v>2.7941541258320008E-2</v>
      </c>
      <c r="L54" s="35" t="s">
        <v>100</v>
      </c>
      <c r="M54" s="36"/>
    </row>
    <row r="55" spans="2:16">
      <c r="B55" s="27">
        <f t="shared" si="16"/>
        <v>0.99273501827225608</v>
      </c>
      <c r="C55" s="27">
        <f t="shared" si="17"/>
        <v>8.4066028614348932E-6</v>
      </c>
      <c r="D55" s="27">
        <f t="shared" si="18"/>
        <v>4.8945373345705868E-7</v>
      </c>
      <c r="E55" s="22">
        <f t="shared" si="19"/>
        <v>1.607088267388504E-9</v>
      </c>
      <c r="F55" s="4">
        <f>SUM((I9-M47)^2,(J9-N47)^2,(K9-O47)^2)*B55</f>
        <v>2.7839858753429116E-2</v>
      </c>
      <c r="G55" s="4">
        <f>SUM((I9-M48)^2,(J9-N48)^2,(K9-O48)^2)*C55</f>
        <v>8.1014173571634991E-5</v>
      </c>
      <c r="H55" s="4">
        <f>SUM((I9-M49)^2,(J9-N49)^2,(K9-O49)^2)*D55</f>
        <v>1.9548195421721746E-5</v>
      </c>
      <c r="I55" s="4">
        <f>SUM((I9-M50)^2,(J9-N50)^2,(K9-O50)^2)*E55</f>
        <v>1.1201358975365322E-6</v>
      </c>
      <c r="J55" s="4">
        <f t="shared" si="20"/>
        <v>2.7941541258320008E-2</v>
      </c>
      <c r="L55" s="37"/>
      <c r="M55" s="38"/>
    </row>
    <row r="56" spans="2:16">
      <c r="B56" s="27">
        <f t="shared" si="16"/>
        <v>0.99273501827225608</v>
      </c>
      <c r="C56" s="27">
        <f t="shared" si="17"/>
        <v>8.4066028614348932E-6</v>
      </c>
      <c r="D56" s="27">
        <f t="shared" si="18"/>
        <v>4.8945373345705868E-7</v>
      </c>
      <c r="E56" s="22">
        <f t="shared" si="19"/>
        <v>1.607088267388504E-9</v>
      </c>
      <c r="F56" s="4">
        <f>SUM((I10-M47)^2,(J10-N47)^2,(K10-O47)^2)*B56</f>
        <v>2.7839858753429116E-2</v>
      </c>
      <c r="G56" s="4">
        <f>SUM((I10-M48)^2,(J10-N48)^2,(K10-O48)^2)*C56</f>
        <v>8.1014173571634991E-5</v>
      </c>
      <c r="H56" s="4">
        <f>SUM((I10-M49)^2,(J10-N49)^2,(K10-O49)^2)*D56</f>
        <v>1.9548195421721746E-5</v>
      </c>
      <c r="I56" s="4">
        <f>SUM((I10-M50)^2,(J10-N50)^2,(K10-O50)^2)*E56</f>
        <v>1.1201358975365322E-6</v>
      </c>
      <c r="J56" s="4">
        <f t="shared" si="20"/>
        <v>2.7941541258320008E-2</v>
      </c>
      <c r="L56" s="4" t="s">
        <v>120</v>
      </c>
      <c r="M56" s="4">
        <f>J59</f>
        <v>1.5261775974184391</v>
      </c>
    </row>
    <row r="57" spans="2:16">
      <c r="B57" s="27">
        <f t="shared" si="16"/>
        <v>1.8414921108149985E-23</v>
      </c>
      <c r="C57" s="27">
        <f t="shared" si="17"/>
        <v>2.9023864281698003E-23</v>
      </c>
      <c r="D57" s="27">
        <f t="shared" si="18"/>
        <v>4.9787859934902547E-23</v>
      </c>
      <c r="E57" s="22">
        <f t="shared" si="19"/>
        <v>0.99999999996653077</v>
      </c>
      <c r="F57" s="4">
        <f>SUM((I11-M47)^2,(J11-N47)^2,(K11-O47)^2)*B57</f>
        <v>1.2753168762647824E-20</v>
      </c>
      <c r="G57" s="4">
        <f>SUM((I11-M48)^2,(J11-N48)^2,(K11-O48)^2)*C57</f>
        <v>1.6010717812281392E-20</v>
      </c>
      <c r="H57" s="4">
        <f>SUM((I11-M49)^2,(J11-N49)^2,(K11-O49)^2)*D57</f>
        <v>2.096982960564943E-20</v>
      </c>
      <c r="I57" s="4">
        <f>SUM((I11-M50)^2,(J11-N50)^2,(K11-O50)^2)*E57</f>
        <v>2.9718997776890868E-9</v>
      </c>
      <c r="J57" s="4">
        <f t="shared" si="20"/>
        <v>2.9718997777388206E-9</v>
      </c>
      <c r="L57" s="4" t="s">
        <v>118</v>
      </c>
      <c r="M57" s="4">
        <f>iterasi2!J59</f>
        <v>127.27764733349088</v>
      </c>
    </row>
    <row r="58" spans="2:16">
      <c r="B58" s="27">
        <f t="shared" si="16"/>
        <v>1.3217489176505946E-7</v>
      </c>
      <c r="C58" s="27">
        <f t="shared" si="17"/>
        <v>0.99857626878006245</v>
      </c>
      <c r="D58" s="27">
        <f t="shared" si="18"/>
        <v>1.1719927161744332E-7</v>
      </c>
      <c r="E58" s="22">
        <f t="shared" si="19"/>
        <v>3.8647676876965906E-11</v>
      </c>
      <c r="F58" s="4">
        <f>SUM((I12-M47)^2,(J12-N47)^2,(K12-O47)^2)*B58</f>
        <v>1.2408135904986326E-6</v>
      </c>
      <c r="G58" s="4">
        <f>SUM((I12-M48)^2,(J12-N48)^2,(K12-O48)^2)*C58</f>
        <v>3.4105821882232695E-3</v>
      </c>
      <c r="H58" s="4">
        <f>SUM((I12-M49)^2,(J12-N49)^2,(K12-O49)^2)*D58</f>
        <v>1.168407876172813E-6</v>
      </c>
      <c r="I58" s="4">
        <f>SUM((I12-M50)^2,(J12-N50)^2,(K12-O50)^2)*E58</f>
        <v>2.1217475940973699E-8</v>
      </c>
      <c r="J58" s="4">
        <f t="shared" si="20"/>
        <v>3.4130126271658822E-3</v>
      </c>
      <c r="L58" s="4" t="s">
        <v>121</v>
      </c>
      <c r="M58" s="4">
        <f>ABS(M56-M57)</f>
        <v>125.75146973607244</v>
      </c>
    </row>
    <row r="59" spans="2:16">
      <c r="B59" s="44" t="s">
        <v>37</v>
      </c>
      <c r="C59" s="45"/>
      <c r="D59" s="45"/>
      <c r="E59" s="45"/>
      <c r="F59" s="45"/>
      <c r="G59" s="45"/>
      <c r="H59" s="45"/>
      <c r="I59" s="46"/>
      <c r="J59" s="4">
        <f>SUM(J49:J58)</f>
        <v>1.5261775974184391</v>
      </c>
    </row>
    <row r="62" spans="2:16">
      <c r="F62" s="28" t="s">
        <v>96</v>
      </c>
      <c r="G62" s="28" t="s">
        <v>96</v>
      </c>
      <c r="H62" s="28" t="s">
        <v>96</v>
      </c>
      <c r="I62" s="28" t="s">
        <v>96</v>
      </c>
      <c r="L62" s="42" t="s">
        <v>69</v>
      </c>
      <c r="M62" s="42" t="s">
        <v>70</v>
      </c>
      <c r="N62" s="42" t="s">
        <v>71</v>
      </c>
      <c r="O62" s="42" t="s">
        <v>90</v>
      </c>
      <c r="P62" s="28" t="s">
        <v>94</v>
      </c>
    </row>
    <row r="63" spans="2:16">
      <c r="F63" s="28" t="s">
        <v>105</v>
      </c>
      <c r="G63" s="28" t="s">
        <v>97</v>
      </c>
      <c r="H63" s="28" t="s">
        <v>98</v>
      </c>
      <c r="I63" s="28" t="s">
        <v>99</v>
      </c>
      <c r="L63" s="42"/>
      <c r="M63" s="42"/>
      <c r="N63" s="42"/>
      <c r="O63" s="42"/>
      <c r="P63" s="28" t="s">
        <v>95</v>
      </c>
    </row>
    <row r="64" spans="2:16">
      <c r="F64" s="4">
        <f>L64/P64</f>
        <v>6.0762274879060144E-7</v>
      </c>
      <c r="G64" s="4">
        <f>M64/P64</f>
        <v>2.2703998795960329E-6</v>
      </c>
      <c r="H64" s="4">
        <f>N64/P64</f>
        <v>0.99999706605372041</v>
      </c>
      <c r="I64" s="4">
        <f>O64/P64</f>
        <v>5.592365116240026E-8</v>
      </c>
      <c r="L64" s="4">
        <f>SUM((I3-M47)^2,(J3-N47)^2,(K3-O47)^2)^-1</f>
        <v>2.5808259069484325E-2</v>
      </c>
      <c r="M64" s="4">
        <f>SUM((I3-M48)^2,(J3-N48)^2,(K3-O48)^2)^-1</f>
        <v>9.6433302407730348E-2</v>
      </c>
      <c r="N64" s="4">
        <f>SUM((I3-M49)^2,(J3-N49)^2,(K3-O49)^2)^-1</f>
        <v>42474.024221125146</v>
      </c>
      <c r="O64" s="4">
        <f>SUM((I3-M50)^2,(J3-N50)^2,(K3-O50)^2)^-1</f>
        <v>2.3753094830359627E-3</v>
      </c>
      <c r="P64" s="4">
        <f>SUM(L64:O64)</f>
        <v>42474.148837996108</v>
      </c>
    </row>
    <row r="65" spans="6:16">
      <c r="F65" s="4">
        <f t="shared" ref="F65:F73" si="21">L65/P65</f>
        <v>0.99609630044237318</v>
      </c>
      <c r="G65" s="4">
        <f t="shared" ref="G65:G73" si="22">M65/P65</f>
        <v>2.8986417162266361E-3</v>
      </c>
      <c r="H65" s="4">
        <f t="shared" ref="H65:H73" si="23">N65/P65</f>
        <v>9.6498002716184498E-4</v>
      </c>
      <c r="I65" s="4">
        <f t="shared" ref="I65:I73" si="24">O65/P65</f>
        <v>4.00778142380937E-5</v>
      </c>
      <c r="L65" s="4">
        <f>SUM((I4-M47)^2,(J4-N47)^2,(K4-O47)^2)^-1</f>
        <v>35.658766341620826</v>
      </c>
      <c r="M65" s="4">
        <f>SUM((I4-M48)^2,(J4-N48)^2,(K4-O48)^2)^-1</f>
        <v>0.10376706310534095</v>
      </c>
      <c r="N65" s="4">
        <f>SUM((I4-M49)^2,(J5-N49)^2,(K5-O49)^2)^-1</f>
        <v>3.4544850028670353E-2</v>
      </c>
      <c r="O65" s="4">
        <f>SUM((I4-M50)^2,(J4-N50)^2,(K4-O50)^2)^-1</f>
        <v>1.4347261532488206E-3</v>
      </c>
      <c r="P65" s="4">
        <f t="shared" ref="P65:P73" si="25">SUM(L65:O65)</f>
        <v>35.798512980908093</v>
      </c>
    </row>
    <row r="66" spans="6:16">
      <c r="F66" s="4">
        <f t="shared" si="21"/>
        <v>0.83254987075946385</v>
      </c>
      <c r="G66" s="4">
        <f t="shared" si="22"/>
        <v>0.14298862121913816</v>
      </c>
      <c r="H66" s="4">
        <f t="shared" si="23"/>
        <v>2.3427689845924179E-2</v>
      </c>
      <c r="I66" s="4">
        <f t="shared" si="24"/>
        <v>1.0338181754738598E-3</v>
      </c>
      <c r="L66" s="4">
        <f>SUM((I5-M47)^2,(J5-N47)^2,(K5-O47)^2)^-1</f>
        <v>1.2276204190819149</v>
      </c>
      <c r="M66" s="4">
        <f>SUM((I5-M48)^2,(J5-N48)^2,(K5-O48)^2)^-1</f>
        <v>0.21084112468224561</v>
      </c>
      <c r="N66" s="4">
        <f>SUM((I5-M49)^2,(J5-N49)^2,(K5-O49)^2)^-1</f>
        <v>3.4544850028670353E-2</v>
      </c>
      <c r="O66" s="4">
        <f>SUM((I5-M50)^2,(J5-N50)^2,(K5-O50)^2)^-1</f>
        <v>1.5243967315399331E-3</v>
      </c>
      <c r="P66" s="4">
        <f t="shared" si="25"/>
        <v>1.4745307905243707</v>
      </c>
    </row>
    <row r="67" spans="6:16">
      <c r="F67" s="4">
        <f t="shared" si="21"/>
        <v>0.91545394075815145</v>
      </c>
      <c r="G67" s="4">
        <f t="shared" si="22"/>
        <v>6.6318599021753202E-2</v>
      </c>
      <c r="H67" s="4">
        <f t="shared" si="23"/>
        <v>1.7217629527913787E-2</v>
      </c>
      <c r="I67" s="4">
        <f t="shared" si="24"/>
        <v>1.0098306921816195E-3</v>
      </c>
      <c r="L67" s="4">
        <f>SUM((I6-M47)^2,(J6-N47)^2,(K6-O47)^2)^-1</f>
        <v>1.2987761398051518</v>
      </c>
      <c r="M67" s="4">
        <f>SUM((I6-M48)^2,(J6-N48)^2,(K6-O48)^2)^-1</f>
        <v>9.408776367648336E-2</v>
      </c>
      <c r="N67" s="4">
        <f>SUM((I6-M49)^2,(J6-N49)^2,(K6-O49)^2)^-1</f>
        <v>2.4427057899100484E-2</v>
      </c>
      <c r="O67" s="4">
        <f>SUM((I6-M50)^2,(J6-N50)^2,(K6-O50)^2)^-1</f>
        <v>1.4326706673655552E-3</v>
      </c>
      <c r="P67" s="4">
        <f t="shared" si="25"/>
        <v>1.4187236320481011</v>
      </c>
    </row>
    <row r="68" spans="6:16">
      <c r="F68" s="4">
        <f t="shared" si="21"/>
        <v>0.99636089095518798</v>
      </c>
      <c r="G68" s="4">
        <f t="shared" si="22"/>
        <v>2.8994116750125708E-3</v>
      </c>
      <c r="H68" s="4">
        <f t="shared" si="23"/>
        <v>6.9960890979391371E-4</v>
      </c>
      <c r="I68" s="4">
        <f t="shared" si="24"/>
        <v>4.0088460005392549E-5</v>
      </c>
      <c r="L68" s="4">
        <f>SUM((I7-M47)^2,(J7-N47)^2,(K7-O47)^2)^-1</f>
        <v>35.658766341620826</v>
      </c>
      <c r="M68" s="4">
        <f>SUM((I7-M48)^2,(J7-N48)^2,(K7-O48)^2)^-1</f>
        <v>0.10376706310534095</v>
      </c>
      <c r="N68" s="4">
        <f>SUM((I7-M49)^2,(J7-N49)^2,(K7-O49)^2)^-1</f>
        <v>2.5038307777155887E-2</v>
      </c>
      <c r="O68" s="4">
        <f>SUM((I7-M50)^2,(J7-N50)^2,(K7-O50)^2)^-1</f>
        <v>1.4347261532488206E-3</v>
      </c>
      <c r="P68" s="4">
        <f t="shared" si="25"/>
        <v>35.789006438656578</v>
      </c>
    </row>
    <row r="69" spans="6:16">
      <c r="F69" s="4">
        <f t="shared" si="21"/>
        <v>0.99636089095518798</v>
      </c>
      <c r="G69" s="4">
        <f t="shared" si="22"/>
        <v>2.8994116750125708E-3</v>
      </c>
      <c r="H69" s="4">
        <f t="shared" si="23"/>
        <v>6.9960890979391371E-4</v>
      </c>
      <c r="I69" s="4">
        <f t="shared" si="24"/>
        <v>4.0088460005392549E-5</v>
      </c>
      <c r="L69" s="4">
        <f>SUM((I8-M47)^2,(J8-N47)^2,(K8-O47)^2)^-1</f>
        <v>35.658766341620826</v>
      </c>
      <c r="M69" s="4">
        <f>SUM((I8-M48)^2,(J8-N48)^2,(K8-O48)^2)^-1</f>
        <v>0.10376706310534095</v>
      </c>
      <c r="N69" s="4">
        <f>SUM((I8-M49)^2,(J8-N49)^2,(K8-O49)^2)^-1</f>
        <v>2.5038307777155887E-2</v>
      </c>
      <c r="O69" s="4">
        <f>SUM((I8-M50)^2,(J8-N50)^2,(K8-O50)^2)^-1</f>
        <v>1.4347261532488206E-3</v>
      </c>
      <c r="P69" s="4">
        <f t="shared" si="25"/>
        <v>35.789006438656578</v>
      </c>
    </row>
    <row r="70" spans="6:16">
      <c r="F70" s="4">
        <f t="shared" si="21"/>
        <v>0.99636089095518798</v>
      </c>
      <c r="G70" s="4">
        <f t="shared" si="22"/>
        <v>2.8994116750125708E-3</v>
      </c>
      <c r="H70" s="4">
        <f t="shared" si="23"/>
        <v>6.9960890979391371E-4</v>
      </c>
      <c r="I70" s="4">
        <f t="shared" si="24"/>
        <v>4.0088460005392549E-5</v>
      </c>
      <c r="L70" s="4">
        <f>SUM((I9-M47)^2,(J9-N47)^2,(K9-O47)^2)^-1</f>
        <v>35.658766341620826</v>
      </c>
      <c r="M70" s="4">
        <f>SUM((I9-M48)^2,(J9-N48)^2,(K9-O48)^2)^-1</f>
        <v>0.10376706310534095</v>
      </c>
      <c r="N70" s="4">
        <f>SUM((I9-M49)^2,(J9-N49)^2,(K9-O49)^2)^-1</f>
        <v>2.5038307777155887E-2</v>
      </c>
      <c r="O70" s="4">
        <f>SUM((I9-M50)^2,(J9-N50)^2,(K9-O50)^2)^-1</f>
        <v>1.4347261532488206E-3</v>
      </c>
      <c r="P70" s="4">
        <f t="shared" si="25"/>
        <v>35.789006438656578</v>
      </c>
    </row>
    <row r="71" spans="6:16">
      <c r="F71" s="4">
        <f t="shared" si="21"/>
        <v>0.99636089095518798</v>
      </c>
      <c r="G71" s="4">
        <f t="shared" si="22"/>
        <v>2.8994116750125708E-3</v>
      </c>
      <c r="H71" s="4">
        <f t="shared" si="23"/>
        <v>6.9960890979391371E-4</v>
      </c>
      <c r="I71" s="4">
        <f t="shared" si="24"/>
        <v>4.0088460005392549E-5</v>
      </c>
      <c r="L71" s="4">
        <f>SUM((I10-M47)^2,(J10-N47)^2,(K10-O47)^2)^-1</f>
        <v>35.658766341620826</v>
      </c>
      <c r="M71" s="4">
        <f>SUM((I10-M48)^2,(J10-N48)^2,(K10-O48)^2)^-1</f>
        <v>0.10376706310534095</v>
      </c>
      <c r="N71" s="4">
        <f>SUM((I10-M49)^2,(J10-N49)^2,(K10-O49)^2)^-1</f>
        <v>2.5038307777155887E-2</v>
      </c>
      <c r="O71" s="4">
        <f>SUM((I10-M50)^2,(J10-N50)^2,(K10-O50)^2)^-1</f>
        <v>1.4347261532488206E-3</v>
      </c>
      <c r="P71" s="4">
        <f t="shared" si="25"/>
        <v>35.789006438656578</v>
      </c>
    </row>
    <row r="72" spans="6:16">
      <c r="F72" s="4">
        <f t="shared" si="21"/>
        <v>4.2912707396045084E-12</v>
      </c>
      <c r="G72" s="4">
        <f t="shared" si="22"/>
        <v>5.387392171869727E-12</v>
      </c>
      <c r="H72" s="4">
        <f t="shared" si="23"/>
        <v>7.0560673432828281E-12</v>
      </c>
      <c r="I72" s="4">
        <f>O72/P72</f>
        <v>0.99999999998326528</v>
      </c>
      <c r="L72" s="4">
        <f>SUM((I11-M47)^2,(J11-N47)^2,(K11-O47)^2)^-1</f>
        <v>1.443948672747483E-3</v>
      </c>
      <c r="M72" s="4">
        <f>SUM((I11-M48)^2,(J11-N48)^2,(K11-O48)^2)^-1</f>
        <v>1.8127772047443478E-3</v>
      </c>
      <c r="N72" s="4">
        <f>SUM((I11-M49)^2,(J11-N49)^2,(K11-O49)^2)^-1</f>
        <v>2.3742615400884955E-3</v>
      </c>
      <c r="O72" s="4">
        <f>SUM((I11-M50)^2,(J11-N50)^2,(K11-O50)^2)^-1</f>
        <v>336485102.0461123</v>
      </c>
      <c r="P72" s="4">
        <f t="shared" si="25"/>
        <v>336485102.05174327</v>
      </c>
    </row>
    <row r="73" spans="6:16">
      <c r="F73" s="23">
        <f t="shared" si="21"/>
        <v>3.635635344766723E-4</v>
      </c>
      <c r="G73" s="4">
        <f t="shared" si="22"/>
        <v>0.99928787123279039</v>
      </c>
      <c r="H73" s="4">
        <f t="shared" si="23"/>
        <v>3.4234842308249202E-4</v>
      </c>
      <c r="I73" s="4">
        <f t="shared" si="24"/>
        <v>6.2168096506224256E-6</v>
      </c>
      <c r="L73" s="4">
        <f>SUM((I12-M47)^2,(J12-N47)^2,(K12-O47)^2)^-1</f>
        <v>0.1065227627881991</v>
      </c>
      <c r="M73" s="4">
        <f>SUM((I12-M48)^2,(J12-N48)^2,(K12-O48)^2)^-1</f>
        <v>292.78762793875586</v>
      </c>
      <c r="N73" s="4">
        <f>SUM((I12-M49)^2,(J12-N49)^2,(K12-O49)^2)^-1</f>
        <v>0.10030681409075763</v>
      </c>
      <c r="O73" s="4">
        <f>SUM((I12-M50)^2,(J12-N50)^2,(K12-O50)^2)^-1</f>
        <v>1.8215020949938832E-3</v>
      </c>
      <c r="P73" s="4">
        <f t="shared" si="25"/>
        <v>292.99627901772976</v>
      </c>
    </row>
  </sheetData>
  <mergeCells count="19">
    <mergeCell ref="B46:J46"/>
    <mergeCell ref="H1:K1"/>
    <mergeCell ref="B16:F16"/>
    <mergeCell ref="I16:M16"/>
    <mergeCell ref="B31:F31"/>
    <mergeCell ref="I31:M31"/>
    <mergeCell ref="O62:O63"/>
    <mergeCell ref="L47:L50"/>
    <mergeCell ref="L54:M55"/>
    <mergeCell ref="B59:I59"/>
    <mergeCell ref="L62:L63"/>
    <mergeCell ref="M62:M63"/>
    <mergeCell ref="N62:N63"/>
    <mergeCell ref="B47:E47"/>
    <mergeCell ref="F47:F48"/>
    <mergeCell ref="G47:G48"/>
    <mergeCell ref="H47:H48"/>
    <mergeCell ref="I47:I48"/>
    <mergeCell ref="J47:J4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3"/>
  <sheetViews>
    <sheetView topLeftCell="A55" workbookViewId="0">
      <selection activeCell="L77" sqref="A1:XFD1048576"/>
    </sheetView>
  </sheetViews>
  <sheetFormatPr defaultRowHeight="15"/>
  <cols>
    <col min="2" max="2" width="11.85546875" customWidth="1"/>
    <col min="3" max="3" width="11.7109375" customWidth="1"/>
    <col min="4" max="4" width="11" customWidth="1"/>
    <col min="5" max="5" width="13.42578125" customWidth="1"/>
    <col min="6" max="7" width="12.28515625" customWidth="1"/>
    <col min="8" max="9" width="11.5703125" customWidth="1"/>
    <col min="10" max="10" width="11.42578125" customWidth="1"/>
    <col min="11" max="11" width="11.7109375" customWidth="1"/>
    <col min="13" max="13" width="14.5703125" customWidth="1"/>
    <col min="14" max="15" width="12" customWidth="1"/>
    <col min="16" max="16" width="11.28515625" customWidth="1"/>
  </cols>
  <sheetData>
    <row r="1" spans="2:13">
      <c r="H1" s="34" t="s">
        <v>1</v>
      </c>
      <c r="I1" s="34"/>
      <c r="J1" s="34"/>
      <c r="K1" s="34"/>
    </row>
    <row r="2" spans="2:13">
      <c r="B2" s="28" t="s">
        <v>96</v>
      </c>
      <c r="C2" s="28" t="s">
        <v>96</v>
      </c>
      <c r="D2" s="28" t="s">
        <v>96</v>
      </c>
      <c r="E2" s="28" t="s">
        <v>96</v>
      </c>
      <c r="H2" s="18" t="s">
        <v>2</v>
      </c>
      <c r="I2" s="18" t="s">
        <v>3</v>
      </c>
      <c r="J2" s="18" t="s">
        <v>4</v>
      </c>
      <c r="K2" s="18" t="s">
        <v>5</v>
      </c>
    </row>
    <row r="3" spans="2:13">
      <c r="B3" s="28" t="s">
        <v>105</v>
      </c>
      <c r="C3" s="28" t="s">
        <v>97</v>
      </c>
      <c r="D3" s="28" t="s">
        <v>98</v>
      </c>
      <c r="E3" s="28" t="s">
        <v>99</v>
      </c>
      <c r="H3" s="4">
        <v>1</v>
      </c>
      <c r="I3" s="10">
        <v>1</v>
      </c>
      <c r="J3" s="11">
        <v>7</v>
      </c>
      <c r="K3" s="11">
        <v>3</v>
      </c>
    </row>
    <row r="4" spans="2:13">
      <c r="B4" s="30">
        <f>iterasi14!F64</f>
        <v>6.0762274879060144E-7</v>
      </c>
      <c r="C4" s="30">
        <f>iterasi14!G64</f>
        <v>2.2703998795960329E-6</v>
      </c>
      <c r="D4" s="30">
        <f>iterasi14!H64</f>
        <v>0.99999706605372041</v>
      </c>
      <c r="E4" s="30">
        <f>iterasi14!I64</f>
        <v>5.592365116240026E-8</v>
      </c>
      <c r="H4" s="4">
        <v>2</v>
      </c>
      <c r="I4" s="10">
        <v>1</v>
      </c>
      <c r="J4" s="11">
        <v>1</v>
      </c>
      <c r="K4" s="11">
        <v>1</v>
      </c>
    </row>
    <row r="5" spans="2:13">
      <c r="B5" s="30">
        <f>iterasi14!F65</f>
        <v>0.99609630044237318</v>
      </c>
      <c r="C5" s="30">
        <f>iterasi14!G65</f>
        <v>2.8986417162266361E-3</v>
      </c>
      <c r="D5" s="30">
        <f>iterasi14!H65</f>
        <v>9.6498002716184498E-4</v>
      </c>
      <c r="E5" s="30">
        <f>iterasi14!I65</f>
        <v>4.00778142380937E-5</v>
      </c>
      <c r="H5" s="4">
        <v>3</v>
      </c>
      <c r="I5" s="10">
        <v>1</v>
      </c>
      <c r="J5" s="11">
        <v>2</v>
      </c>
      <c r="K5" s="11">
        <v>1</v>
      </c>
    </row>
    <row r="6" spans="2:13">
      <c r="B6" s="30">
        <f>iterasi14!F66</f>
        <v>0.83254987075946385</v>
      </c>
      <c r="C6" s="30">
        <f>iterasi14!G66</f>
        <v>0.14298862121913816</v>
      </c>
      <c r="D6" s="30">
        <f>iterasi14!H66</f>
        <v>2.3427689845924179E-2</v>
      </c>
      <c r="E6" s="30">
        <f>iterasi14!I66</f>
        <v>1.0338181754738598E-3</v>
      </c>
      <c r="H6" s="4">
        <v>4</v>
      </c>
      <c r="I6" s="10">
        <v>2</v>
      </c>
      <c r="J6" s="11">
        <v>1</v>
      </c>
      <c r="K6" s="11">
        <v>1</v>
      </c>
    </row>
    <row r="7" spans="2:13">
      <c r="B7" s="30">
        <f>iterasi14!F67</f>
        <v>0.91545394075815145</v>
      </c>
      <c r="C7" s="30">
        <f>iterasi14!G67</f>
        <v>6.6318599021753202E-2</v>
      </c>
      <c r="D7" s="30">
        <f>iterasi14!H67</f>
        <v>1.7217629527913787E-2</v>
      </c>
      <c r="E7" s="30">
        <f>iterasi14!I67</f>
        <v>1.0098306921816195E-3</v>
      </c>
      <c r="H7" s="4">
        <v>5</v>
      </c>
      <c r="I7" s="10">
        <v>1</v>
      </c>
      <c r="J7" s="11">
        <v>1</v>
      </c>
      <c r="K7" s="11">
        <v>1</v>
      </c>
    </row>
    <row r="8" spans="2:13">
      <c r="B8" s="30">
        <f>iterasi14!F68</f>
        <v>0.99636089095518798</v>
      </c>
      <c r="C8" s="30">
        <f>iterasi14!G68</f>
        <v>2.8994116750125708E-3</v>
      </c>
      <c r="D8" s="30">
        <f>iterasi14!H68</f>
        <v>6.9960890979391371E-4</v>
      </c>
      <c r="E8" s="30">
        <f>iterasi14!I68</f>
        <v>4.0088460005392549E-5</v>
      </c>
      <c r="H8" s="4">
        <v>6</v>
      </c>
      <c r="I8" s="10">
        <v>1</v>
      </c>
      <c r="J8" s="11">
        <v>1</v>
      </c>
      <c r="K8" s="11">
        <v>1</v>
      </c>
    </row>
    <row r="9" spans="2:13">
      <c r="B9" s="30">
        <f>iterasi14!F69</f>
        <v>0.99636089095518798</v>
      </c>
      <c r="C9" s="30">
        <f>iterasi14!G69</f>
        <v>2.8994116750125708E-3</v>
      </c>
      <c r="D9" s="30">
        <f>iterasi14!H69</f>
        <v>6.9960890979391371E-4</v>
      </c>
      <c r="E9" s="30">
        <f>iterasi14!I69</f>
        <v>4.0088460005392549E-5</v>
      </c>
      <c r="H9" s="4">
        <v>7</v>
      </c>
      <c r="I9" s="10">
        <v>1</v>
      </c>
      <c r="J9" s="11">
        <v>1</v>
      </c>
      <c r="K9" s="11">
        <v>1</v>
      </c>
    </row>
    <row r="10" spans="2:13">
      <c r="B10" s="30">
        <f>iterasi14!F70</f>
        <v>0.99636089095518798</v>
      </c>
      <c r="C10" s="30">
        <f>iterasi14!G70</f>
        <v>2.8994116750125708E-3</v>
      </c>
      <c r="D10" s="30">
        <f>iterasi14!H70</f>
        <v>6.9960890979391371E-4</v>
      </c>
      <c r="E10" s="30">
        <f>iterasi14!I70</f>
        <v>4.0088460005392549E-5</v>
      </c>
      <c r="H10" s="4">
        <v>8</v>
      </c>
      <c r="I10" s="10">
        <v>1</v>
      </c>
      <c r="J10" s="11">
        <v>1</v>
      </c>
      <c r="K10" s="11">
        <v>1</v>
      </c>
    </row>
    <row r="11" spans="2:13">
      <c r="B11" s="30">
        <f>iterasi14!F71</f>
        <v>0.99636089095518798</v>
      </c>
      <c r="C11" s="30">
        <f>iterasi14!G71</f>
        <v>2.8994116750125708E-3</v>
      </c>
      <c r="D11" s="30">
        <f>iterasi14!H71</f>
        <v>6.9960890979391371E-4</v>
      </c>
      <c r="E11" s="30">
        <f>iterasi14!I71</f>
        <v>4.0088460005392549E-5</v>
      </c>
      <c r="H11" s="4">
        <v>9</v>
      </c>
      <c r="I11" s="10">
        <v>1</v>
      </c>
      <c r="J11" s="11">
        <v>22</v>
      </c>
      <c r="K11" s="11">
        <v>17</v>
      </c>
    </row>
    <row r="12" spans="2:13">
      <c r="B12" s="30">
        <f>iterasi14!F72</f>
        <v>4.2912707396045084E-12</v>
      </c>
      <c r="C12" s="30">
        <f>iterasi14!G72</f>
        <v>5.387392171869727E-12</v>
      </c>
      <c r="D12" s="30">
        <f>iterasi14!H72</f>
        <v>7.0560673432828281E-12</v>
      </c>
      <c r="E12" s="30">
        <f>iterasi14!I72</f>
        <v>0.99999999998326528</v>
      </c>
      <c r="H12" s="4">
        <v>10</v>
      </c>
      <c r="I12" s="10">
        <v>1</v>
      </c>
      <c r="J12" s="11">
        <v>4</v>
      </c>
      <c r="K12" s="11">
        <v>2</v>
      </c>
    </row>
    <row r="13" spans="2:13">
      <c r="B13" s="30">
        <f>iterasi14!F73</f>
        <v>3.635635344766723E-4</v>
      </c>
      <c r="C13" s="30">
        <f>iterasi14!G73</f>
        <v>0.99928787123279039</v>
      </c>
      <c r="D13" s="30">
        <f>iterasi14!H73</f>
        <v>3.4234842308249202E-4</v>
      </c>
      <c r="E13" s="30">
        <f>iterasi14!I73</f>
        <v>6.2168096506224256E-6</v>
      </c>
    </row>
    <row r="16" spans="2:13">
      <c r="B16" s="34" t="s">
        <v>20</v>
      </c>
      <c r="C16" s="34"/>
      <c r="D16" s="34"/>
      <c r="E16" s="34"/>
      <c r="F16" s="34"/>
      <c r="I16" s="34" t="s">
        <v>107</v>
      </c>
      <c r="J16" s="34"/>
      <c r="K16" s="34"/>
      <c r="L16" s="34"/>
      <c r="M16" s="34"/>
    </row>
    <row r="17" spans="2:13">
      <c r="B17" s="14" t="s">
        <v>22</v>
      </c>
      <c r="C17" s="17" t="s">
        <v>92</v>
      </c>
      <c r="D17" s="14" t="s">
        <v>73</v>
      </c>
      <c r="E17" s="14" t="s">
        <v>74</v>
      </c>
      <c r="F17" s="14" t="s">
        <v>75</v>
      </c>
      <c r="I17" s="14" t="s">
        <v>22</v>
      </c>
      <c r="J17" s="17" t="s">
        <v>92</v>
      </c>
      <c r="K17" s="14" t="s">
        <v>73</v>
      </c>
      <c r="L17" s="14" t="s">
        <v>74</v>
      </c>
      <c r="M17" s="14" t="s">
        <v>75</v>
      </c>
    </row>
    <row r="18" spans="2:13">
      <c r="B18" s="4">
        <v>1</v>
      </c>
      <c r="C18" s="22">
        <f>B4^2</f>
        <v>3.6920540484784634E-13</v>
      </c>
      <c r="D18" s="22">
        <f>C18*I3</f>
        <v>3.6920540484784634E-13</v>
      </c>
      <c r="E18" s="22">
        <f>C18*J3</f>
        <v>2.5844378339349245E-12</v>
      </c>
      <c r="F18" s="22">
        <f>C18*K3</f>
        <v>1.1076162145435391E-12</v>
      </c>
      <c r="I18" s="4">
        <v>1</v>
      </c>
      <c r="J18" s="22">
        <f>C4^2</f>
        <v>5.154715613269681E-12</v>
      </c>
      <c r="K18" s="22">
        <f>J18*I3</f>
        <v>5.154715613269681E-12</v>
      </c>
      <c r="L18" s="22">
        <f>J18*J3</f>
        <v>3.6083009292887767E-11</v>
      </c>
      <c r="M18" s="22">
        <f>J18*K3</f>
        <v>1.5464146839809043E-11</v>
      </c>
    </row>
    <row r="19" spans="2:13">
      <c r="B19" s="4">
        <v>2</v>
      </c>
      <c r="C19" s="22">
        <f t="shared" ref="C19:C27" si="0">B5^2</f>
        <v>0.99220783975498261</v>
      </c>
      <c r="D19" s="22">
        <f t="shared" ref="D19:D27" si="1">C19*I4</f>
        <v>0.99220783975498261</v>
      </c>
      <c r="E19" s="22">
        <f t="shared" ref="E19:E27" si="2">C19*J4</f>
        <v>0.99220783975498261</v>
      </c>
      <c r="F19" s="22">
        <f t="shared" ref="F19:F27" si="3">C19*K4</f>
        <v>0.99220783975498261</v>
      </c>
      <c r="I19" s="4">
        <v>2</v>
      </c>
      <c r="J19" s="22">
        <f t="shared" ref="J19:J27" si="4">C5^2</f>
        <v>8.4021237990492982E-6</v>
      </c>
      <c r="K19" s="22">
        <f t="shared" ref="K19:K27" si="5">J19*I4</f>
        <v>8.4021237990492982E-6</v>
      </c>
      <c r="L19" s="22">
        <f t="shared" ref="L19:L27" si="6">J19*J4</f>
        <v>8.4021237990492982E-6</v>
      </c>
      <c r="M19" s="22">
        <f t="shared" ref="M19:M27" si="7">J19*K4</f>
        <v>8.4021237990492982E-6</v>
      </c>
    </row>
    <row r="20" spans="2:13">
      <c r="B20" s="4">
        <v>3</v>
      </c>
      <c r="C20" s="22">
        <f t="shared" si="0"/>
        <v>0.69313928730160002</v>
      </c>
      <c r="D20" s="22">
        <f t="shared" si="1"/>
        <v>0.69313928730160002</v>
      </c>
      <c r="E20" s="22">
        <f t="shared" si="2"/>
        <v>1.3862785746032</v>
      </c>
      <c r="F20" s="22">
        <f t="shared" si="3"/>
        <v>0.69313928730160002</v>
      </c>
      <c r="I20" s="4">
        <v>3</v>
      </c>
      <c r="J20" s="22">
        <f t="shared" si="4"/>
        <v>2.0445745798150169E-2</v>
      </c>
      <c r="K20" s="22">
        <f t="shared" si="5"/>
        <v>2.0445745798150169E-2</v>
      </c>
      <c r="L20" s="22">
        <f t="shared" si="6"/>
        <v>4.0891491596300338E-2</v>
      </c>
      <c r="M20" s="22">
        <f t="shared" si="7"/>
        <v>2.0445745798150169E-2</v>
      </c>
    </row>
    <row r="21" spans="2:13">
      <c r="B21" s="4">
        <v>4</v>
      </c>
      <c r="C21" s="22">
        <f t="shared" si="0"/>
        <v>0.83805591764962906</v>
      </c>
      <c r="D21" s="22">
        <f t="shared" si="1"/>
        <v>1.6761118352992581</v>
      </c>
      <c r="E21" s="22">
        <f t="shared" si="2"/>
        <v>0.83805591764962906</v>
      </c>
      <c r="F21" s="22">
        <f t="shared" si="3"/>
        <v>0.83805591764962906</v>
      </c>
      <c r="I21" s="4">
        <v>4</v>
      </c>
      <c r="J21" s="22">
        <f t="shared" si="4"/>
        <v>4.398156576208085E-3</v>
      </c>
      <c r="K21" s="22">
        <f t="shared" si="5"/>
        <v>8.79631315241617E-3</v>
      </c>
      <c r="L21" s="22">
        <f t="shared" si="6"/>
        <v>4.398156576208085E-3</v>
      </c>
      <c r="M21" s="22">
        <f t="shared" si="7"/>
        <v>4.398156576208085E-3</v>
      </c>
    </row>
    <row r="22" spans="2:13">
      <c r="B22" s="4">
        <v>5</v>
      </c>
      <c r="C22" s="22">
        <f t="shared" si="0"/>
        <v>0.99273502502501598</v>
      </c>
      <c r="D22" s="22">
        <f t="shared" si="1"/>
        <v>0.99273502502501598</v>
      </c>
      <c r="E22" s="22">
        <f t="shared" si="2"/>
        <v>0.99273502502501598</v>
      </c>
      <c r="F22" s="22">
        <f t="shared" si="3"/>
        <v>0.99273502502501598</v>
      </c>
      <c r="I22" s="4">
        <v>5</v>
      </c>
      <c r="J22" s="22">
        <f t="shared" si="4"/>
        <v>8.4065880611992017E-6</v>
      </c>
      <c r="K22" s="22">
        <f t="shared" si="5"/>
        <v>8.4065880611992017E-6</v>
      </c>
      <c r="L22" s="22">
        <f t="shared" si="6"/>
        <v>8.4065880611992017E-6</v>
      </c>
      <c r="M22" s="22">
        <f t="shared" si="7"/>
        <v>8.4065880611992017E-6</v>
      </c>
    </row>
    <row r="23" spans="2:13">
      <c r="B23" s="4">
        <v>6</v>
      </c>
      <c r="C23" s="22">
        <f t="shared" si="0"/>
        <v>0.99273502502501598</v>
      </c>
      <c r="D23" s="22">
        <f t="shared" si="1"/>
        <v>0.99273502502501598</v>
      </c>
      <c r="E23" s="22">
        <f t="shared" si="2"/>
        <v>0.99273502502501598</v>
      </c>
      <c r="F23" s="22">
        <f t="shared" si="3"/>
        <v>0.99273502502501598</v>
      </c>
      <c r="I23" s="4">
        <v>6</v>
      </c>
      <c r="J23" s="22">
        <f t="shared" si="4"/>
        <v>8.4065880611992017E-6</v>
      </c>
      <c r="K23" s="22">
        <f t="shared" si="5"/>
        <v>8.4065880611992017E-6</v>
      </c>
      <c r="L23" s="22">
        <f t="shared" si="6"/>
        <v>8.4065880611992017E-6</v>
      </c>
      <c r="M23" s="22">
        <f t="shared" si="7"/>
        <v>8.4065880611992017E-6</v>
      </c>
    </row>
    <row r="24" spans="2:13">
      <c r="B24" s="4">
        <v>7</v>
      </c>
      <c r="C24" s="22">
        <f t="shared" si="0"/>
        <v>0.99273502502501598</v>
      </c>
      <c r="D24" s="22">
        <f t="shared" si="1"/>
        <v>0.99273502502501598</v>
      </c>
      <c r="E24" s="22">
        <f t="shared" si="2"/>
        <v>0.99273502502501598</v>
      </c>
      <c r="F24" s="22">
        <f t="shared" si="3"/>
        <v>0.99273502502501598</v>
      </c>
      <c r="I24" s="4">
        <v>7</v>
      </c>
      <c r="J24" s="22">
        <f>C10^2</f>
        <v>8.4065880611992017E-6</v>
      </c>
      <c r="K24" s="22">
        <f t="shared" si="5"/>
        <v>8.4065880611992017E-6</v>
      </c>
      <c r="L24" s="22">
        <f t="shared" si="6"/>
        <v>8.4065880611992017E-6</v>
      </c>
      <c r="M24" s="22">
        <f t="shared" si="7"/>
        <v>8.4065880611992017E-6</v>
      </c>
    </row>
    <row r="25" spans="2:13">
      <c r="B25" s="4">
        <v>8</v>
      </c>
      <c r="C25" s="22">
        <f t="shared" si="0"/>
        <v>0.99273502502501598</v>
      </c>
      <c r="D25" s="22">
        <f t="shared" si="1"/>
        <v>0.99273502502501598</v>
      </c>
      <c r="E25" s="22">
        <f t="shared" si="2"/>
        <v>0.99273502502501598</v>
      </c>
      <c r="F25" s="22">
        <f t="shared" si="3"/>
        <v>0.99273502502501598</v>
      </c>
      <c r="I25" s="4">
        <v>8</v>
      </c>
      <c r="J25" s="22">
        <f t="shared" si="4"/>
        <v>8.4065880611992017E-6</v>
      </c>
      <c r="K25" s="22">
        <f t="shared" si="5"/>
        <v>8.4065880611992017E-6</v>
      </c>
      <c r="L25" s="22">
        <f t="shared" si="6"/>
        <v>8.4065880611992017E-6</v>
      </c>
      <c r="M25" s="22">
        <f t="shared" si="7"/>
        <v>8.4065880611992017E-6</v>
      </c>
    </row>
    <row r="26" spans="2:13">
      <c r="B26" s="4">
        <v>9</v>
      </c>
      <c r="C26" s="22">
        <f t="shared" si="0"/>
        <v>1.8415004560585825E-23</v>
      </c>
      <c r="D26" s="22">
        <f t="shared" si="1"/>
        <v>1.8415004560585825E-23</v>
      </c>
      <c r="E26" s="22">
        <f t="shared" si="2"/>
        <v>4.0513010033288816E-22</v>
      </c>
      <c r="F26" s="22">
        <f t="shared" si="3"/>
        <v>3.1305507752995902E-22</v>
      </c>
      <c r="I26" s="4">
        <v>9</v>
      </c>
      <c r="J26" s="22">
        <f t="shared" si="4"/>
        <v>2.9023994413523213E-23</v>
      </c>
      <c r="K26" s="22">
        <f t="shared" si="5"/>
        <v>2.9023994413523213E-23</v>
      </c>
      <c r="L26" s="22">
        <f t="shared" si="6"/>
        <v>6.3852787709751071E-22</v>
      </c>
      <c r="M26" s="22">
        <f t="shared" si="7"/>
        <v>4.9340790502989457E-22</v>
      </c>
    </row>
    <row r="27" spans="2:13">
      <c r="B27" s="4">
        <v>10</v>
      </c>
      <c r="C27" s="22">
        <f t="shared" si="0"/>
        <v>1.3217844360117049E-7</v>
      </c>
      <c r="D27" s="22">
        <f t="shared" si="1"/>
        <v>1.3217844360117049E-7</v>
      </c>
      <c r="E27" s="22">
        <f t="shared" si="2"/>
        <v>5.2871377440468196E-7</v>
      </c>
      <c r="F27" s="22">
        <f t="shared" si="3"/>
        <v>2.6435688720234098E-7</v>
      </c>
      <c r="I27" s="4">
        <v>10</v>
      </c>
      <c r="J27" s="22">
        <f t="shared" si="4"/>
        <v>0.99857624959296187</v>
      </c>
      <c r="K27" s="22">
        <f t="shared" si="5"/>
        <v>0.99857624959296187</v>
      </c>
      <c r="L27" s="22">
        <f t="shared" si="6"/>
        <v>3.9943049983718475</v>
      </c>
      <c r="M27" s="22">
        <f t="shared" si="7"/>
        <v>1.9971524991859237</v>
      </c>
    </row>
    <row r="28" spans="2:13">
      <c r="B28" s="16" t="s">
        <v>37</v>
      </c>
      <c r="C28" s="5">
        <f>SUM(C18:C27)</f>
        <v>6.4943432769850888</v>
      </c>
      <c r="D28" s="5">
        <f>SUM(D18:D27)</f>
        <v>7.3323991946347187</v>
      </c>
      <c r="E28" s="5">
        <f>SUM(E18:E27)</f>
        <v>7.1874829608242345</v>
      </c>
      <c r="F28" s="22">
        <f>SUM(F18:F27)</f>
        <v>6.494343409164272</v>
      </c>
      <c r="I28" s="16" t="s">
        <v>37</v>
      </c>
      <c r="J28" s="5">
        <f>SUM(J18:J27)</f>
        <v>1.0234621804485187</v>
      </c>
      <c r="K28" s="5">
        <f>SUM(K18:K27)</f>
        <v>1.0278603370247268</v>
      </c>
      <c r="L28" s="5">
        <f>SUM(L18:L27)</f>
        <v>4.0396366750564825</v>
      </c>
      <c r="M28" s="22">
        <f>SUM(M18:M27)</f>
        <v>2.02203843005179</v>
      </c>
    </row>
    <row r="31" spans="2:13">
      <c r="B31" s="34" t="s">
        <v>108</v>
      </c>
      <c r="C31" s="34"/>
      <c r="D31" s="34"/>
      <c r="E31" s="34"/>
      <c r="F31" s="34"/>
      <c r="I31" s="34" t="s">
        <v>109</v>
      </c>
      <c r="J31" s="34"/>
      <c r="K31" s="34"/>
      <c r="L31" s="34"/>
      <c r="M31" s="34"/>
    </row>
    <row r="32" spans="2:13">
      <c r="B32" s="14" t="s">
        <v>22</v>
      </c>
      <c r="C32" s="17" t="s">
        <v>92</v>
      </c>
      <c r="D32" s="14" t="s">
        <v>73</v>
      </c>
      <c r="E32" s="14" t="s">
        <v>74</v>
      </c>
      <c r="F32" s="14" t="s">
        <v>75</v>
      </c>
      <c r="I32" s="14" t="s">
        <v>22</v>
      </c>
      <c r="J32" s="17" t="s">
        <v>92</v>
      </c>
      <c r="K32" s="14" t="s">
        <v>73</v>
      </c>
      <c r="L32" s="14" t="s">
        <v>74</v>
      </c>
      <c r="M32" s="14" t="s">
        <v>75</v>
      </c>
    </row>
    <row r="33" spans="2:15">
      <c r="B33" s="4">
        <v>1</v>
      </c>
      <c r="C33" s="22">
        <f>D4^2</f>
        <v>0.99999413211604882</v>
      </c>
      <c r="D33" s="22">
        <f>C33*I3</f>
        <v>0.99999413211604882</v>
      </c>
      <c r="E33" s="22">
        <f>C33*J3</f>
        <v>6.9999589248123417</v>
      </c>
      <c r="F33" s="22">
        <f>C33*K3</f>
        <v>2.9999823963481465</v>
      </c>
      <c r="I33" s="4">
        <v>1</v>
      </c>
      <c r="J33" s="22">
        <f>E4^2</f>
        <v>3.1274547593338321E-15</v>
      </c>
      <c r="K33" s="22">
        <f>J33*I3</f>
        <v>3.1274547593338321E-15</v>
      </c>
      <c r="L33" s="22">
        <f>J33*J3</f>
        <v>2.1892183315336826E-14</v>
      </c>
      <c r="M33" s="22">
        <f>J33*K3</f>
        <v>9.3823642780014971E-15</v>
      </c>
    </row>
    <row r="34" spans="2:15">
      <c r="B34" s="4">
        <v>2</v>
      </c>
      <c r="C34" s="22">
        <f t="shared" ref="C34:C42" si="8">D5^2</f>
        <v>9.3118645282127506E-7</v>
      </c>
      <c r="D34" s="22">
        <f t="shared" ref="D34:D42" si="9">C34*I4</f>
        <v>9.3118645282127506E-7</v>
      </c>
      <c r="E34" s="22">
        <f t="shared" ref="E34:E42" si="10">C34*J4</f>
        <v>9.3118645282127506E-7</v>
      </c>
      <c r="F34" s="22">
        <f t="shared" ref="F34:F42" si="11">C34*K4</f>
        <v>9.3118645282127506E-7</v>
      </c>
      <c r="I34" s="4">
        <v>2</v>
      </c>
      <c r="J34" s="22">
        <f t="shared" ref="J34:J42" si="12">E5^2</f>
        <v>1.6062311941031462E-9</v>
      </c>
      <c r="K34" s="22">
        <f t="shared" ref="K34:K42" si="13">J34*I4</f>
        <v>1.6062311941031462E-9</v>
      </c>
      <c r="L34" s="22">
        <f t="shared" ref="L34:L42" si="14">J34*J4</f>
        <v>1.6062311941031462E-9</v>
      </c>
      <c r="M34" s="22">
        <f t="shared" ref="M34:M42" si="15">J34*K4</f>
        <v>1.6062311941031462E-9</v>
      </c>
    </row>
    <row r="35" spans="2:15">
      <c r="B35" s="4">
        <v>3</v>
      </c>
      <c r="C35" s="22">
        <f t="shared" si="8"/>
        <v>5.4885665151681892E-4</v>
      </c>
      <c r="D35" s="22">
        <f t="shared" si="9"/>
        <v>5.4885665151681892E-4</v>
      </c>
      <c r="E35" s="22">
        <f t="shared" si="10"/>
        <v>1.0977133030336378E-3</v>
      </c>
      <c r="F35" s="22">
        <f t="shared" si="11"/>
        <v>5.4885665151681892E-4</v>
      </c>
      <c r="I35" s="4">
        <v>3</v>
      </c>
      <c r="J35" s="22">
        <f t="shared" si="12"/>
        <v>1.0687800199401004E-6</v>
      </c>
      <c r="K35" s="22">
        <f t="shared" si="13"/>
        <v>1.0687800199401004E-6</v>
      </c>
      <c r="L35" s="22">
        <f t="shared" si="14"/>
        <v>2.1375600398802007E-6</v>
      </c>
      <c r="M35" s="22">
        <f t="shared" si="15"/>
        <v>1.0687800199401004E-6</v>
      </c>
    </row>
    <row r="36" spans="2:15">
      <c r="B36" s="4">
        <v>4</v>
      </c>
      <c r="C36" s="22">
        <f t="shared" si="8"/>
        <v>2.9644676656048876E-4</v>
      </c>
      <c r="D36" s="22">
        <f t="shared" si="9"/>
        <v>5.9289353312097753E-4</v>
      </c>
      <c r="E36" s="22">
        <f t="shared" si="10"/>
        <v>2.9644676656048876E-4</v>
      </c>
      <c r="F36" s="22">
        <f t="shared" si="11"/>
        <v>2.9644676656048876E-4</v>
      </c>
      <c r="I36" s="4">
        <v>4</v>
      </c>
      <c r="J36" s="22">
        <f t="shared" si="12"/>
        <v>1.0197580268720087E-6</v>
      </c>
      <c r="K36" s="22">
        <f t="shared" si="13"/>
        <v>2.0395160537440175E-6</v>
      </c>
      <c r="L36" s="22">
        <f t="shared" si="14"/>
        <v>1.0197580268720087E-6</v>
      </c>
      <c r="M36" s="22">
        <f t="shared" si="15"/>
        <v>1.0197580268720087E-6</v>
      </c>
    </row>
    <row r="37" spans="2:15">
      <c r="B37" s="4">
        <v>5</v>
      </c>
      <c r="C37" s="22">
        <f t="shared" si="8"/>
        <v>4.8945262666302851E-7</v>
      </c>
      <c r="D37" s="22">
        <f t="shared" si="9"/>
        <v>4.8945262666302851E-7</v>
      </c>
      <c r="E37" s="22">
        <f t="shared" si="10"/>
        <v>4.8945262666302851E-7</v>
      </c>
      <c r="F37" s="22">
        <f t="shared" si="11"/>
        <v>4.8945262666302851E-7</v>
      </c>
      <c r="I37" s="4">
        <v>5</v>
      </c>
      <c r="J37" s="22">
        <f t="shared" si="12"/>
        <v>1.6070846256039579E-9</v>
      </c>
      <c r="K37" s="22">
        <f t="shared" si="13"/>
        <v>1.6070846256039579E-9</v>
      </c>
      <c r="L37" s="22">
        <f t="shared" si="14"/>
        <v>1.6070846256039579E-9</v>
      </c>
      <c r="M37" s="22">
        <f t="shared" si="15"/>
        <v>1.6070846256039579E-9</v>
      </c>
    </row>
    <row r="38" spans="2:15">
      <c r="B38" s="4">
        <v>6</v>
      </c>
      <c r="C38" s="22">
        <f t="shared" si="8"/>
        <v>4.8945262666302851E-7</v>
      </c>
      <c r="D38" s="22">
        <f t="shared" si="9"/>
        <v>4.8945262666302851E-7</v>
      </c>
      <c r="E38" s="22">
        <f t="shared" si="10"/>
        <v>4.8945262666302851E-7</v>
      </c>
      <c r="F38" s="22">
        <f t="shared" si="11"/>
        <v>4.8945262666302851E-7</v>
      </c>
      <c r="I38" s="4">
        <v>6</v>
      </c>
      <c r="J38" s="22">
        <f t="shared" si="12"/>
        <v>1.6070846256039579E-9</v>
      </c>
      <c r="K38" s="22">
        <f t="shared" si="13"/>
        <v>1.6070846256039579E-9</v>
      </c>
      <c r="L38" s="22">
        <f t="shared" si="14"/>
        <v>1.6070846256039579E-9</v>
      </c>
      <c r="M38" s="22">
        <f t="shared" si="15"/>
        <v>1.6070846256039579E-9</v>
      </c>
    </row>
    <row r="39" spans="2:15">
      <c r="B39" s="4">
        <v>7</v>
      </c>
      <c r="C39" s="22">
        <f t="shared" si="8"/>
        <v>4.8945262666302851E-7</v>
      </c>
      <c r="D39" s="22">
        <f t="shared" si="9"/>
        <v>4.8945262666302851E-7</v>
      </c>
      <c r="E39" s="22">
        <f t="shared" si="10"/>
        <v>4.8945262666302851E-7</v>
      </c>
      <c r="F39" s="22">
        <f t="shared" si="11"/>
        <v>4.8945262666302851E-7</v>
      </c>
      <c r="I39" s="4">
        <v>7</v>
      </c>
      <c r="J39" s="22">
        <f t="shared" si="12"/>
        <v>1.6070846256039579E-9</v>
      </c>
      <c r="K39" s="22">
        <f t="shared" si="13"/>
        <v>1.6070846256039579E-9</v>
      </c>
      <c r="L39" s="22">
        <f t="shared" si="14"/>
        <v>1.6070846256039579E-9</v>
      </c>
      <c r="M39" s="22">
        <f t="shared" si="15"/>
        <v>1.6070846256039579E-9</v>
      </c>
    </row>
    <row r="40" spans="2:15">
      <c r="B40" s="4">
        <v>8</v>
      </c>
      <c r="C40" s="22">
        <f t="shared" si="8"/>
        <v>4.8945262666302851E-7</v>
      </c>
      <c r="D40" s="22">
        <f t="shared" si="9"/>
        <v>4.8945262666302851E-7</v>
      </c>
      <c r="E40" s="22">
        <f t="shared" si="10"/>
        <v>4.8945262666302851E-7</v>
      </c>
      <c r="F40" s="22">
        <f t="shared" si="11"/>
        <v>4.8945262666302851E-7</v>
      </c>
      <c r="I40" s="4">
        <v>8</v>
      </c>
      <c r="J40" s="22">
        <f t="shared" si="12"/>
        <v>1.6070846256039579E-9</v>
      </c>
      <c r="K40" s="22">
        <f t="shared" si="13"/>
        <v>1.6070846256039579E-9</v>
      </c>
      <c r="L40" s="22">
        <f t="shared" si="14"/>
        <v>1.6070846256039579E-9</v>
      </c>
      <c r="M40" s="22">
        <f t="shared" si="15"/>
        <v>1.6070846256039579E-9</v>
      </c>
    </row>
    <row r="41" spans="2:15">
      <c r="B41" s="4">
        <v>9</v>
      </c>
      <c r="C41" s="22">
        <f t="shared" si="8"/>
        <v>4.9788086352942386E-23</v>
      </c>
      <c r="D41" s="22">
        <f t="shared" si="9"/>
        <v>4.9788086352942386E-23</v>
      </c>
      <c r="E41" s="22">
        <f t="shared" si="10"/>
        <v>1.0953378997647325E-21</v>
      </c>
      <c r="F41" s="22">
        <f t="shared" si="11"/>
        <v>8.4639746800002053E-22</v>
      </c>
      <c r="I41" s="4">
        <v>9</v>
      </c>
      <c r="J41" s="22">
        <f t="shared" si="12"/>
        <v>0.99999999996653055</v>
      </c>
      <c r="K41" s="22">
        <f t="shared" si="13"/>
        <v>0.99999999996653055</v>
      </c>
      <c r="L41" s="22">
        <f t="shared" si="14"/>
        <v>21.999999999263672</v>
      </c>
      <c r="M41" s="22">
        <f t="shared" si="15"/>
        <v>16.999999999431019</v>
      </c>
    </row>
    <row r="42" spans="2:15">
      <c r="B42" s="4">
        <v>10</v>
      </c>
      <c r="C42" s="22">
        <f t="shared" si="8"/>
        <v>1.1720244278706895E-7</v>
      </c>
      <c r="D42" s="22">
        <f t="shared" si="9"/>
        <v>1.1720244278706895E-7</v>
      </c>
      <c r="E42" s="22">
        <f t="shared" si="10"/>
        <v>4.6880977114827581E-7</v>
      </c>
      <c r="F42" s="22">
        <f t="shared" si="11"/>
        <v>2.344048855741379E-7</v>
      </c>
      <c r="I42" s="4">
        <v>10</v>
      </c>
      <c r="J42" s="22">
        <f t="shared" si="12"/>
        <v>3.8648722232072128E-11</v>
      </c>
      <c r="K42" s="22">
        <f t="shared" si="13"/>
        <v>3.8648722232072128E-11</v>
      </c>
      <c r="L42" s="22">
        <f t="shared" si="14"/>
        <v>1.5459488892828851E-10</v>
      </c>
      <c r="M42" s="22">
        <f t="shared" si="15"/>
        <v>7.7297444464144256E-11</v>
      </c>
    </row>
    <row r="43" spans="2:15">
      <c r="B43" s="16" t="s">
        <v>37</v>
      </c>
      <c r="C43" s="5">
        <f>SUM(C33:C42)</f>
        <v>1.0008424417335284</v>
      </c>
      <c r="D43" s="5">
        <f>SUM(D33:D42)</f>
        <v>1.0011388885000889</v>
      </c>
      <c r="E43" s="5">
        <f>SUM(E33:E42)</f>
        <v>7.0013564426886665</v>
      </c>
      <c r="F43" s="22">
        <f>SUM(F33:F42)</f>
        <v>3.0008308231680698</v>
      </c>
      <c r="I43" s="16" t="s">
        <v>37</v>
      </c>
      <c r="J43" s="5">
        <f>SUM(J33:J42)</f>
        <v>1.0000020965777989</v>
      </c>
      <c r="K43" s="5">
        <f>SUM(K33:K42)</f>
        <v>1.0000031163358256</v>
      </c>
      <c r="L43" s="5">
        <f>SUM(L33:L42)</f>
        <v>22.000003164770927</v>
      </c>
      <c r="M43" s="22">
        <f>SUM(M33:M42)</f>
        <v>17.000002096080941</v>
      </c>
    </row>
    <row r="46" spans="2:15">
      <c r="B46" s="34" t="s">
        <v>62</v>
      </c>
      <c r="C46" s="34"/>
      <c r="D46" s="34"/>
      <c r="E46" s="34"/>
      <c r="F46" s="34"/>
      <c r="G46" s="34"/>
      <c r="H46" s="34"/>
      <c r="I46" s="34"/>
      <c r="J46" s="34"/>
    </row>
    <row r="47" spans="2:15">
      <c r="B47" s="43" t="s">
        <v>68</v>
      </c>
      <c r="C47" s="43"/>
      <c r="D47" s="43"/>
      <c r="E47" s="43"/>
      <c r="F47" s="43" t="s">
        <v>69</v>
      </c>
      <c r="G47" s="43" t="s">
        <v>70</v>
      </c>
      <c r="H47" s="43" t="s">
        <v>71</v>
      </c>
      <c r="I47" s="43" t="s">
        <v>90</v>
      </c>
      <c r="J47" s="43" t="s">
        <v>72</v>
      </c>
      <c r="L47" s="47" t="s">
        <v>104</v>
      </c>
      <c r="M47" s="4">
        <f>D28/C28</f>
        <v>1.1290439821097178</v>
      </c>
      <c r="N47" s="4">
        <f>E28/C28</f>
        <v>1.1067297576177597</v>
      </c>
      <c r="O47" s="4">
        <f>F28/C28</f>
        <v>1.0000000203529715</v>
      </c>
    </row>
    <row r="48" spans="2:15">
      <c r="B48" s="15" t="s">
        <v>86</v>
      </c>
      <c r="C48" s="15" t="s">
        <v>88</v>
      </c>
      <c r="D48" s="15" t="s">
        <v>89</v>
      </c>
      <c r="E48" s="15" t="s">
        <v>87</v>
      </c>
      <c r="F48" s="43"/>
      <c r="G48" s="43"/>
      <c r="H48" s="43"/>
      <c r="I48" s="43"/>
      <c r="J48" s="43"/>
      <c r="L48" s="48"/>
      <c r="M48" s="4">
        <f>K28/J28</f>
        <v>1.0042973318020219</v>
      </c>
      <c r="N48" s="4">
        <f>L28/J28</f>
        <v>3.9470307278830425</v>
      </c>
      <c r="O48" s="4">
        <f>M28/J28</f>
        <v>1.9756845623407975</v>
      </c>
    </row>
    <row r="49" spans="2:16">
      <c r="B49" s="27">
        <f>C18</f>
        <v>3.6920540484784634E-13</v>
      </c>
      <c r="C49" s="27">
        <f>J18</f>
        <v>5.154715613269681E-12</v>
      </c>
      <c r="D49" s="27">
        <f>C33</f>
        <v>0.99999413211604882</v>
      </c>
      <c r="E49" s="22">
        <f>J33</f>
        <v>3.1274547593338321E-15</v>
      </c>
      <c r="F49" s="4">
        <f>SUM((I3-M47)^2,(J3-N47)^2,(K3-O47)^2)*B49</f>
        <v>1.4305707568585723E-11</v>
      </c>
      <c r="G49" s="4">
        <f>SUM((I3-M48)^2,(J3-N48)^2,(K3-O48)^2)*C49</f>
        <v>5.3453689349456722E-11</v>
      </c>
      <c r="H49" s="4">
        <f>SUM((I3-M49)^2,(J3-N49)^2,(K3-O49)^2)*D49</f>
        <v>2.3543673782418783E-5</v>
      </c>
      <c r="I49" s="4">
        <f>SUM((I3-M50)^2,(J3-N50)^2,(K3-O50)^2)*E49</f>
        <v>1.3166514854872199E-12</v>
      </c>
      <c r="J49" s="4">
        <f>SUM(F49:I49)</f>
        <v>2.3543742858467188E-5</v>
      </c>
      <c r="L49" s="48"/>
      <c r="M49" s="4">
        <f>D43/C43</f>
        <v>1.0002961972376461</v>
      </c>
      <c r="N49" s="4">
        <f>E43/C43</f>
        <v>6.9954631725667351</v>
      </c>
      <c r="O49" s="4">
        <f>F43/C43</f>
        <v>2.9983049259685899</v>
      </c>
    </row>
    <row r="50" spans="2:16">
      <c r="B50" s="27">
        <f t="shared" ref="B50:B58" si="16">C19</f>
        <v>0.99220783975498261</v>
      </c>
      <c r="C50" s="27">
        <f t="shared" ref="C50:C58" si="17">J19</f>
        <v>8.4021237990492982E-6</v>
      </c>
      <c r="D50" s="27">
        <f t="shared" ref="D50:D58" si="18">C34</f>
        <v>9.3118645282127506E-7</v>
      </c>
      <c r="E50" s="22">
        <f t="shared" ref="E50:E58" si="19">J34</f>
        <v>1.6062311941031462E-9</v>
      </c>
      <c r="F50" s="4">
        <f>SUM((I4-M47)^2,(J4-N47)^2,(K4-O47)^2)*B50</f>
        <v>2.7825070329014451E-2</v>
      </c>
      <c r="G50" s="4">
        <f>SUM((I4-M48)^2,(J4-N48)^2,(K4-O48)^2)*C50</f>
        <v>8.0971006109516031E-5</v>
      </c>
      <c r="H50" s="4">
        <f>SUM((I4-M49)^2,(J5-N49)^2,(K5-O49)^2)*D50</f>
        <v>2.6955869013150945E-5</v>
      </c>
      <c r="I50" s="4">
        <f>SUM((I4-M50)^2,(J4-N50)^2,(K4-O50)^2)*E50</f>
        <v>1.1195385199223601E-6</v>
      </c>
      <c r="J50" s="4">
        <f t="shared" ref="J50:J58" si="20">SUM(F50:I50)</f>
        <v>2.7934116742657042E-2</v>
      </c>
      <c r="L50" s="49"/>
      <c r="M50" s="4">
        <f>K43/J43</f>
        <v>1.0000010197558886</v>
      </c>
      <c r="N50" s="4">
        <f>L43/J43</f>
        <v>21.999957040149418</v>
      </c>
      <c r="O50" s="4">
        <f>M43/J43</f>
        <v>16.999966454328689</v>
      </c>
    </row>
    <row r="51" spans="2:16">
      <c r="B51" s="27">
        <f t="shared" si="16"/>
        <v>0.69313928730160002</v>
      </c>
      <c r="C51" s="27">
        <f t="shared" si="17"/>
        <v>2.0445745798150169E-2</v>
      </c>
      <c r="D51" s="27">
        <f t="shared" si="18"/>
        <v>5.4885665151681892E-4</v>
      </c>
      <c r="E51" s="22">
        <f t="shared" si="19"/>
        <v>1.0687800199401004E-6</v>
      </c>
      <c r="F51" s="4">
        <f>SUM((I5-M47)^2,(J5-N47)^2,(K5-O47)^2)*B51</f>
        <v>0.56462022536210854</v>
      </c>
      <c r="G51" s="4">
        <f>SUM((I5-M48)^2,(J5-N48)^2,(K5-O48)^2)*C51</f>
        <v>9.6972280835030816E-2</v>
      </c>
      <c r="H51" s="4">
        <f>SUM((I5-M49)^2,(J5-N49)^2,(K5-O49)^2)*D51</f>
        <v>1.5888233726402405E-2</v>
      </c>
      <c r="I51" s="4">
        <f>SUM((I5-M50)^2,(J5-N50)^2,(K5-O50)^2)*E51</f>
        <v>7.0111670920449949E-4</v>
      </c>
      <c r="J51" s="4">
        <f t="shared" si="20"/>
        <v>0.67818185663274622</v>
      </c>
    </row>
    <row r="52" spans="2:16">
      <c r="B52" s="27">
        <f t="shared" si="16"/>
        <v>0.83805591764962906</v>
      </c>
      <c r="C52" s="27">
        <f t="shared" si="17"/>
        <v>4.398156576208085E-3</v>
      </c>
      <c r="D52" s="27">
        <f t="shared" si="18"/>
        <v>2.9644676656048876E-4</v>
      </c>
      <c r="E52" s="22">
        <f t="shared" si="19"/>
        <v>1.0197580268720087E-6</v>
      </c>
      <c r="F52" s="4">
        <f>SUM((I6-M47)^2,(J6-N47)^2,(K6-O47)^2)*B52</f>
        <v>0.645265868915191</v>
      </c>
      <c r="G52" s="4">
        <f>SUM((I6-M48)^2,(J6-N48)^2,(K6-O48)^2)*C52</f>
        <v>4.6745254232811125E-2</v>
      </c>
      <c r="H52" s="4">
        <f>SUM((I6-M49)^2,(J6-N49)^2,(K6-O49)^2)*D52</f>
        <v>1.2135999664301051E-2</v>
      </c>
      <c r="I52" s="4">
        <f>SUM((I6-M50)^2,(J6-N50)^2,(K6-O50)^2)*E52</f>
        <v>7.1178816604551792E-4</v>
      </c>
      <c r="J52" s="4">
        <f t="shared" si="20"/>
        <v>0.70485891097834874</v>
      </c>
    </row>
    <row r="53" spans="2:16">
      <c r="B53" s="27">
        <f t="shared" si="16"/>
        <v>0.99273502502501598</v>
      </c>
      <c r="C53" s="27">
        <f t="shared" si="17"/>
        <v>8.4065880611992017E-6</v>
      </c>
      <c r="D53" s="27">
        <f t="shared" si="18"/>
        <v>4.8945262666302851E-7</v>
      </c>
      <c r="E53" s="22">
        <f t="shared" si="19"/>
        <v>1.6070846256039579E-9</v>
      </c>
      <c r="F53" s="4">
        <f>SUM((I7-M47)^2,(J7-N47)^2,(K7-O47)^2)*B53</f>
        <v>2.783985449683429E-2</v>
      </c>
      <c r="G53" s="4">
        <f>SUM((I7-M48)^2,(J7-N48)^2,(K7-O48)^2)*C53</f>
        <v>8.1014028065209574E-5</v>
      </c>
      <c r="H53" s="4">
        <f>SUM((I7-M49)^2,(J7-N49)^2,(K7-O49)^2)*D53</f>
        <v>1.9548151211106346E-5</v>
      </c>
      <c r="I53" s="4">
        <f>SUM((I7-M50)^2,(J7-N50)^2,(K7-O50)^2)*E53</f>
        <v>1.1201333592224445E-6</v>
      </c>
      <c r="J53" s="4">
        <f t="shared" si="20"/>
        <v>2.7941536809469831E-2</v>
      </c>
    </row>
    <row r="54" spans="2:16">
      <c r="B54" s="27">
        <f t="shared" si="16"/>
        <v>0.99273502502501598</v>
      </c>
      <c r="C54" s="27">
        <f t="shared" si="17"/>
        <v>8.4065880611992017E-6</v>
      </c>
      <c r="D54" s="27">
        <f t="shared" si="18"/>
        <v>4.8945262666302851E-7</v>
      </c>
      <c r="E54" s="22">
        <f t="shared" si="19"/>
        <v>1.6070846256039579E-9</v>
      </c>
      <c r="F54" s="4">
        <f>SUM((I8-M47)^2,(J8-N47)^2,(K8-O47)^2)*B54</f>
        <v>2.783985449683429E-2</v>
      </c>
      <c r="G54" s="4">
        <f>SUM((I8-M48)^2,(J8-N48)^2,(K8-O48)^2)*C54</f>
        <v>8.1014028065209574E-5</v>
      </c>
      <c r="H54" s="4">
        <f>SUM((I8-M49)^2,(J8-N49)^2,(K8-O49)^2)*D54</f>
        <v>1.9548151211106346E-5</v>
      </c>
      <c r="I54" s="4">
        <f>SUM((I8-M50)^2,(J8-N50)^2,(K8-O50)^2)*E54</f>
        <v>1.1201333592224445E-6</v>
      </c>
      <c r="J54" s="4">
        <f t="shared" si="20"/>
        <v>2.7941536809469831E-2</v>
      </c>
      <c r="L54" s="35" t="s">
        <v>100</v>
      </c>
      <c r="M54" s="36"/>
    </row>
    <row r="55" spans="2:16">
      <c r="B55" s="27">
        <f t="shared" si="16"/>
        <v>0.99273502502501598</v>
      </c>
      <c r="C55" s="27">
        <f t="shared" si="17"/>
        <v>8.4065880611992017E-6</v>
      </c>
      <c r="D55" s="27">
        <f t="shared" si="18"/>
        <v>4.8945262666302851E-7</v>
      </c>
      <c r="E55" s="22">
        <f t="shared" si="19"/>
        <v>1.6070846256039579E-9</v>
      </c>
      <c r="F55" s="4">
        <f>SUM((I9-M47)^2,(J9-N47)^2,(K9-O47)^2)*B55</f>
        <v>2.783985449683429E-2</v>
      </c>
      <c r="G55" s="4">
        <f>SUM((I9-M48)^2,(J9-N48)^2,(K9-O48)^2)*C55</f>
        <v>8.1014028065209574E-5</v>
      </c>
      <c r="H55" s="4">
        <f>SUM((I9-M49)^2,(J9-N49)^2,(K9-O49)^2)*D55</f>
        <v>1.9548151211106346E-5</v>
      </c>
      <c r="I55" s="4">
        <f>SUM((I9-M50)^2,(J9-N50)^2,(K9-O50)^2)*E55</f>
        <v>1.1201333592224445E-6</v>
      </c>
      <c r="J55" s="4">
        <f t="shared" si="20"/>
        <v>2.7941536809469831E-2</v>
      </c>
      <c r="L55" s="37"/>
      <c r="M55" s="38"/>
    </row>
    <row r="56" spans="2:16">
      <c r="B56" s="27">
        <f t="shared" si="16"/>
        <v>0.99273502502501598</v>
      </c>
      <c r="C56" s="27">
        <f t="shared" si="17"/>
        <v>8.4065880611992017E-6</v>
      </c>
      <c r="D56" s="27">
        <f t="shared" si="18"/>
        <v>4.8945262666302851E-7</v>
      </c>
      <c r="E56" s="22">
        <f t="shared" si="19"/>
        <v>1.6070846256039579E-9</v>
      </c>
      <c r="F56" s="4">
        <f>SUM((I10-M47)^2,(J10-N47)^2,(K10-O47)^2)*B56</f>
        <v>2.783985449683429E-2</v>
      </c>
      <c r="G56" s="4">
        <f>SUM((I10-M48)^2,(J10-N48)^2,(K10-O48)^2)*C56</f>
        <v>8.1014028065209574E-5</v>
      </c>
      <c r="H56" s="4">
        <f>SUM((I10-M49)^2,(J10-N49)^2,(K10-O49)^2)*D56</f>
        <v>1.9548151211106346E-5</v>
      </c>
      <c r="I56" s="4">
        <f>SUM((I10-M50)^2,(J10-N50)^2,(K10-O50)^2)*E56</f>
        <v>1.1201333592224445E-6</v>
      </c>
      <c r="J56" s="4">
        <f t="shared" si="20"/>
        <v>2.7941536809469831E-2</v>
      </c>
      <c r="L56" s="4" t="s">
        <v>120</v>
      </c>
      <c r="M56" s="4">
        <f>J59</f>
        <v>1.526177597418394</v>
      </c>
    </row>
    <row r="57" spans="2:16">
      <c r="B57" s="27">
        <f t="shared" si="16"/>
        <v>1.8415004560585825E-23</v>
      </c>
      <c r="C57" s="27">
        <f t="shared" si="17"/>
        <v>2.9023994413523213E-23</v>
      </c>
      <c r="D57" s="27">
        <f t="shared" si="18"/>
        <v>4.9788086352942386E-23</v>
      </c>
      <c r="E57" s="22">
        <f t="shared" si="19"/>
        <v>0.99999999996653055</v>
      </c>
      <c r="F57" s="4">
        <f>SUM((I11-M47)^2,(J11-N47)^2,(K11-O47)^2)*B57</f>
        <v>1.2753226572703489E-20</v>
      </c>
      <c r="G57" s="4">
        <f>SUM((I11-M48)^2,(J11-N48)^2,(K11-O48)^2)*C57</f>
        <v>1.6010789671757259E-20</v>
      </c>
      <c r="H57" s="4">
        <f>SUM((I11-M49)^2,(J11-N49)^2,(K11-O49)^2)*D57</f>
        <v>2.0969924971253574E-20</v>
      </c>
      <c r="I57" s="4">
        <f>SUM((I11-M50)^2,(J11-N50)^2,(K11-O50)^2)*E57</f>
        <v>2.9719007276858057E-9</v>
      </c>
      <c r="J57" s="4">
        <f t="shared" si="20"/>
        <v>2.9719007277355395E-9</v>
      </c>
      <c r="L57" s="4" t="s">
        <v>118</v>
      </c>
      <c r="M57" s="4">
        <f>iterasi2!J59</f>
        <v>127.27764733349088</v>
      </c>
    </row>
    <row r="58" spans="2:16">
      <c r="B58" s="27">
        <f t="shared" si="16"/>
        <v>1.3217844360117049E-7</v>
      </c>
      <c r="C58" s="27">
        <f t="shared" si="17"/>
        <v>0.99857624959296187</v>
      </c>
      <c r="D58" s="27">
        <f t="shared" si="18"/>
        <v>1.1720244278706895E-7</v>
      </c>
      <c r="E58" s="22">
        <f t="shared" si="19"/>
        <v>3.8648722232072128E-11</v>
      </c>
      <c r="F58" s="4">
        <f>SUM((I12-M47)^2,(J12-N47)^2,(K12-O47)^2)*B58</f>
        <v>1.2408469492868015E-6</v>
      </c>
      <c r="G58" s="4">
        <f>SUM((I12-M48)^2,(J12-N48)^2,(K12-O48)^2)*C58</f>
        <v>3.4105886075146675E-3</v>
      </c>
      <c r="H58" s="4">
        <f>SUM((I12-M49)^2,(J12-N49)^2,(K12-O49)^2)*D58</f>
        <v>1.1684394900824964E-6</v>
      </c>
      <c r="I58" s="4">
        <f>SUM((I12-M50)^2,(J12-N50)^2,(K12-O50)^2)*E58</f>
        <v>2.121804983824252E-8</v>
      </c>
      <c r="J58" s="4">
        <f t="shared" si="20"/>
        <v>3.4130191120038751E-3</v>
      </c>
      <c r="L58" s="4" t="s">
        <v>121</v>
      </c>
      <c r="M58" s="4">
        <f>ABS(M56-M57)</f>
        <v>125.75146973607248</v>
      </c>
    </row>
    <row r="59" spans="2:16">
      <c r="B59" s="44" t="s">
        <v>37</v>
      </c>
      <c r="C59" s="45"/>
      <c r="D59" s="45"/>
      <c r="E59" s="45"/>
      <c r="F59" s="45"/>
      <c r="G59" s="45"/>
      <c r="H59" s="45"/>
      <c r="I59" s="46"/>
      <c r="J59" s="4">
        <f>SUM(J49:J58)</f>
        <v>1.526177597418394</v>
      </c>
    </row>
    <row r="62" spans="2:16">
      <c r="F62" s="28" t="s">
        <v>96</v>
      </c>
      <c r="G62" s="28" t="s">
        <v>96</v>
      </c>
      <c r="H62" s="28" t="s">
        <v>96</v>
      </c>
      <c r="I62" s="28" t="s">
        <v>96</v>
      </c>
      <c r="L62" s="42" t="s">
        <v>69</v>
      </c>
      <c r="M62" s="42" t="s">
        <v>70</v>
      </c>
      <c r="N62" s="42" t="s">
        <v>71</v>
      </c>
      <c r="O62" s="42" t="s">
        <v>90</v>
      </c>
      <c r="P62" s="28" t="s">
        <v>94</v>
      </c>
    </row>
    <row r="63" spans="2:16">
      <c r="F63" s="28" t="s">
        <v>105</v>
      </c>
      <c r="G63" s="28" t="s">
        <v>97</v>
      </c>
      <c r="H63" s="28" t="s">
        <v>98</v>
      </c>
      <c r="I63" s="28" t="s">
        <v>99</v>
      </c>
      <c r="L63" s="42"/>
      <c r="M63" s="42"/>
      <c r="N63" s="42"/>
      <c r="O63" s="42"/>
      <c r="P63" s="28" t="s">
        <v>95</v>
      </c>
    </row>
    <row r="64" spans="2:16">
      <c r="F64" s="4">
        <f>L64/P64</f>
        <v>6.0762301144628498E-7</v>
      </c>
      <c r="G64" s="4">
        <f>M64/P64</f>
        <v>2.2704007971075771E-6</v>
      </c>
      <c r="H64" s="4">
        <f>N64/P64</f>
        <v>0.99999706605251559</v>
      </c>
      <c r="I64" s="4">
        <f>O64/P64</f>
        <v>5.5923675677924749E-8</v>
      </c>
      <c r="L64" s="4">
        <f>SUM((I3-M47)^2,(J3-N47)^2,(K3-O47)^2)^-1</f>
        <v>2.5808258911890113E-2</v>
      </c>
      <c r="M64" s="4">
        <f>SUM((I3-M48)^2,(J3-N48)^2,(K3-O48)^2)^-1</f>
        <v>9.6433299104397005E-2</v>
      </c>
      <c r="N64" s="4">
        <f>SUM((I3-M49)^2,(J3-N49)^2,(K3-O49)^2)^-1</f>
        <v>42474.005601572404</v>
      </c>
      <c r="O64" s="4">
        <f>SUM((I3-M50)^2,(J3-N50)^2,(K3-O50)^2)^-1</f>
        <v>2.3753094830379767E-3</v>
      </c>
      <c r="P64" s="4">
        <f>SUM(L64:O64)</f>
        <v>42474.13021843991</v>
      </c>
    </row>
    <row r="65" spans="6:16">
      <c r="F65" s="4">
        <f t="shared" ref="F65:F73" si="21">L65/P65</f>
        <v>0.99609630096043478</v>
      </c>
      <c r="G65" s="4">
        <f t="shared" ref="G65:G73" si="22">M65/P65</f>
        <v>2.8986413577651799E-3</v>
      </c>
      <c r="H65" s="4">
        <f t="shared" ref="H65:H73" si="23">N65/P65</f>
        <v>9.6497987394135985E-4</v>
      </c>
      <c r="I65" s="4">
        <f t="shared" ref="I65:I73" si="24">O65/P65</f>
        <v>4.0077807858622272E-5</v>
      </c>
      <c r="L65" s="4">
        <f>SUM((I4-M47)^2,(J4-N47)^2,(K4-O47)^2)^-1</f>
        <v>35.658772036251172</v>
      </c>
      <c r="M65" s="4">
        <f>SUM((I4-M48)^2,(J4-N48)^2,(K4-O48)^2)^-1</f>
        <v>0.10376706679036618</v>
      </c>
      <c r="N65" s="4">
        <f>SUM((I4-M49)^2,(J5-N49)^2,(K5-O49)^2)^-1</f>
        <v>3.4544850042377701E-2</v>
      </c>
      <c r="O65" s="4">
        <f>SUM((I4-M50)^2,(J4-N50)^2,(K4-O50)^2)^-1</f>
        <v>1.4347261532497676E-3</v>
      </c>
      <c r="P65" s="4">
        <f t="shared" ref="P65:P73" si="25">SUM(L65:O65)</f>
        <v>35.798518679237169</v>
      </c>
    </row>
    <row r="66" spans="6:16">
      <c r="F66" s="4">
        <f t="shared" si="21"/>
        <v>0.83254985856346808</v>
      </c>
      <c r="G66" s="4">
        <f t="shared" si="22"/>
        <v>0.14298863269205095</v>
      </c>
      <c r="H66" s="4">
        <f t="shared" si="23"/>
        <v>2.3427690538839481E-2</v>
      </c>
      <c r="I66" s="4">
        <f t="shared" si="24"/>
        <v>1.0338182056413442E-3</v>
      </c>
      <c r="L66" s="4">
        <f>SUM((I5-M47)^2,(J5-N47)^2,(K5-O47)^2)^-1</f>
        <v>1.2276203652766213</v>
      </c>
      <c r="M66" s="4">
        <f>SUM((I5-M48)^2,(J5-N48)^2,(K5-O48)^2)^-1</f>
        <v>0.21084113544707131</v>
      </c>
      <c r="N66" s="4">
        <f>SUM((I5-M49)^2,(J5-N49)^2,(K5-O49)^2)^-1</f>
        <v>3.4544850042377701E-2</v>
      </c>
      <c r="O66" s="4">
        <f>SUM((I5-M50)^2,(J5-N50)^2,(K5-O50)^2)^-1</f>
        <v>1.5243967315409707E-3</v>
      </c>
      <c r="P66" s="4">
        <f t="shared" si="25"/>
        <v>1.4745307474976115</v>
      </c>
    </row>
    <row r="67" spans="6:16">
      <c r="F67" s="4">
        <f t="shared" si="21"/>
        <v>0.91545393908184047</v>
      </c>
      <c r="G67" s="4">
        <f t="shared" si="22"/>
        <v>6.6318600796961877E-2</v>
      </c>
      <c r="H67" s="4">
        <f t="shared" si="23"/>
        <v>1.7217629434807098E-2</v>
      </c>
      <c r="I67" s="4">
        <f t="shared" si="24"/>
        <v>1.0098306863905748E-3</v>
      </c>
      <c r="L67" s="4">
        <f>SUM((I6-M47)^2,(J6-N47)^2,(K6-O47)^2)^-1</f>
        <v>1.298776144875837</v>
      </c>
      <c r="M67" s="4">
        <f>SUM((I6-M48)^2,(J6-N48)^2,(K6-O48)^2)^-1</f>
        <v>9.4087766734638048E-2</v>
      </c>
      <c r="N67" s="4">
        <f>SUM((I6-M49)^2,(J6-N49)^2,(K6-O49)^2)^-1</f>
        <v>2.4427057907105011E-2</v>
      </c>
      <c r="O67" s="4">
        <f>SUM((I6-M50)^2,(J6-N50)^2,(K6-O50)^2)^-1</f>
        <v>1.4326706673664993E-3</v>
      </c>
      <c r="P67" s="4">
        <f t="shared" si="25"/>
        <v>1.4187236401849466</v>
      </c>
    </row>
    <row r="68" spans="6:16">
      <c r="F68" s="4">
        <f t="shared" si="21"/>
        <v>0.99636089143140572</v>
      </c>
      <c r="G68" s="4">
        <f t="shared" si="22"/>
        <v>2.8994113163337315E-3</v>
      </c>
      <c r="H68" s="4">
        <f t="shared" si="23"/>
        <v>6.9960879863803233E-4</v>
      </c>
      <c r="I68" s="4">
        <f t="shared" si="24"/>
        <v>4.0088453622537441E-5</v>
      </c>
      <c r="L68" s="4">
        <f>SUM((I7-M47)^2,(J7-N47)^2,(K7-O47)^2)^-1</f>
        <v>35.658772036251172</v>
      </c>
      <c r="M68" s="4">
        <f>SUM((I7-M48)^2,(J7-N48)^2,(K7-O48)^2)^-1</f>
        <v>0.10376706679036618</v>
      </c>
      <c r="N68" s="4">
        <f>SUM((I7-M49)^2,(J7-N49)^2,(K7-O49)^2)^-1</f>
        <v>2.5038307785594804E-2</v>
      </c>
      <c r="O68" s="4">
        <f>SUM((I7-M50)^2,(J7-N50)^2,(K7-O50)^2)^-1</f>
        <v>1.4347261532497676E-3</v>
      </c>
      <c r="P68" s="4">
        <f t="shared" si="25"/>
        <v>35.789012136980382</v>
      </c>
    </row>
    <row r="69" spans="6:16">
      <c r="F69" s="4">
        <f t="shared" si="21"/>
        <v>0.99636089143140572</v>
      </c>
      <c r="G69" s="4">
        <f t="shared" si="22"/>
        <v>2.8994113163337315E-3</v>
      </c>
      <c r="H69" s="4">
        <f t="shared" si="23"/>
        <v>6.9960879863803233E-4</v>
      </c>
      <c r="I69" s="4">
        <f t="shared" si="24"/>
        <v>4.0088453622537441E-5</v>
      </c>
      <c r="L69" s="4">
        <f>SUM((I8-M47)^2,(J8-N47)^2,(K8-O47)^2)^-1</f>
        <v>35.658772036251172</v>
      </c>
      <c r="M69" s="4">
        <f>SUM((I8-M48)^2,(J8-N48)^2,(K8-O48)^2)^-1</f>
        <v>0.10376706679036618</v>
      </c>
      <c r="N69" s="4">
        <f>SUM((I8-M49)^2,(J8-N49)^2,(K8-O49)^2)^-1</f>
        <v>2.5038307785594804E-2</v>
      </c>
      <c r="O69" s="4">
        <f>SUM((I8-M50)^2,(J8-N50)^2,(K8-O50)^2)^-1</f>
        <v>1.4347261532497676E-3</v>
      </c>
      <c r="P69" s="4">
        <f t="shared" si="25"/>
        <v>35.789012136980382</v>
      </c>
    </row>
    <row r="70" spans="6:16">
      <c r="F70" s="4">
        <f t="shared" si="21"/>
        <v>0.99636089143140572</v>
      </c>
      <c r="G70" s="4">
        <f t="shared" si="22"/>
        <v>2.8994113163337315E-3</v>
      </c>
      <c r="H70" s="4">
        <f t="shared" si="23"/>
        <v>6.9960879863803233E-4</v>
      </c>
      <c r="I70" s="4">
        <f t="shared" si="24"/>
        <v>4.0088453622537441E-5</v>
      </c>
      <c r="L70" s="4">
        <f>SUM((I9-M47)^2,(J9-N47)^2,(K9-O47)^2)^-1</f>
        <v>35.658772036251172</v>
      </c>
      <c r="M70" s="4">
        <f>SUM((I9-M48)^2,(J9-N48)^2,(K9-O48)^2)^-1</f>
        <v>0.10376706679036618</v>
      </c>
      <c r="N70" s="4">
        <f>SUM((I9-M49)^2,(J9-N49)^2,(K9-O49)^2)^-1</f>
        <v>2.5038307785594804E-2</v>
      </c>
      <c r="O70" s="4">
        <f>SUM((I9-M50)^2,(J9-N50)^2,(K9-O50)^2)^-1</f>
        <v>1.4347261532497676E-3</v>
      </c>
      <c r="P70" s="4">
        <f t="shared" si="25"/>
        <v>35.789012136980382</v>
      </c>
    </row>
    <row r="71" spans="6:16">
      <c r="F71" s="4">
        <f t="shared" si="21"/>
        <v>0.99636089143140572</v>
      </c>
      <c r="G71" s="4">
        <f t="shared" si="22"/>
        <v>2.8994113163337315E-3</v>
      </c>
      <c r="H71" s="4">
        <f t="shared" si="23"/>
        <v>6.9960879863803233E-4</v>
      </c>
      <c r="I71" s="4">
        <f t="shared" si="24"/>
        <v>4.0088453622537441E-5</v>
      </c>
      <c r="L71" s="4">
        <f>SUM((I10-M47)^2,(J10-N47)^2,(K10-O47)^2)^-1</f>
        <v>35.658772036251172</v>
      </c>
      <c r="M71" s="4">
        <f>SUM((I10-M48)^2,(J10-N48)^2,(K10-O48)^2)^-1</f>
        <v>0.10376706679036618</v>
      </c>
      <c r="N71" s="4">
        <f>SUM((I10-M49)^2,(J10-N49)^2,(K10-O49)^2)^-1</f>
        <v>2.5038307785594804E-2</v>
      </c>
      <c r="O71" s="4">
        <f>SUM((I10-M50)^2,(J10-N50)^2,(K10-O50)^2)^-1</f>
        <v>1.4347261532497676E-3</v>
      </c>
      <c r="P71" s="4">
        <f t="shared" si="25"/>
        <v>35.789012136980382</v>
      </c>
    </row>
    <row r="72" spans="6:16">
      <c r="F72" s="4">
        <f t="shared" si="21"/>
        <v>4.2912721061503808E-12</v>
      </c>
      <c r="G72" s="4">
        <f t="shared" si="22"/>
        <v>5.3873938692416055E-12</v>
      </c>
      <c r="H72" s="4">
        <f t="shared" si="23"/>
        <v>7.0560695981366711E-12</v>
      </c>
      <c r="I72" s="4">
        <f>O72/P72</f>
        <v>0.99999999998326528</v>
      </c>
      <c r="L72" s="4">
        <f>SUM((I11-M47)^2,(J11-N47)^2,(K11-O47)^2)^-1</f>
        <v>1.4439486709975488E-3</v>
      </c>
      <c r="M72" s="4">
        <f>SUM((I11-M48)^2,(J11-N48)^2,(K11-O48)^2)^-1</f>
        <v>1.8127771964128046E-3</v>
      </c>
      <c r="N72" s="4">
        <f>SUM((I11-M49)^2,(J11-N49)^2,(K11-O49)^2)^-1</f>
        <v>2.374261539857387E-3</v>
      </c>
      <c r="O72" s="4">
        <f>SUM((I11-M50)^2,(J11-N50)^2,(K11-O50)^2)^-1</f>
        <v>336484994.48540539</v>
      </c>
      <c r="P72" s="4">
        <f t="shared" si="25"/>
        <v>336484994.49103636</v>
      </c>
    </row>
    <row r="73" spans="6:16">
      <c r="F73" s="23">
        <f t="shared" si="21"/>
        <v>3.6356422076470689E-4</v>
      </c>
      <c r="G73" s="4">
        <f t="shared" si="22"/>
        <v>0.99928786988398555</v>
      </c>
      <c r="H73" s="4">
        <f t="shared" si="23"/>
        <v>3.4234907378692182E-4</v>
      </c>
      <c r="I73" s="4">
        <f t="shared" si="24"/>
        <v>6.2168214627738286E-6</v>
      </c>
      <c r="L73" s="4">
        <f>SUM((I12-M47)^2,(J12-N47)^2,(K12-O47)^2)^-1</f>
        <v>0.10652276147122121</v>
      </c>
      <c r="M73" s="4">
        <f>SUM((I12-M48)^2,(J12-N48)^2,(K12-O48)^2)^-1</f>
        <v>292.78707123830895</v>
      </c>
      <c r="N73" s="4">
        <f>SUM((I12-M49)^2,(J12-N49)^2,(K12-O49)^2)^-1</f>
        <v>0.10030681415842424</v>
      </c>
      <c r="O73" s="4">
        <f>SUM((I12-M50)^2,(J12-N50)^2,(K12-O50)^2)^-1</f>
        <v>1.8215020949952385E-3</v>
      </c>
      <c r="P73" s="4">
        <f t="shared" si="25"/>
        <v>292.99572231603361</v>
      </c>
    </row>
  </sheetData>
  <mergeCells count="19">
    <mergeCell ref="B46:J46"/>
    <mergeCell ref="H1:K1"/>
    <mergeCell ref="B16:F16"/>
    <mergeCell ref="I16:M16"/>
    <mergeCell ref="B31:F31"/>
    <mergeCell ref="I31:M31"/>
    <mergeCell ref="O62:O63"/>
    <mergeCell ref="L47:L50"/>
    <mergeCell ref="L54:M55"/>
    <mergeCell ref="B59:I59"/>
    <mergeCell ref="L62:L63"/>
    <mergeCell ref="M62:M63"/>
    <mergeCell ref="N62:N63"/>
    <mergeCell ref="B47:E47"/>
    <mergeCell ref="F47:F48"/>
    <mergeCell ref="G47:G48"/>
    <mergeCell ref="H47:H48"/>
    <mergeCell ref="I47:I48"/>
    <mergeCell ref="J47:J4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3"/>
  <sheetViews>
    <sheetView topLeftCell="A55" workbookViewId="0">
      <selection activeCell="O14" sqref="A1:XFD1048576"/>
    </sheetView>
  </sheetViews>
  <sheetFormatPr defaultRowHeight="15"/>
  <cols>
    <col min="2" max="2" width="11.85546875" customWidth="1"/>
    <col min="3" max="3" width="11.7109375" customWidth="1"/>
    <col min="4" max="4" width="11" customWidth="1"/>
    <col min="5" max="5" width="13.42578125" customWidth="1"/>
    <col min="6" max="7" width="12.28515625" customWidth="1"/>
    <col min="8" max="9" width="11.5703125" customWidth="1"/>
    <col min="10" max="10" width="11.42578125" customWidth="1"/>
    <col min="11" max="11" width="11.7109375" customWidth="1"/>
    <col min="13" max="13" width="14.5703125" customWidth="1"/>
    <col min="14" max="15" width="12" customWidth="1"/>
    <col min="16" max="16" width="11.28515625" customWidth="1"/>
  </cols>
  <sheetData>
    <row r="1" spans="2:13">
      <c r="H1" s="34" t="s">
        <v>1</v>
      </c>
      <c r="I1" s="34"/>
      <c r="J1" s="34"/>
      <c r="K1" s="34"/>
    </row>
    <row r="2" spans="2:13">
      <c r="B2" s="28" t="s">
        <v>96</v>
      </c>
      <c r="C2" s="28" t="s">
        <v>96</v>
      </c>
      <c r="D2" s="28" t="s">
        <v>96</v>
      </c>
      <c r="E2" s="28" t="s">
        <v>96</v>
      </c>
      <c r="H2" s="18" t="s">
        <v>2</v>
      </c>
      <c r="I2" s="18" t="s">
        <v>3</v>
      </c>
      <c r="J2" s="18" t="s">
        <v>4</v>
      </c>
      <c r="K2" s="18" t="s">
        <v>5</v>
      </c>
    </row>
    <row r="3" spans="2:13">
      <c r="B3" s="28" t="s">
        <v>105</v>
      </c>
      <c r="C3" s="28" t="s">
        <v>97</v>
      </c>
      <c r="D3" s="28" t="s">
        <v>98</v>
      </c>
      <c r="E3" s="28" t="s">
        <v>99</v>
      </c>
      <c r="H3" s="4">
        <v>1</v>
      </c>
      <c r="I3" s="10">
        <v>1</v>
      </c>
      <c r="J3" s="11">
        <v>7</v>
      </c>
      <c r="K3" s="11">
        <v>3</v>
      </c>
    </row>
    <row r="4" spans="2:13">
      <c r="B4" s="30">
        <f>iterasi15!F64</f>
        <v>6.0762301144628498E-7</v>
      </c>
      <c r="C4" s="30">
        <f>iterasi15!G64</f>
        <v>2.2704007971075771E-6</v>
      </c>
      <c r="D4" s="30">
        <f>iterasi15!H64</f>
        <v>0.99999706605251559</v>
      </c>
      <c r="E4" s="30">
        <f>iterasi15!I64</f>
        <v>5.5923675677924749E-8</v>
      </c>
      <c r="H4" s="4">
        <v>2</v>
      </c>
      <c r="I4" s="10">
        <v>1</v>
      </c>
      <c r="J4" s="11">
        <v>1</v>
      </c>
      <c r="K4" s="11">
        <v>1</v>
      </c>
    </row>
    <row r="5" spans="2:13">
      <c r="B5" s="30">
        <f>iterasi15!F65</f>
        <v>0.99609630096043478</v>
      </c>
      <c r="C5" s="30">
        <f>iterasi15!G65</f>
        <v>2.8986413577651799E-3</v>
      </c>
      <c r="D5" s="30">
        <f>iterasi15!H65</f>
        <v>9.6497987394135985E-4</v>
      </c>
      <c r="E5" s="30">
        <f>iterasi15!I65</f>
        <v>4.0077807858622272E-5</v>
      </c>
      <c r="H5" s="4">
        <v>3</v>
      </c>
      <c r="I5" s="10">
        <v>1</v>
      </c>
      <c r="J5" s="11">
        <v>2</v>
      </c>
      <c r="K5" s="11">
        <v>1</v>
      </c>
    </row>
    <row r="6" spans="2:13">
      <c r="B6" s="30">
        <f>iterasi15!F66</f>
        <v>0.83254985856346808</v>
      </c>
      <c r="C6" s="30">
        <f>iterasi15!G66</f>
        <v>0.14298863269205095</v>
      </c>
      <c r="D6" s="30">
        <f>iterasi15!H66</f>
        <v>2.3427690538839481E-2</v>
      </c>
      <c r="E6" s="30">
        <f>iterasi15!I66</f>
        <v>1.0338182056413442E-3</v>
      </c>
      <c r="H6" s="4">
        <v>4</v>
      </c>
      <c r="I6" s="10">
        <v>2</v>
      </c>
      <c r="J6" s="11">
        <v>1</v>
      </c>
      <c r="K6" s="11">
        <v>1</v>
      </c>
    </row>
    <row r="7" spans="2:13">
      <c r="B7" s="30">
        <f>iterasi15!F67</f>
        <v>0.91545393908184047</v>
      </c>
      <c r="C7" s="30">
        <f>iterasi15!G67</f>
        <v>6.6318600796961877E-2</v>
      </c>
      <c r="D7" s="30">
        <f>iterasi15!H67</f>
        <v>1.7217629434807098E-2</v>
      </c>
      <c r="E7" s="30">
        <f>iterasi15!I67</f>
        <v>1.0098306863905748E-3</v>
      </c>
      <c r="H7" s="4">
        <v>5</v>
      </c>
      <c r="I7" s="10">
        <v>1</v>
      </c>
      <c r="J7" s="11">
        <v>1</v>
      </c>
      <c r="K7" s="11">
        <v>1</v>
      </c>
    </row>
    <row r="8" spans="2:13">
      <c r="B8" s="30">
        <f>iterasi15!F68</f>
        <v>0.99636089143140572</v>
      </c>
      <c r="C8" s="30">
        <f>iterasi15!G68</f>
        <v>2.8994113163337315E-3</v>
      </c>
      <c r="D8" s="30">
        <f>iterasi15!H68</f>
        <v>6.9960879863803233E-4</v>
      </c>
      <c r="E8" s="30">
        <f>iterasi15!I68</f>
        <v>4.0088453622537441E-5</v>
      </c>
      <c r="H8" s="4">
        <v>6</v>
      </c>
      <c r="I8" s="10">
        <v>1</v>
      </c>
      <c r="J8" s="11">
        <v>1</v>
      </c>
      <c r="K8" s="11">
        <v>1</v>
      </c>
    </row>
    <row r="9" spans="2:13">
      <c r="B9" s="30">
        <f>iterasi15!F69</f>
        <v>0.99636089143140572</v>
      </c>
      <c r="C9" s="30">
        <f>iterasi15!G69</f>
        <v>2.8994113163337315E-3</v>
      </c>
      <c r="D9" s="30">
        <f>iterasi15!H69</f>
        <v>6.9960879863803233E-4</v>
      </c>
      <c r="E9" s="30">
        <f>iterasi15!I69</f>
        <v>4.0088453622537441E-5</v>
      </c>
      <c r="H9" s="4">
        <v>7</v>
      </c>
      <c r="I9" s="10">
        <v>1</v>
      </c>
      <c r="J9" s="11">
        <v>1</v>
      </c>
      <c r="K9" s="11">
        <v>1</v>
      </c>
    </row>
    <row r="10" spans="2:13">
      <c r="B10" s="30">
        <f>iterasi15!F70</f>
        <v>0.99636089143140572</v>
      </c>
      <c r="C10" s="30">
        <f>iterasi15!G70</f>
        <v>2.8994113163337315E-3</v>
      </c>
      <c r="D10" s="30">
        <f>iterasi15!H70</f>
        <v>6.9960879863803233E-4</v>
      </c>
      <c r="E10" s="30">
        <f>iterasi15!I70</f>
        <v>4.0088453622537441E-5</v>
      </c>
      <c r="H10" s="4">
        <v>8</v>
      </c>
      <c r="I10" s="10">
        <v>1</v>
      </c>
      <c r="J10" s="11">
        <v>1</v>
      </c>
      <c r="K10" s="11">
        <v>1</v>
      </c>
    </row>
    <row r="11" spans="2:13">
      <c r="B11" s="30">
        <f>iterasi15!F71</f>
        <v>0.99636089143140572</v>
      </c>
      <c r="C11" s="30">
        <f>iterasi15!G71</f>
        <v>2.8994113163337315E-3</v>
      </c>
      <c r="D11" s="30">
        <f>iterasi15!H71</f>
        <v>6.9960879863803233E-4</v>
      </c>
      <c r="E11" s="30">
        <f>iterasi15!I71</f>
        <v>4.0088453622537441E-5</v>
      </c>
      <c r="H11" s="4">
        <v>9</v>
      </c>
      <c r="I11" s="10">
        <v>1</v>
      </c>
      <c r="J11" s="11">
        <v>22</v>
      </c>
      <c r="K11" s="11">
        <v>17</v>
      </c>
    </row>
    <row r="12" spans="2:13">
      <c r="B12" s="30">
        <f>iterasi15!F72</f>
        <v>4.2912721061503808E-12</v>
      </c>
      <c r="C12" s="30">
        <f>iterasi15!G72</f>
        <v>5.3873938692416055E-12</v>
      </c>
      <c r="D12" s="30">
        <f>iterasi15!H72</f>
        <v>7.0560695981366711E-12</v>
      </c>
      <c r="E12" s="30">
        <f>iterasi15!I72</f>
        <v>0.99999999998326528</v>
      </c>
      <c r="H12" s="4">
        <v>10</v>
      </c>
      <c r="I12" s="10">
        <v>1</v>
      </c>
      <c r="J12" s="11">
        <v>4</v>
      </c>
      <c r="K12" s="11">
        <v>2</v>
      </c>
    </row>
    <row r="13" spans="2:13">
      <c r="B13" s="30">
        <f>iterasi15!F73</f>
        <v>3.6356422076470689E-4</v>
      </c>
      <c r="C13" s="30">
        <f>iterasi15!G73</f>
        <v>0.99928786988398555</v>
      </c>
      <c r="D13" s="30">
        <f>iterasi15!H73</f>
        <v>3.4234907378692182E-4</v>
      </c>
      <c r="E13" s="30">
        <f>iterasi15!I73</f>
        <v>6.2168214627738286E-6</v>
      </c>
    </row>
    <row r="16" spans="2:13">
      <c r="B16" s="34" t="s">
        <v>20</v>
      </c>
      <c r="C16" s="34"/>
      <c r="D16" s="34"/>
      <c r="E16" s="34"/>
      <c r="F16" s="34"/>
      <c r="I16" s="34" t="s">
        <v>107</v>
      </c>
      <c r="J16" s="34"/>
      <c r="K16" s="34"/>
      <c r="L16" s="34"/>
      <c r="M16" s="34"/>
    </row>
    <row r="17" spans="2:13">
      <c r="B17" s="14" t="s">
        <v>22</v>
      </c>
      <c r="C17" s="17" t="s">
        <v>92</v>
      </c>
      <c r="D17" s="14" t="s">
        <v>73</v>
      </c>
      <c r="E17" s="14" t="s">
        <v>74</v>
      </c>
      <c r="F17" s="14" t="s">
        <v>75</v>
      </c>
      <c r="I17" s="14" t="s">
        <v>22</v>
      </c>
      <c r="J17" s="17" t="s">
        <v>92</v>
      </c>
      <c r="K17" s="14" t="s">
        <v>73</v>
      </c>
      <c r="L17" s="14" t="s">
        <v>74</v>
      </c>
      <c r="M17" s="14" t="s">
        <v>75</v>
      </c>
    </row>
    <row r="18" spans="2:13">
      <c r="B18" s="4">
        <v>1</v>
      </c>
      <c r="C18" s="22">
        <f>B4^2</f>
        <v>3.6920572403905216E-13</v>
      </c>
      <c r="D18" s="22">
        <f>C18*I3</f>
        <v>3.6920572403905216E-13</v>
      </c>
      <c r="E18" s="22">
        <f>C18*J3</f>
        <v>2.5844400682733651E-12</v>
      </c>
      <c r="F18" s="22">
        <f>C18*K3</f>
        <v>1.1076171721171565E-12</v>
      </c>
      <c r="I18" s="4">
        <v>1</v>
      </c>
      <c r="J18" s="22">
        <f>C4^2</f>
        <v>5.1547197795067219E-12</v>
      </c>
      <c r="K18" s="22">
        <f>J18*I3</f>
        <v>5.1547197795067219E-12</v>
      </c>
      <c r="L18" s="22">
        <f>J18*J3</f>
        <v>3.6083038456547051E-11</v>
      </c>
      <c r="M18" s="22">
        <f>J18*K3</f>
        <v>1.5464159338520164E-11</v>
      </c>
    </row>
    <row r="19" spans="2:13">
      <c r="B19" s="4">
        <v>2</v>
      </c>
      <c r="C19" s="22">
        <f t="shared" ref="C19:C27" si="0">B5^2</f>
        <v>0.99220784078706104</v>
      </c>
      <c r="D19" s="22">
        <f t="shared" ref="D19:D27" si="1">C19*I4</f>
        <v>0.99220784078706104</v>
      </c>
      <c r="E19" s="22">
        <f t="shared" ref="E19:E27" si="2">C19*J4</f>
        <v>0.99220784078706104</v>
      </c>
      <c r="F19" s="22">
        <f t="shared" ref="F19:F27" si="3">C19*K4</f>
        <v>0.99220784078706104</v>
      </c>
      <c r="I19" s="4">
        <v>2</v>
      </c>
      <c r="J19" s="22">
        <f t="shared" ref="J19:J27" si="4">C5^2</f>
        <v>8.4021217209467647E-6</v>
      </c>
      <c r="K19" s="22">
        <f t="shared" ref="K19:K27" si="5">J19*I4</f>
        <v>8.4021217209467647E-6</v>
      </c>
      <c r="L19" s="22">
        <f t="shared" ref="L19:L27" si="6">J19*J4</f>
        <v>8.4021217209467647E-6</v>
      </c>
      <c r="M19" s="22">
        <f t="shared" ref="M19:M27" si="7">J19*K4</f>
        <v>8.4021217209467647E-6</v>
      </c>
    </row>
    <row r="20" spans="2:13">
      <c r="B20" s="4">
        <v>3</v>
      </c>
      <c r="C20" s="22">
        <f t="shared" si="0"/>
        <v>0.69313926699405071</v>
      </c>
      <c r="D20" s="22">
        <f t="shared" si="1"/>
        <v>0.69313926699405071</v>
      </c>
      <c r="E20" s="22">
        <f t="shared" si="2"/>
        <v>1.3862785339881014</v>
      </c>
      <c r="F20" s="22">
        <f t="shared" si="3"/>
        <v>0.69313926699405071</v>
      </c>
      <c r="I20" s="4">
        <v>3</v>
      </c>
      <c r="J20" s="22">
        <f t="shared" si="4"/>
        <v>2.0445749079142261E-2</v>
      </c>
      <c r="K20" s="22">
        <f t="shared" si="5"/>
        <v>2.0445749079142261E-2</v>
      </c>
      <c r="L20" s="22">
        <f t="shared" si="6"/>
        <v>4.0891498158284523E-2</v>
      </c>
      <c r="M20" s="22">
        <f t="shared" si="7"/>
        <v>2.0445749079142261E-2</v>
      </c>
    </row>
    <row r="21" spans="2:13">
      <c r="B21" s="4">
        <v>4</v>
      </c>
      <c r="C21" s="22">
        <f t="shared" si="0"/>
        <v>0.83805591458045814</v>
      </c>
      <c r="D21" s="22">
        <f t="shared" si="1"/>
        <v>1.6761118291609163</v>
      </c>
      <c r="E21" s="22">
        <f t="shared" si="2"/>
        <v>0.83805591458045814</v>
      </c>
      <c r="F21" s="22">
        <f t="shared" si="3"/>
        <v>0.83805591458045814</v>
      </c>
      <c r="I21" s="4">
        <v>4</v>
      </c>
      <c r="J21" s="22">
        <f t="shared" si="4"/>
        <v>4.3981568116667922E-3</v>
      </c>
      <c r="K21" s="22">
        <f t="shared" si="5"/>
        <v>8.7963136233335844E-3</v>
      </c>
      <c r="L21" s="22">
        <f t="shared" si="6"/>
        <v>4.3981568116667922E-3</v>
      </c>
      <c r="M21" s="22">
        <f t="shared" si="7"/>
        <v>4.3981568116667922E-3</v>
      </c>
    </row>
    <row r="22" spans="2:13">
      <c r="B22" s="4">
        <v>5</v>
      </c>
      <c r="C22" s="22">
        <f t="shared" si="0"/>
        <v>0.99273502597398544</v>
      </c>
      <c r="D22" s="22">
        <f t="shared" si="1"/>
        <v>0.99273502597398544</v>
      </c>
      <c r="E22" s="22">
        <f t="shared" si="2"/>
        <v>0.99273502597398544</v>
      </c>
      <c r="F22" s="22">
        <f t="shared" si="3"/>
        <v>0.99273502597398544</v>
      </c>
      <c r="I22" s="4">
        <v>5</v>
      </c>
      <c r="J22" s="22">
        <f t="shared" si="4"/>
        <v>8.4065859812841025E-6</v>
      </c>
      <c r="K22" s="22">
        <f t="shared" si="5"/>
        <v>8.4065859812841025E-6</v>
      </c>
      <c r="L22" s="22">
        <f t="shared" si="6"/>
        <v>8.4065859812841025E-6</v>
      </c>
      <c r="M22" s="22">
        <f t="shared" si="7"/>
        <v>8.4065859812841025E-6</v>
      </c>
    </row>
    <row r="23" spans="2:13">
      <c r="B23" s="4">
        <v>6</v>
      </c>
      <c r="C23" s="22">
        <f t="shared" si="0"/>
        <v>0.99273502597398544</v>
      </c>
      <c r="D23" s="22">
        <f t="shared" si="1"/>
        <v>0.99273502597398544</v>
      </c>
      <c r="E23" s="22">
        <f t="shared" si="2"/>
        <v>0.99273502597398544</v>
      </c>
      <c r="F23" s="22">
        <f t="shared" si="3"/>
        <v>0.99273502597398544</v>
      </c>
      <c r="I23" s="4">
        <v>6</v>
      </c>
      <c r="J23" s="22">
        <f t="shared" si="4"/>
        <v>8.4065859812841025E-6</v>
      </c>
      <c r="K23" s="22">
        <f t="shared" si="5"/>
        <v>8.4065859812841025E-6</v>
      </c>
      <c r="L23" s="22">
        <f t="shared" si="6"/>
        <v>8.4065859812841025E-6</v>
      </c>
      <c r="M23" s="22">
        <f t="shared" si="7"/>
        <v>8.4065859812841025E-6</v>
      </c>
    </row>
    <row r="24" spans="2:13">
      <c r="B24" s="4">
        <v>7</v>
      </c>
      <c r="C24" s="22">
        <f t="shared" si="0"/>
        <v>0.99273502597398544</v>
      </c>
      <c r="D24" s="22">
        <f t="shared" si="1"/>
        <v>0.99273502597398544</v>
      </c>
      <c r="E24" s="22">
        <f t="shared" si="2"/>
        <v>0.99273502597398544</v>
      </c>
      <c r="F24" s="22">
        <f t="shared" si="3"/>
        <v>0.99273502597398544</v>
      </c>
      <c r="I24" s="4">
        <v>7</v>
      </c>
      <c r="J24" s="22">
        <f>C10^2</f>
        <v>8.4065859812841025E-6</v>
      </c>
      <c r="K24" s="22">
        <f t="shared" si="5"/>
        <v>8.4065859812841025E-6</v>
      </c>
      <c r="L24" s="22">
        <f t="shared" si="6"/>
        <v>8.4065859812841025E-6</v>
      </c>
      <c r="M24" s="22">
        <f t="shared" si="7"/>
        <v>8.4065859812841025E-6</v>
      </c>
    </row>
    <row r="25" spans="2:13">
      <c r="B25" s="4">
        <v>8</v>
      </c>
      <c r="C25" s="22">
        <f t="shared" si="0"/>
        <v>0.99273502597398544</v>
      </c>
      <c r="D25" s="22">
        <f t="shared" si="1"/>
        <v>0.99273502597398544</v>
      </c>
      <c r="E25" s="22">
        <f t="shared" si="2"/>
        <v>0.99273502597398544</v>
      </c>
      <c r="F25" s="22">
        <f t="shared" si="3"/>
        <v>0.99273502597398544</v>
      </c>
      <c r="I25" s="4">
        <v>8</v>
      </c>
      <c r="J25" s="22">
        <f t="shared" si="4"/>
        <v>8.4065859812841025E-6</v>
      </c>
      <c r="K25" s="22">
        <f t="shared" si="5"/>
        <v>8.4065859812841025E-6</v>
      </c>
      <c r="L25" s="22">
        <f t="shared" si="6"/>
        <v>8.4065859812841025E-6</v>
      </c>
      <c r="M25" s="22">
        <f t="shared" si="7"/>
        <v>8.4065859812841025E-6</v>
      </c>
    </row>
    <row r="26" spans="2:13">
      <c r="B26" s="4">
        <v>9</v>
      </c>
      <c r="C26" s="22">
        <f t="shared" si="0"/>
        <v>1.8415016289024325E-23</v>
      </c>
      <c r="D26" s="22">
        <f t="shared" si="1"/>
        <v>1.8415016289024325E-23</v>
      </c>
      <c r="E26" s="22">
        <f t="shared" si="2"/>
        <v>4.0513035835853517E-22</v>
      </c>
      <c r="F26" s="22">
        <f t="shared" si="3"/>
        <v>3.1305527691341352E-22</v>
      </c>
      <c r="I26" s="4">
        <v>9</v>
      </c>
      <c r="J26" s="22">
        <f t="shared" si="4"/>
        <v>2.9024012702342038E-23</v>
      </c>
      <c r="K26" s="22">
        <f t="shared" si="5"/>
        <v>2.9024012702342038E-23</v>
      </c>
      <c r="L26" s="22">
        <f t="shared" si="6"/>
        <v>6.3852827945152481E-22</v>
      </c>
      <c r="M26" s="22">
        <f t="shared" si="7"/>
        <v>4.9340821593981461E-22</v>
      </c>
    </row>
    <row r="27" spans="2:13">
      <c r="B27" s="4">
        <v>10</v>
      </c>
      <c r="C27" s="22">
        <f t="shared" si="0"/>
        <v>1.3217894262024854E-7</v>
      </c>
      <c r="D27" s="22">
        <f t="shared" si="1"/>
        <v>1.3217894262024854E-7</v>
      </c>
      <c r="E27" s="22">
        <f t="shared" si="2"/>
        <v>5.2871577048099416E-7</v>
      </c>
      <c r="F27" s="22">
        <f t="shared" si="3"/>
        <v>2.6435788524049708E-7</v>
      </c>
      <c r="I27" s="4">
        <v>10</v>
      </c>
      <c r="J27" s="22">
        <f t="shared" si="4"/>
        <v>0.9985762468972732</v>
      </c>
      <c r="K27" s="22">
        <f t="shared" si="5"/>
        <v>0.9985762468972732</v>
      </c>
      <c r="L27" s="22">
        <f t="shared" si="6"/>
        <v>3.9943049875890928</v>
      </c>
      <c r="M27" s="22">
        <f t="shared" si="7"/>
        <v>1.9971524937945464</v>
      </c>
    </row>
    <row r="28" spans="2:13">
      <c r="B28" s="16" t="s">
        <v>37</v>
      </c>
      <c r="C28" s="5">
        <f>SUM(C18:C27)</f>
        <v>6.4943432584368228</v>
      </c>
      <c r="D28" s="5">
        <f>SUM(D18:D27)</f>
        <v>7.3323991730172811</v>
      </c>
      <c r="E28" s="5">
        <f>SUM(E18:E27)</f>
        <v>7.1874829219699174</v>
      </c>
      <c r="F28" s="22">
        <f>SUM(F18:F27)</f>
        <v>6.4943433906165042</v>
      </c>
      <c r="I28" s="16" t="s">
        <v>37</v>
      </c>
      <c r="J28" s="5">
        <f>SUM(J18:J27)</f>
        <v>1.0234621812588831</v>
      </c>
      <c r="K28" s="5">
        <f>SUM(K18:K27)</f>
        <v>1.0278603380705498</v>
      </c>
      <c r="L28" s="5">
        <f>SUM(L18:L27)</f>
        <v>4.039636671060773</v>
      </c>
      <c r="M28" s="22">
        <f>SUM(M18:M27)</f>
        <v>2.0220384281664656</v>
      </c>
    </row>
    <row r="31" spans="2:13">
      <c r="B31" s="34" t="s">
        <v>108</v>
      </c>
      <c r="C31" s="34"/>
      <c r="D31" s="34"/>
      <c r="E31" s="34"/>
      <c r="F31" s="34"/>
      <c r="I31" s="34" t="s">
        <v>109</v>
      </c>
      <c r="J31" s="34"/>
      <c r="K31" s="34"/>
      <c r="L31" s="34"/>
      <c r="M31" s="34"/>
    </row>
    <row r="32" spans="2:13">
      <c r="B32" s="14" t="s">
        <v>22</v>
      </c>
      <c r="C32" s="17" t="s">
        <v>92</v>
      </c>
      <c r="D32" s="14" t="s">
        <v>73</v>
      </c>
      <c r="E32" s="14" t="s">
        <v>74</v>
      </c>
      <c r="F32" s="14" t="s">
        <v>75</v>
      </c>
      <c r="I32" s="14" t="s">
        <v>22</v>
      </c>
      <c r="J32" s="17" t="s">
        <v>92</v>
      </c>
      <c r="K32" s="14" t="s">
        <v>73</v>
      </c>
      <c r="L32" s="14" t="s">
        <v>74</v>
      </c>
      <c r="M32" s="14" t="s">
        <v>75</v>
      </c>
    </row>
    <row r="33" spans="2:15">
      <c r="B33" s="4">
        <v>1</v>
      </c>
      <c r="C33" s="22">
        <f>D4^2</f>
        <v>0.99999413211363919</v>
      </c>
      <c r="D33" s="22">
        <f>C33*I3</f>
        <v>0.99999413211363919</v>
      </c>
      <c r="E33" s="22">
        <f>C33*J3</f>
        <v>6.9999589247954743</v>
      </c>
      <c r="F33" s="22">
        <f>C33*K3</f>
        <v>2.9999823963409176</v>
      </c>
      <c r="I33" s="4">
        <v>1</v>
      </c>
      <c r="J33" s="22">
        <f>E4^2</f>
        <v>3.127457501329712E-15</v>
      </c>
      <c r="K33" s="22">
        <f>J33*I3</f>
        <v>3.127457501329712E-15</v>
      </c>
      <c r="L33" s="22">
        <f>J33*J3</f>
        <v>2.1892202509307984E-14</v>
      </c>
      <c r="M33" s="22">
        <f>J33*K3</f>
        <v>9.3823725039891361E-15</v>
      </c>
    </row>
    <row r="34" spans="2:15">
      <c r="B34" s="4">
        <v>2</v>
      </c>
      <c r="C34" s="22">
        <f t="shared" ref="C34:C42" si="8">D5^2</f>
        <v>9.3118615711188273E-7</v>
      </c>
      <c r="D34" s="22">
        <f t="shared" ref="D34:D42" si="9">C34*I4</f>
        <v>9.3118615711188273E-7</v>
      </c>
      <c r="E34" s="22">
        <f t="shared" ref="E34:E42" si="10">C34*J4</f>
        <v>9.3118615711188273E-7</v>
      </c>
      <c r="F34" s="22">
        <f t="shared" ref="F34:F42" si="11">C34*K4</f>
        <v>9.3118615711188273E-7</v>
      </c>
      <c r="I34" s="4">
        <v>2</v>
      </c>
      <c r="J34" s="22">
        <f t="shared" ref="J34:J42" si="12">E5^2</f>
        <v>1.6062306827526452E-9</v>
      </c>
      <c r="K34" s="22">
        <f t="shared" ref="K34:K42" si="13">J34*I4</f>
        <v>1.6062306827526452E-9</v>
      </c>
      <c r="L34" s="22">
        <f t="shared" ref="L34:L42" si="14">J34*J4</f>
        <v>1.6062306827526452E-9</v>
      </c>
      <c r="M34" s="22">
        <f t="shared" ref="M34:M42" si="15">J34*K4</f>
        <v>1.6062306827526452E-9</v>
      </c>
    </row>
    <row r="35" spans="2:15">
      <c r="B35" s="4">
        <v>3</v>
      </c>
      <c r="C35" s="22">
        <f t="shared" si="8"/>
        <v>5.4885668398362898E-4</v>
      </c>
      <c r="D35" s="22">
        <f t="shared" si="9"/>
        <v>5.4885668398362898E-4</v>
      </c>
      <c r="E35" s="22">
        <f t="shared" si="10"/>
        <v>1.097713367967258E-3</v>
      </c>
      <c r="F35" s="22">
        <f t="shared" si="11"/>
        <v>5.4885668398362898E-4</v>
      </c>
      <c r="I35" s="4">
        <v>3</v>
      </c>
      <c r="J35" s="22">
        <f t="shared" si="12"/>
        <v>1.0687800823154886E-6</v>
      </c>
      <c r="K35" s="22">
        <f t="shared" si="13"/>
        <v>1.0687800823154886E-6</v>
      </c>
      <c r="L35" s="22">
        <f t="shared" si="14"/>
        <v>2.1375601646309773E-6</v>
      </c>
      <c r="M35" s="22">
        <f t="shared" si="15"/>
        <v>1.0687800823154886E-6</v>
      </c>
    </row>
    <row r="36" spans="2:15">
      <c r="B36" s="4">
        <v>4</v>
      </c>
      <c r="C36" s="22">
        <f t="shared" si="8"/>
        <v>2.9644676335433581E-4</v>
      </c>
      <c r="D36" s="22">
        <f t="shared" si="9"/>
        <v>5.9289352670867162E-4</v>
      </c>
      <c r="E36" s="22">
        <f t="shared" si="10"/>
        <v>2.9644676335433581E-4</v>
      </c>
      <c r="F36" s="22">
        <f t="shared" si="11"/>
        <v>2.9644676335433581E-4</v>
      </c>
      <c r="I36" s="4">
        <v>4</v>
      </c>
      <c r="J36" s="22">
        <f t="shared" si="12"/>
        <v>1.0197580151760594E-6</v>
      </c>
      <c r="K36" s="22">
        <f t="shared" si="13"/>
        <v>2.0395160303521188E-6</v>
      </c>
      <c r="L36" s="22">
        <f t="shared" si="14"/>
        <v>1.0197580151760594E-6</v>
      </c>
      <c r="M36" s="22">
        <f t="shared" si="15"/>
        <v>1.0197580151760594E-6</v>
      </c>
    </row>
    <row r="37" spans="2:15">
      <c r="B37" s="4">
        <v>5</v>
      </c>
      <c r="C37" s="22">
        <f t="shared" si="8"/>
        <v>4.8945247113175089E-7</v>
      </c>
      <c r="D37" s="22">
        <f t="shared" si="9"/>
        <v>4.8945247113175089E-7</v>
      </c>
      <c r="E37" s="22">
        <f t="shared" si="10"/>
        <v>4.8945247113175089E-7</v>
      </c>
      <c r="F37" s="22">
        <f t="shared" si="11"/>
        <v>4.8945247113175089E-7</v>
      </c>
      <c r="I37" s="4">
        <v>5</v>
      </c>
      <c r="J37" s="22">
        <f t="shared" si="12"/>
        <v>1.6070841138463354E-9</v>
      </c>
      <c r="K37" s="22">
        <f t="shared" si="13"/>
        <v>1.6070841138463354E-9</v>
      </c>
      <c r="L37" s="22">
        <f t="shared" si="14"/>
        <v>1.6070841138463354E-9</v>
      </c>
      <c r="M37" s="22">
        <f t="shared" si="15"/>
        <v>1.6070841138463354E-9</v>
      </c>
    </row>
    <row r="38" spans="2:15">
      <c r="B38" s="4">
        <v>6</v>
      </c>
      <c r="C38" s="22">
        <f t="shared" si="8"/>
        <v>4.8945247113175089E-7</v>
      </c>
      <c r="D38" s="22">
        <f t="shared" si="9"/>
        <v>4.8945247113175089E-7</v>
      </c>
      <c r="E38" s="22">
        <f t="shared" si="10"/>
        <v>4.8945247113175089E-7</v>
      </c>
      <c r="F38" s="22">
        <f t="shared" si="11"/>
        <v>4.8945247113175089E-7</v>
      </c>
      <c r="I38" s="4">
        <v>6</v>
      </c>
      <c r="J38" s="22">
        <f t="shared" si="12"/>
        <v>1.6070841138463354E-9</v>
      </c>
      <c r="K38" s="22">
        <f t="shared" si="13"/>
        <v>1.6070841138463354E-9</v>
      </c>
      <c r="L38" s="22">
        <f t="shared" si="14"/>
        <v>1.6070841138463354E-9</v>
      </c>
      <c r="M38" s="22">
        <f t="shared" si="15"/>
        <v>1.6070841138463354E-9</v>
      </c>
    </row>
    <row r="39" spans="2:15">
      <c r="B39" s="4">
        <v>7</v>
      </c>
      <c r="C39" s="22">
        <f t="shared" si="8"/>
        <v>4.8945247113175089E-7</v>
      </c>
      <c r="D39" s="22">
        <f t="shared" si="9"/>
        <v>4.8945247113175089E-7</v>
      </c>
      <c r="E39" s="22">
        <f t="shared" si="10"/>
        <v>4.8945247113175089E-7</v>
      </c>
      <c r="F39" s="22">
        <f t="shared" si="11"/>
        <v>4.8945247113175089E-7</v>
      </c>
      <c r="I39" s="4">
        <v>7</v>
      </c>
      <c r="J39" s="22">
        <f t="shared" si="12"/>
        <v>1.6070841138463354E-9</v>
      </c>
      <c r="K39" s="22">
        <f t="shared" si="13"/>
        <v>1.6070841138463354E-9</v>
      </c>
      <c r="L39" s="22">
        <f t="shared" si="14"/>
        <v>1.6070841138463354E-9</v>
      </c>
      <c r="M39" s="22">
        <f t="shared" si="15"/>
        <v>1.6070841138463354E-9</v>
      </c>
    </row>
    <row r="40" spans="2:15">
      <c r="B40" s="4">
        <v>8</v>
      </c>
      <c r="C40" s="22">
        <f t="shared" si="8"/>
        <v>4.8945247113175089E-7</v>
      </c>
      <c r="D40" s="22">
        <f t="shared" si="9"/>
        <v>4.8945247113175089E-7</v>
      </c>
      <c r="E40" s="22">
        <f t="shared" si="10"/>
        <v>4.8945247113175089E-7</v>
      </c>
      <c r="F40" s="22">
        <f t="shared" si="11"/>
        <v>4.8945247113175089E-7</v>
      </c>
      <c r="I40" s="4">
        <v>8</v>
      </c>
      <c r="J40" s="22">
        <f t="shared" si="12"/>
        <v>1.6070841138463354E-9</v>
      </c>
      <c r="K40" s="22">
        <f t="shared" si="13"/>
        <v>1.6070841138463354E-9</v>
      </c>
      <c r="L40" s="22">
        <f t="shared" si="14"/>
        <v>1.6070841138463354E-9</v>
      </c>
      <c r="M40" s="22">
        <f t="shared" si="15"/>
        <v>1.6070841138463354E-9</v>
      </c>
    </row>
    <row r="41" spans="2:15">
      <c r="B41" s="4">
        <v>9</v>
      </c>
      <c r="C41" s="22">
        <f t="shared" si="8"/>
        <v>4.9788118173748601E-23</v>
      </c>
      <c r="D41" s="22">
        <f t="shared" si="9"/>
        <v>4.9788118173748601E-23</v>
      </c>
      <c r="E41" s="22">
        <f t="shared" si="10"/>
        <v>1.0953385998224692E-21</v>
      </c>
      <c r="F41" s="22">
        <f t="shared" si="11"/>
        <v>8.463980089537262E-22</v>
      </c>
      <c r="I41" s="4">
        <v>9</v>
      </c>
      <c r="J41" s="22">
        <f t="shared" si="12"/>
        <v>0.99999999996653055</v>
      </c>
      <c r="K41" s="22">
        <f t="shared" si="13"/>
        <v>0.99999999996653055</v>
      </c>
      <c r="L41" s="22">
        <f t="shared" si="14"/>
        <v>21.999999999263672</v>
      </c>
      <c r="M41" s="22">
        <f t="shared" si="15"/>
        <v>16.999999999431019</v>
      </c>
    </row>
    <row r="42" spans="2:15">
      <c r="B42" s="4">
        <v>10</v>
      </c>
      <c r="C42" s="22">
        <f t="shared" si="8"/>
        <v>1.1720288832276324E-7</v>
      </c>
      <c r="D42" s="22">
        <f t="shared" si="9"/>
        <v>1.1720288832276324E-7</v>
      </c>
      <c r="E42" s="22">
        <f t="shared" si="10"/>
        <v>4.6881155329105296E-7</v>
      </c>
      <c r="F42" s="22">
        <f t="shared" si="11"/>
        <v>2.3440577664552648E-7</v>
      </c>
      <c r="I42" s="4">
        <v>10</v>
      </c>
      <c r="J42" s="22">
        <f t="shared" si="12"/>
        <v>3.8648869100005325E-11</v>
      </c>
      <c r="K42" s="22">
        <f t="shared" si="13"/>
        <v>3.8648869100005325E-11</v>
      </c>
      <c r="L42" s="22">
        <f t="shared" si="14"/>
        <v>1.545954764000213E-10</v>
      </c>
      <c r="M42" s="22">
        <f t="shared" si="15"/>
        <v>7.729773820001065E-11</v>
      </c>
    </row>
    <row r="43" spans="2:15">
      <c r="B43" s="16" t="s">
        <v>37</v>
      </c>
      <c r="C43" s="5">
        <f>SUM(C33:C42)</f>
        <v>1.0008424417599073</v>
      </c>
      <c r="D43" s="5">
        <f>SUM(D33:D42)</f>
        <v>1.0011388885232617</v>
      </c>
      <c r="E43" s="5">
        <f>SUM(E33:E42)</f>
        <v>7.0013564427343917</v>
      </c>
      <c r="F43" s="22">
        <f>SUM(F33:F42)</f>
        <v>3.0008308231900731</v>
      </c>
      <c r="I43" s="16" t="s">
        <v>37</v>
      </c>
      <c r="J43" s="5">
        <f>SUM(J33:J42)</f>
        <v>1.0000020965778471</v>
      </c>
      <c r="K43" s="5">
        <f>SUM(K33:K42)</f>
        <v>1.0000031163358623</v>
      </c>
      <c r="L43" s="5">
        <f>SUM(L33:L42)</f>
        <v>22.000003164771037</v>
      </c>
      <c r="M43" s="22">
        <f>SUM(M33:M42)</f>
        <v>17.000002096080991</v>
      </c>
    </row>
    <row r="46" spans="2:15">
      <c r="B46" s="34" t="s">
        <v>62</v>
      </c>
      <c r="C46" s="34"/>
      <c r="D46" s="34"/>
      <c r="E46" s="34"/>
      <c r="F46" s="34"/>
      <c r="G46" s="34"/>
      <c r="H46" s="34"/>
      <c r="I46" s="34"/>
      <c r="J46" s="34"/>
    </row>
    <row r="47" spans="2:15">
      <c r="B47" s="43" t="s">
        <v>68</v>
      </c>
      <c r="C47" s="43"/>
      <c r="D47" s="43"/>
      <c r="E47" s="43"/>
      <c r="F47" s="43" t="s">
        <v>69</v>
      </c>
      <c r="G47" s="43" t="s">
        <v>70</v>
      </c>
      <c r="H47" s="43" t="s">
        <v>71</v>
      </c>
      <c r="I47" s="43" t="s">
        <v>90</v>
      </c>
      <c r="J47" s="43" t="s">
        <v>72</v>
      </c>
      <c r="L47" s="47" t="s">
        <v>104</v>
      </c>
      <c r="M47" s="4">
        <f>D28/C28</f>
        <v>1.1290439820056843</v>
      </c>
      <c r="N47" s="4">
        <f>E28/C28</f>
        <v>1.1067297547958579</v>
      </c>
      <c r="O47" s="4">
        <f>F28/C28</f>
        <v>1.0000000203530481</v>
      </c>
    </row>
    <row r="48" spans="2:15">
      <c r="B48" s="15" t="s">
        <v>86</v>
      </c>
      <c r="C48" s="15" t="s">
        <v>88</v>
      </c>
      <c r="D48" s="15" t="s">
        <v>89</v>
      </c>
      <c r="E48" s="15" t="s">
        <v>87</v>
      </c>
      <c r="F48" s="43"/>
      <c r="G48" s="43"/>
      <c r="H48" s="43"/>
      <c r="I48" s="43"/>
      <c r="J48" s="43"/>
      <c r="L48" s="48"/>
      <c r="M48" s="4">
        <f>K28/J28</f>
        <v>1.0042973320286801</v>
      </c>
      <c r="N48" s="4">
        <f>L28/J28</f>
        <v>3.9470307208537228</v>
      </c>
      <c r="O48" s="4">
        <f>M28/J28</f>
        <v>1.9756845589343708</v>
      </c>
    </row>
    <row r="49" spans="2:16">
      <c r="B49" s="27">
        <f>C18</f>
        <v>3.6920572403905216E-13</v>
      </c>
      <c r="C49" s="27">
        <f>J18</f>
        <v>5.1547197795067219E-12</v>
      </c>
      <c r="D49" s="27">
        <f>C33</f>
        <v>0.99999413211363919</v>
      </c>
      <c r="E49" s="22">
        <f>J33</f>
        <v>3.127457501329712E-15</v>
      </c>
      <c r="F49" s="4">
        <f>SUM((I3-M47)^2,(J3-N47)^2,(K3-O47)^2)*B49</f>
        <v>1.4305719948648729E-11</v>
      </c>
      <c r="G49" s="4">
        <f>SUM((I3-M48)^2,(J3-N48)^2,(K3-O48)^2)*C49</f>
        <v>5.3453732809985669E-11</v>
      </c>
      <c r="H49" s="4">
        <f>SUM((I3-M49)^2,(J3-N49)^2,(K3-O49)^2)*D49</f>
        <v>2.3543675232260111E-5</v>
      </c>
      <c r="I49" s="4">
        <f>SUM((I3-M50)^2,(J3-N50)^2,(K3-O50)^2)*E49</f>
        <v>1.3166526398612197E-12</v>
      </c>
      <c r="J49" s="4">
        <f>SUM(F49:I49)</f>
        <v>2.3543744308365512E-5</v>
      </c>
      <c r="L49" s="48"/>
      <c r="M49" s="4">
        <f>D43/C43</f>
        <v>1.0002961972344349</v>
      </c>
      <c r="N49" s="4">
        <f>E43/C43</f>
        <v>6.9954631724280443</v>
      </c>
      <c r="O49" s="4">
        <f>F43/C43</f>
        <v>2.9983049259115493</v>
      </c>
    </row>
    <row r="50" spans="2:16">
      <c r="B50" s="27">
        <f t="shared" ref="B50:B58" si="16">C19</f>
        <v>0.99220784078706104</v>
      </c>
      <c r="C50" s="27">
        <f t="shared" ref="C50:C58" si="17">J19</f>
        <v>8.4021217209467647E-6</v>
      </c>
      <c r="D50" s="27">
        <f t="shared" ref="D50:D58" si="18">C34</f>
        <v>9.3118615711188273E-7</v>
      </c>
      <c r="E50" s="22">
        <f t="shared" ref="E50:E58" si="19">J34</f>
        <v>1.6062306827526452E-9</v>
      </c>
      <c r="F50" s="4">
        <f>SUM((I4-M47)^2,(J4-N47)^2,(K4-O47)^2)*B50</f>
        <v>2.7825069733648986E-2</v>
      </c>
      <c r="G50" s="4">
        <f>SUM((I4-M48)^2,(J4-N48)^2,(K4-O48)^2)*C50</f>
        <v>8.0970985678961919E-5</v>
      </c>
      <c r="H50" s="4">
        <f>SUM((I4-M49)^2,(J5-N49)^2,(K5-O49)^2)*D50</f>
        <v>2.6955860451489843E-5</v>
      </c>
      <c r="I50" s="4">
        <f>SUM((I4-M50)^2,(J4-N50)^2,(K4-O50)^2)*E50</f>
        <v>1.1195381635124292E-6</v>
      </c>
      <c r="J50" s="4">
        <f t="shared" ref="J50:J58" si="20">SUM(F50:I50)</f>
        <v>2.7934116117942949E-2</v>
      </c>
      <c r="L50" s="49"/>
      <c r="M50" s="4">
        <f>K43/J43</f>
        <v>1.0000010197558771</v>
      </c>
      <c r="N50" s="4">
        <f>L43/J43</f>
        <v>21.99995704014847</v>
      </c>
      <c r="O50" s="4">
        <f>M43/J43</f>
        <v>16.999966454327922</v>
      </c>
    </row>
    <row r="51" spans="2:16">
      <c r="B51" s="27">
        <f t="shared" si="16"/>
        <v>0.69313926699405071</v>
      </c>
      <c r="C51" s="27">
        <f t="shared" si="17"/>
        <v>2.0445749079142261E-2</v>
      </c>
      <c r="D51" s="27">
        <f t="shared" si="18"/>
        <v>5.4885668398362898E-4</v>
      </c>
      <c r="E51" s="22">
        <f t="shared" si="19"/>
        <v>1.0687800823154886E-6</v>
      </c>
      <c r="F51" s="4">
        <f>SUM((I5-M47)^2,(J5-N47)^2,(K5-O47)^2)*B51</f>
        <v>0.56462021229571302</v>
      </c>
      <c r="G51" s="4">
        <f>SUM((I5-M48)^2,(J5-N48)^2,(K5-O48)^2)*C51</f>
        <v>9.697229570095231E-2</v>
      </c>
      <c r="H51" s="4">
        <f>SUM((I5-M49)^2,(J5-N49)^2,(K5-O49)^2)*D51</f>
        <v>1.5888234665361916E-2</v>
      </c>
      <c r="I51" s="4">
        <f>SUM((I5-M50)^2,(J5-N50)^2,(K5-O50)^2)*E51</f>
        <v>7.0111675012251337E-4</v>
      </c>
      <c r="J51" s="4">
        <f t="shared" si="20"/>
        <v>0.67818185941214981</v>
      </c>
    </row>
    <row r="52" spans="2:16">
      <c r="B52" s="27">
        <f t="shared" si="16"/>
        <v>0.83805591458045814</v>
      </c>
      <c r="C52" s="27">
        <f t="shared" si="17"/>
        <v>4.3981568116667922E-3</v>
      </c>
      <c r="D52" s="27">
        <f t="shared" si="18"/>
        <v>2.9644676335433581E-4</v>
      </c>
      <c r="E52" s="22">
        <f t="shared" si="19"/>
        <v>1.0197580151760594E-6</v>
      </c>
      <c r="F52" s="4">
        <f>SUM((I6-M47)^2,(J6-N47)^2,(K6-O47)^2)*B52</f>
        <v>0.64526586619912285</v>
      </c>
      <c r="G52" s="4">
        <f>SUM((I6-M48)^2,(J6-N48)^2,(K6-O48)^2)*C52</f>
        <v>4.6745256521912693E-2</v>
      </c>
      <c r="H52" s="4">
        <f>SUM((I6-M49)^2,(J6-N49)^2,(K6-O49)^2)*D52</f>
        <v>1.2135999532488215E-2</v>
      </c>
      <c r="I52" s="4">
        <f>SUM((I6-M50)^2,(J6-N50)^2,(K6-O50)^2)*E52</f>
        <v>7.1178815788171333E-4</v>
      </c>
      <c r="J52" s="4">
        <f t="shared" si="20"/>
        <v>0.70485891041140547</v>
      </c>
    </row>
    <row r="53" spans="2:16">
      <c r="B53" s="27">
        <f t="shared" si="16"/>
        <v>0.99273502597398544</v>
      </c>
      <c r="C53" s="27">
        <f t="shared" si="17"/>
        <v>8.4065859812841025E-6</v>
      </c>
      <c r="D53" s="27">
        <f t="shared" si="18"/>
        <v>4.8945247113175089E-7</v>
      </c>
      <c r="E53" s="22">
        <f t="shared" si="19"/>
        <v>1.6070841138463354E-9</v>
      </c>
      <c r="F53" s="4">
        <f>SUM((I7-M47)^2,(J7-N47)^2,(K7-O47)^2)*B53</f>
        <v>2.7839853898806444E-2</v>
      </c>
      <c r="G53" s="4">
        <f>SUM((I7-M48)^2,(J7-N48)^2,(K7-O48)^2)*C53</f>
        <v>8.1014007616973195E-5</v>
      </c>
      <c r="H53" s="4">
        <f>SUM((I7-M49)^2,(J7-N49)^2,(K7-O49)^2)*D53</f>
        <v>1.9548144998447992E-5</v>
      </c>
      <c r="I53" s="4">
        <f>SUM((I7-M50)^2,(J7-N50)^2,(K7-O50)^2)*E53</f>
        <v>1.1201330025287509E-6</v>
      </c>
      <c r="J53" s="4">
        <f t="shared" si="20"/>
        <v>2.7941536184424395E-2</v>
      </c>
    </row>
    <row r="54" spans="2:16">
      <c r="B54" s="27">
        <f t="shared" si="16"/>
        <v>0.99273502597398544</v>
      </c>
      <c r="C54" s="27">
        <f t="shared" si="17"/>
        <v>8.4065859812841025E-6</v>
      </c>
      <c r="D54" s="27">
        <f t="shared" si="18"/>
        <v>4.8945247113175089E-7</v>
      </c>
      <c r="E54" s="22">
        <f t="shared" si="19"/>
        <v>1.6070841138463354E-9</v>
      </c>
      <c r="F54" s="4">
        <f>SUM((I8-M47)^2,(J8-N47)^2,(K8-O47)^2)*B54</f>
        <v>2.7839853898806444E-2</v>
      </c>
      <c r="G54" s="4">
        <f>SUM((I8-M48)^2,(J8-N48)^2,(K8-O48)^2)*C54</f>
        <v>8.1014007616973195E-5</v>
      </c>
      <c r="H54" s="4">
        <f>SUM((I8-M49)^2,(J8-N49)^2,(K8-O49)^2)*D54</f>
        <v>1.9548144998447992E-5</v>
      </c>
      <c r="I54" s="4">
        <f>SUM((I8-M50)^2,(J8-N50)^2,(K8-O50)^2)*E54</f>
        <v>1.1201330025287509E-6</v>
      </c>
      <c r="J54" s="4">
        <f t="shared" si="20"/>
        <v>2.7941536184424395E-2</v>
      </c>
      <c r="L54" s="35" t="s">
        <v>100</v>
      </c>
      <c r="M54" s="36"/>
    </row>
    <row r="55" spans="2:16">
      <c r="B55" s="27">
        <f t="shared" si="16"/>
        <v>0.99273502597398544</v>
      </c>
      <c r="C55" s="27">
        <f t="shared" si="17"/>
        <v>8.4065859812841025E-6</v>
      </c>
      <c r="D55" s="27">
        <f t="shared" si="18"/>
        <v>4.8945247113175089E-7</v>
      </c>
      <c r="E55" s="22">
        <f t="shared" si="19"/>
        <v>1.6070841138463354E-9</v>
      </c>
      <c r="F55" s="4">
        <f>SUM((I9-M47)^2,(J9-N47)^2,(K9-O47)^2)*B55</f>
        <v>2.7839853898806444E-2</v>
      </c>
      <c r="G55" s="4">
        <f>SUM((I9-M48)^2,(J9-N48)^2,(K9-O48)^2)*C55</f>
        <v>8.1014007616973195E-5</v>
      </c>
      <c r="H55" s="4">
        <f>SUM((I9-M49)^2,(J9-N49)^2,(K9-O49)^2)*D55</f>
        <v>1.9548144998447992E-5</v>
      </c>
      <c r="I55" s="4">
        <f>SUM((I9-M50)^2,(J9-N50)^2,(K9-O50)^2)*E55</f>
        <v>1.1201330025287509E-6</v>
      </c>
      <c r="J55" s="4">
        <f t="shared" si="20"/>
        <v>2.7941536184424395E-2</v>
      </c>
      <c r="L55" s="37"/>
      <c r="M55" s="38"/>
    </row>
    <row r="56" spans="2:16">
      <c r="B56" s="27">
        <f t="shared" si="16"/>
        <v>0.99273502597398544</v>
      </c>
      <c r="C56" s="27">
        <f t="shared" si="17"/>
        <v>8.4065859812841025E-6</v>
      </c>
      <c r="D56" s="27">
        <f t="shared" si="18"/>
        <v>4.8945247113175089E-7</v>
      </c>
      <c r="E56" s="22">
        <f t="shared" si="19"/>
        <v>1.6070841138463354E-9</v>
      </c>
      <c r="F56" s="4">
        <f>SUM((I10-M47)^2,(J10-N47)^2,(K10-O47)^2)*B56</f>
        <v>2.7839853898806444E-2</v>
      </c>
      <c r="G56" s="4">
        <f>SUM((I10-M48)^2,(J10-N48)^2,(K10-O48)^2)*C56</f>
        <v>8.1014007616973195E-5</v>
      </c>
      <c r="H56" s="4">
        <f>SUM((I10-M49)^2,(J10-N49)^2,(K10-O49)^2)*D56</f>
        <v>1.9548144998447992E-5</v>
      </c>
      <c r="I56" s="4">
        <f>SUM((I10-M50)^2,(J10-N50)^2,(K10-O50)^2)*E56</f>
        <v>1.1201330025287509E-6</v>
      </c>
      <c r="J56" s="4">
        <f t="shared" si="20"/>
        <v>2.7941536184424395E-2</v>
      </c>
      <c r="L56" s="4" t="s">
        <v>120</v>
      </c>
      <c r="M56" s="4">
        <f>J59</f>
        <v>1.5261775974183938</v>
      </c>
    </row>
    <row r="57" spans="2:16">
      <c r="B57" s="27">
        <f t="shared" si="16"/>
        <v>1.8415016289024325E-23</v>
      </c>
      <c r="C57" s="27">
        <f t="shared" si="17"/>
        <v>2.9024012702342038E-23</v>
      </c>
      <c r="D57" s="27">
        <f t="shared" si="18"/>
        <v>4.9788118173748601E-23</v>
      </c>
      <c r="E57" s="22">
        <f t="shared" si="19"/>
        <v>0.99999999996653055</v>
      </c>
      <c r="F57" s="4">
        <f>SUM((I11-M47)^2,(J11-N47)^2,(K11-O47)^2)*B57</f>
        <v>1.2753234697350452E-20</v>
      </c>
      <c r="G57" s="4">
        <f>SUM((I11-M48)^2,(J11-N48)^2,(K11-O48)^2)*C57</f>
        <v>1.6010799770934323E-20</v>
      </c>
      <c r="H57" s="4">
        <f>SUM((I11-M49)^2,(J11-N49)^2,(K11-O49)^2)*D57</f>
        <v>2.096993837394173E-20</v>
      </c>
      <c r="I57" s="4">
        <f>SUM((I11-M50)^2,(J11-N50)^2,(K11-O50)^2)*E57</f>
        <v>2.9719008606484676E-9</v>
      </c>
      <c r="J57" s="4">
        <f t="shared" si="20"/>
        <v>2.9719008606982014E-9</v>
      </c>
      <c r="L57" s="4" t="s">
        <v>118</v>
      </c>
      <c r="M57" s="4">
        <f>iterasi2!J59</f>
        <v>127.27764733349088</v>
      </c>
    </row>
    <row r="58" spans="2:16">
      <c r="B58" s="27">
        <f t="shared" si="16"/>
        <v>1.3217894262024854E-7</v>
      </c>
      <c r="C58" s="27">
        <f t="shared" si="17"/>
        <v>0.9985762468972732</v>
      </c>
      <c r="D58" s="27">
        <f t="shared" si="18"/>
        <v>1.1720288832276324E-7</v>
      </c>
      <c r="E58" s="22">
        <f t="shared" si="19"/>
        <v>3.8648869100005325E-11</v>
      </c>
      <c r="F58" s="4">
        <f>SUM((I12-M47)^2,(J12-N47)^2,(K12-O47)^2)*B58</f>
        <v>1.2408516360655243E-6</v>
      </c>
      <c r="G58" s="4">
        <f>SUM((I12-M48)^2,(J12-N48)^2,(K12-O48)^2)*C58</f>
        <v>3.4105895092903403E-3</v>
      </c>
      <c r="H58" s="4">
        <f>SUM((I12-M49)^2,(J12-N49)^2,(K12-O49)^2)*D58</f>
        <v>1.1684439317008549E-6</v>
      </c>
      <c r="I58" s="4">
        <f>SUM((I12-M50)^2,(J12-N50)^2,(K12-O50)^2)*E58</f>
        <v>2.1218130468360691E-8</v>
      </c>
      <c r="J58" s="4">
        <f t="shared" si="20"/>
        <v>3.4130200229885751E-3</v>
      </c>
      <c r="L58" s="4" t="s">
        <v>121</v>
      </c>
      <c r="M58" s="4">
        <f>ABS(M56-M57)</f>
        <v>125.75146973607248</v>
      </c>
    </row>
    <row r="59" spans="2:16">
      <c r="B59" s="44" t="s">
        <v>37</v>
      </c>
      <c r="C59" s="45"/>
      <c r="D59" s="45"/>
      <c r="E59" s="45"/>
      <c r="F59" s="45"/>
      <c r="G59" s="45"/>
      <c r="H59" s="45"/>
      <c r="I59" s="46"/>
      <c r="J59" s="4">
        <f>SUM(J49:J58)</f>
        <v>1.5261775974183938</v>
      </c>
    </row>
    <row r="62" spans="2:16">
      <c r="F62" s="28" t="s">
        <v>96</v>
      </c>
      <c r="G62" s="28" t="s">
        <v>96</v>
      </c>
      <c r="H62" s="28" t="s">
        <v>96</v>
      </c>
      <c r="I62" s="28" t="s">
        <v>96</v>
      </c>
      <c r="L62" s="42" t="s">
        <v>69</v>
      </c>
      <c r="M62" s="42" t="s">
        <v>70</v>
      </c>
      <c r="N62" s="42" t="s">
        <v>71</v>
      </c>
      <c r="O62" s="42" t="s">
        <v>90</v>
      </c>
      <c r="P62" s="28" t="s">
        <v>94</v>
      </c>
    </row>
    <row r="63" spans="2:16">
      <c r="F63" s="28" t="s">
        <v>105</v>
      </c>
      <c r="G63" s="28" t="s">
        <v>97</v>
      </c>
      <c r="H63" s="28" t="s">
        <v>98</v>
      </c>
      <c r="I63" s="28" t="s">
        <v>99</v>
      </c>
      <c r="L63" s="42"/>
      <c r="M63" s="42"/>
      <c r="N63" s="42"/>
      <c r="O63" s="42"/>
      <c r="P63" s="28" t="s">
        <v>95</v>
      </c>
    </row>
    <row r="64" spans="2:16">
      <c r="F64" s="4">
        <f>L64/P64</f>
        <v>6.0762304834448171E-7</v>
      </c>
      <c r="G64" s="4">
        <f>M64/P64</f>
        <v>2.2704009260006078E-6</v>
      </c>
      <c r="H64" s="4">
        <f>N64/P64</f>
        <v>0.9999970660523464</v>
      </c>
      <c r="I64" s="4">
        <f>O64/P64</f>
        <v>5.5923679121888642E-8</v>
      </c>
      <c r="L64" s="4">
        <f>SUM((I3-M47)^2,(J3-N47)^2,(K3-O47)^2)^-1</f>
        <v>2.5808258889754521E-2</v>
      </c>
      <c r="M64" s="4">
        <f>SUM((I3-M48)^2,(J3-N48)^2,(K3-O48)^2)^-1</f>
        <v>9.6433298640348108E-2</v>
      </c>
      <c r="N64" s="4">
        <f>SUM((I3-M49)^2,(J3-N49)^2,(K3-O49)^2)^-1</f>
        <v>42474.002985881452</v>
      </c>
      <c r="O64" s="4">
        <f>SUM((I3-M50)^2,(J3-N50)^2,(K3-O50)^2)^-1</f>
        <v>2.3753094830382586E-3</v>
      </c>
      <c r="P64" s="4">
        <f>SUM(L64:O64)</f>
        <v>42474.127602748471</v>
      </c>
    </row>
    <row r="65" spans="6:16">
      <c r="F65" s="4">
        <f t="shared" ref="F65:F73" si="21">L65/P65</f>
        <v>0.99609630103322211</v>
      </c>
      <c r="G65" s="4">
        <f t="shared" ref="G65:G73" si="22">M65/P65</f>
        <v>2.8986413074010464E-3</v>
      </c>
      <c r="H65" s="4">
        <f t="shared" ref="H65:H73" si="23">N65/P65</f>
        <v>9.6497985241449525E-4</v>
      </c>
      <c r="I65" s="4">
        <f t="shared" ref="I65:I73" si="24">O65/P65</f>
        <v>4.007780696233232E-5</v>
      </c>
      <c r="L65" s="4">
        <f>SUM((I4-M47)^2,(J4-N47)^2,(K4-O47)^2)^-1</f>
        <v>35.658772836323912</v>
      </c>
      <c r="M65" s="4">
        <f>SUM((I4-M48)^2,(J4-N48)^2,(K4-O48)^2)^-1</f>
        <v>0.10376706730803481</v>
      </c>
      <c r="N65" s="4">
        <f>SUM((I4-M49)^2,(J5-N49)^2,(K5-O49)^2)^-1</f>
        <v>3.4544850044303306E-2</v>
      </c>
      <c r="O65" s="4">
        <f>SUM((I4-M50)^2,(J4-N50)^2,(K4-O50)^2)^-1</f>
        <v>1.4347261532499001E-3</v>
      </c>
      <c r="P65" s="4">
        <f t="shared" ref="P65:P73" si="25">SUM(L65:O65)</f>
        <v>35.798519479829501</v>
      </c>
    </row>
    <row r="66" spans="6:16">
      <c r="F66" s="4">
        <f t="shared" si="21"/>
        <v>0.83254985685033212</v>
      </c>
      <c r="G66" s="4">
        <f t="shared" si="22"/>
        <v>0.1429886343036301</v>
      </c>
      <c r="H66" s="4">
        <f t="shared" si="23"/>
        <v>2.3427690636159505E-2</v>
      </c>
      <c r="I66" s="4">
        <f t="shared" si="24"/>
        <v>1.0338182098783579E-3</v>
      </c>
      <c r="L66" s="4">
        <f>SUM((I5-M47)^2,(J5-N47)^2,(K5-O47)^2)^-1</f>
        <v>1.2276203577193716</v>
      </c>
      <c r="M66" s="4">
        <f>SUM((I5-M48)^2,(J5-N48)^2,(K5-O48)^2)^-1</f>
        <v>0.21084113695930037</v>
      </c>
      <c r="N66" s="4">
        <f>SUM((I5-M49)^2,(J5-N49)^2,(K5-O49)^2)^-1</f>
        <v>3.4544850044303306E-2</v>
      </c>
      <c r="O66" s="4">
        <f>SUM((I5-M50)^2,(J5-N50)^2,(K5-O50)^2)^-1</f>
        <v>1.5243967315411158E-3</v>
      </c>
      <c r="P66" s="4">
        <f t="shared" si="25"/>
        <v>1.4745307414545163</v>
      </c>
    </row>
    <row r="67" spans="6:16">
      <c r="F67" s="4">
        <f t="shared" si="21"/>
        <v>0.91545393884623638</v>
      </c>
      <c r="G67" s="4">
        <f t="shared" si="22"/>
        <v>6.6318601046434236E-2</v>
      </c>
      <c r="H67" s="4">
        <f t="shared" si="23"/>
        <v>1.7217629421750952E-2</v>
      </c>
      <c r="I67" s="4">
        <f t="shared" si="24"/>
        <v>1.0098306855784247E-3</v>
      </c>
      <c r="L67" s="4">
        <f>SUM((I6-M47)^2,(J6-N47)^2,(K6-O47)^2)^-1</f>
        <v>1.2987761455862321</v>
      </c>
      <c r="M67" s="4">
        <f>SUM((I6-M48)^2,(J6-N48)^2,(K6-O48)^2)^-1</f>
        <v>9.4087767164248548E-2</v>
      </c>
      <c r="N67" s="4">
        <f>SUM((I6-M49)^2,(J6-N49)^2,(K6-O49)^2)^-1</f>
        <v>2.4427057908229504E-2</v>
      </c>
      <c r="O67" s="4">
        <f>SUM((I6-M50)^2,(J6-N50)^2,(K6-O50)^2)^-1</f>
        <v>1.4326706673666314E-3</v>
      </c>
      <c r="P67" s="4">
        <f t="shared" si="25"/>
        <v>1.4187236413260769</v>
      </c>
    </row>
    <row r="68" spans="6:16">
      <c r="F68" s="4">
        <f t="shared" si="21"/>
        <v>0.99636089149831419</v>
      </c>
      <c r="G68" s="4">
        <f t="shared" si="22"/>
        <v>2.8994112659390561E-3</v>
      </c>
      <c r="H68" s="4">
        <f t="shared" si="23"/>
        <v>6.9960878302107691E-4</v>
      </c>
      <c r="I68" s="4">
        <f t="shared" si="24"/>
        <v>4.0088452725772093E-5</v>
      </c>
      <c r="L68" s="4">
        <f>SUM((I7-M47)^2,(J7-N47)^2,(K7-O47)^2)^-1</f>
        <v>35.658772836323912</v>
      </c>
      <c r="M68" s="4">
        <f>SUM((I7-M48)^2,(J7-N48)^2,(K7-O48)^2)^-1</f>
        <v>0.10376706730803481</v>
      </c>
      <c r="N68" s="4">
        <f>SUM((I7-M49)^2,(J7-N49)^2,(K7-O49)^2)^-1</f>
        <v>2.5038307786780307E-2</v>
      </c>
      <c r="O68" s="4">
        <f>SUM((I7-M50)^2,(J7-N50)^2,(K7-O50)^2)^-1</f>
        <v>1.4347261532499001E-3</v>
      </c>
      <c r="P68" s="4">
        <f t="shared" si="25"/>
        <v>35.789012937571975</v>
      </c>
    </row>
    <row r="69" spans="6:16">
      <c r="F69" s="4">
        <f t="shared" si="21"/>
        <v>0.99636089149831419</v>
      </c>
      <c r="G69" s="4">
        <f t="shared" si="22"/>
        <v>2.8994112659390561E-3</v>
      </c>
      <c r="H69" s="4">
        <f t="shared" si="23"/>
        <v>6.9960878302107691E-4</v>
      </c>
      <c r="I69" s="4">
        <f t="shared" si="24"/>
        <v>4.0088452725772093E-5</v>
      </c>
      <c r="L69" s="4">
        <f>SUM((I8-M47)^2,(J8-N47)^2,(K8-O47)^2)^-1</f>
        <v>35.658772836323912</v>
      </c>
      <c r="M69" s="4">
        <f>SUM((I8-M48)^2,(J8-N48)^2,(K8-O48)^2)^-1</f>
        <v>0.10376706730803481</v>
      </c>
      <c r="N69" s="4">
        <f>SUM((I8-M49)^2,(J8-N49)^2,(K8-O49)^2)^-1</f>
        <v>2.5038307786780307E-2</v>
      </c>
      <c r="O69" s="4">
        <f>SUM((I8-M50)^2,(J8-N50)^2,(K8-O50)^2)^-1</f>
        <v>1.4347261532499001E-3</v>
      </c>
      <c r="P69" s="4">
        <f t="shared" si="25"/>
        <v>35.789012937571975</v>
      </c>
    </row>
    <row r="70" spans="6:16">
      <c r="F70" s="4">
        <f t="shared" si="21"/>
        <v>0.99636089149831419</v>
      </c>
      <c r="G70" s="4">
        <f t="shared" si="22"/>
        <v>2.8994112659390561E-3</v>
      </c>
      <c r="H70" s="4">
        <f t="shared" si="23"/>
        <v>6.9960878302107691E-4</v>
      </c>
      <c r="I70" s="4">
        <f t="shared" si="24"/>
        <v>4.0088452725772093E-5</v>
      </c>
      <c r="L70" s="4">
        <f>SUM((I9-M47)^2,(J9-N47)^2,(K9-O47)^2)^-1</f>
        <v>35.658772836323912</v>
      </c>
      <c r="M70" s="4">
        <f>SUM((I9-M48)^2,(J9-N48)^2,(K9-O48)^2)^-1</f>
        <v>0.10376706730803481</v>
      </c>
      <c r="N70" s="4">
        <f>SUM((I9-M49)^2,(J9-N49)^2,(K9-O49)^2)^-1</f>
        <v>2.5038307786780307E-2</v>
      </c>
      <c r="O70" s="4">
        <f>SUM((I9-M50)^2,(J9-N50)^2,(K9-O50)^2)^-1</f>
        <v>1.4347261532499001E-3</v>
      </c>
      <c r="P70" s="4">
        <f t="shared" si="25"/>
        <v>35.789012937571975</v>
      </c>
    </row>
    <row r="71" spans="6:16">
      <c r="F71" s="4">
        <f t="shared" si="21"/>
        <v>0.99636089149831419</v>
      </c>
      <c r="G71" s="4">
        <f t="shared" si="22"/>
        <v>2.8994112659390561E-3</v>
      </c>
      <c r="H71" s="4">
        <f t="shared" si="23"/>
        <v>6.9960878302107691E-4</v>
      </c>
      <c r="I71" s="4">
        <f t="shared" si="24"/>
        <v>4.0088452725772093E-5</v>
      </c>
      <c r="L71" s="4">
        <f>SUM((I10-M47)^2,(J10-N47)^2,(K10-O47)^2)^-1</f>
        <v>35.658772836323912</v>
      </c>
      <c r="M71" s="4">
        <f>SUM((I10-M48)^2,(J10-N48)^2,(K10-O48)^2)^-1</f>
        <v>0.10376706730803481</v>
      </c>
      <c r="N71" s="4">
        <f>SUM((I10-M49)^2,(J10-N49)^2,(K10-O49)^2)^-1</f>
        <v>2.5038307786780307E-2</v>
      </c>
      <c r="O71" s="4">
        <f>SUM((I10-M50)^2,(J10-N50)^2,(K10-O50)^2)^-1</f>
        <v>1.4347261532499001E-3</v>
      </c>
      <c r="P71" s="4">
        <f t="shared" si="25"/>
        <v>35.789012937571975</v>
      </c>
    </row>
    <row r="72" spans="6:16">
      <c r="F72" s="4">
        <f t="shared" si="21"/>
        <v>4.2912722974111604E-12</v>
      </c>
      <c r="G72" s="4">
        <f t="shared" si="22"/>
        <v>5.3873941067949713E-12</v>
      </c>
      <c r="H72" s="4">
        <f t="shared" si="23"/>
        <v>7.056069913728323E-12</v>
      </c>
      <c r="I72" s="4">
        <f>O72/P72</f>
        <v>0.99999999998326528</v>
      </c>
      <c r="L72" s="4">
        <f>SUM((I11-M47)^2,(J11-N47)^2,(K11-O47)^2)^-1</f>
        <v>1.4439486707517534E-3</v>
      </c>
      <c r="M72" s="4">
        <f>SUM((I11-M48)^2,(J11-N48)^2,(K11-O48)^2)^-1</f>
        <v>1.8127771952424034E-3</v>
      </c>
      <c r="N72" s="4">
        <f>SUM((I11-M49)^2,(J11-N49)^2,(K11-O49)^2)^-1</f>
        <v>2.3742615398249216E-3</v>
      </c>
      <c r="O72" s="4">
        <f>SUM((I11-M50)^2,(J11-N50)^2,(K11-O50)^2)^-1</f>
        <v>336484979.43108737</v>
      </c>
      <c r="P72" s="4">
        <f t="shared" si="25"/>
        <v>336484979.43671834</v>
      </c>
    </row>
    <row r="73" spans="6:16">
      <c r="F73" s="23">
        <f t="shared" si="21"/>
        <v>3.6356431717397039E-4</v>
      </c>
      <c r="G73" s="4">
        <f t="shared" si="22"/>
        <v>0.99928786969450667</v>
      </c>
      <c r="H73" s="4">
        <f t="shared" si="23"/>
        <v>3.4234916519733962E-4</v>
      </c>
      <c r="I73" s="4">
        <f t="shared" si="24"/>
        <v>6.2168231221350358E-6</v>
      </c>
      <c r="L73" s="4">
        <f>SUM((I12-M47)^2,(J12-N47)^2,(K12-O47)^2)^-1</f>
        <v>0.10652276128624028</v>
      </c>
      <c r="M73" s="4">
        <f>SUM((I12-M48)^2,(J12-N48)^2,(K12-O48)^2)^-1</f>
        <v>292.78699303366244</v>
      </c>
      <c r="N73" s="4">
        <f>SUM((I12-M49)^2,(J12-N49)^2,(K12-O49)^2)^-1</f>
        <v>0.10030681416793009</v>
      </c>
      <c r="O73" s="4">
        <f>SUM((I12-M50)^2,(J12-N50)^2,(K12-O50)^2)^-1</f>
        <v>1.8215020949954282E-3</v>
      </c>
      <c r="P73" s="4">
        <f t="shared" si="25"/>
        <v>292.99564411121156</v>
      </c>
    </row>
  </sheetData>
  <mergeCells count="19">
    <mergeCell ref="B46:J46"/>
    <mergeCell ref="H1:K1"/>
    <mergeCell ref="B16:F16"/>
    <mergeCell ref="I16:M16"/>
    <mergeCell ref="B31:F31"/>
    <mergeCell ref="I31:M31"/>
    <mergeCell ref="O62:O63"/>
    <mergeCell ref="L47:L50"/>
    <mergeCell ref="L54:M55"/>
    <mergeCell ref="B59:I59"/>
    <mergeCell ref="L62:L63"/>
    <mergeCell ref="M62:M63"/>
    <mergeCell ref="N62:N63"/>
    <mergeCell ref="B47:E47"/>
    <mergeCell ref="F47:F48"/>
    <mergeCell ref="G47:G48"/>
    <mergeCell ref="H47:H48"/>
    <mergeCell ref="I47:I48"/>
    <mergeCell ref="J47:J4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3"/>
  <sheetViews>
    <sheetView topLeftCell="A25" workbookViewId="0">
      <selection activeCell="O47" sqref="O47"/>
    </sheetView>
  </sheetViews>
  <sheetFormatPr defaultRowHeight="15"/>
  <cols>
    <col min="2" max="2" width="11.85546875" customWidth="1"/>
    <col min="3" max="3" width="11.7109375" customWidth="1"/>
    <col min="4" max="4" width="11" customWidth="1"/>
    <col min="5" max="5" width="13.42578125" customWidth="1"/>
    <col min="6" max="7" width="12.28515625" customWidth="1"/>
    <col min="8" max="9" width="11.5703125" customWidth="1"/>
    <col min="10" max="10" width="11.42578125" customWidth="1"/>
    <col min="11" max="11" width="11.7109375" customWidth="1"/>
    <col min="13" max="13" width="14.5703125" customWidth="1"/>
    <col min="14" max="15" width="12" customWidth="1"/>
    <col min="16" max="16" width="11.28515625" customWidth="1"/>
  </cols>
  <sheetData>
    <row r="1" spans="2:13">
      <c r="H1" s="34" t="s">
        <v>1</v>
      </c>
      <c r="I1" s="34"/>
      <c r="J1" s="34"/>
      <c r="K1" s="34"/>
    </row>
    <row r="2" spans="2:13">
      <c r="B2" s="28" t="s">
        <v>96</v>
      </c>
      <c r="C2" s="28" t="s">
        <v>96</v>
      </c>
      <c r="D2" s="28" t="s">
        <v>96</v>
      </c>
      <c r="E2" s="28" t="s">
        <v>96</v>
      </c>
      <c r="H2" s="18" t="s">
        <v>2</v>
      </c>
      <c r="I2" s="18" t="s">
        <v>3</v>
      </c>
      <c r="J2" s="18" t="s">
        <v>4</v>
      </c>
      <c r="K2" s="18" t="s">
        <v>5</v>
      </c>
    </row>
    <row r="3" spans="2:13">
      <c r="B3" s="28" t="s">
        <v>105</v>
      </c>
      <c r="C3" s="28" t="s">
        <v>97</v>
      </c>
      <c r="D3" s="28" t="s">
        <v>98</v>
      </c>
      <c r="E3" s="28" t="s">
        <v>99</v>
      </c>
      <c r="H3" s="4">
        <v>1</v>
      </c>
      <c r="I3" s="10">
        <v>1</v>
      </c>
      <c r="J3" s="11">
        <v>7</v>
      </c>
      <c r="K3" s="11">
        <v>3</v>
      </c>
    </row>
    <row r="4" spans="2:13">
      <c r="B4" s="30">
        <f>iterasi16!F64</f>
        <v>6.0762304834448171E-7</v>
      </c>
      <c r="C4" s="30">
        <f>iterasi16!G64</f>
        <v>2.2704009260006078E-6</v>
      </c>
      <c r="D4" s="30">
        <f>iterasi16!H64</f>
        <v>0.9999970660523464</v>
      </c>
      <c r="E4" s="30">
        <f>iterasi16!I64</f>
        <v>5.5923679121888642E-8</v>
      </c>
      <c r="H4" s="4">
        <v>2</v>
      </c>
      <c r="I4" s="10">
        <v>1</v>
      </c>
      <c r="J4" s="11">
        <v>1</v>
      </c>
      <c r="K4" s="11">
        <v>1</v>
      </c>
    </row>
    <row r="5" spans="2:13">
      <c r="B5" s="30">
        <f>iterasi16!F65</f>
        <v>0.99609630103322211</v>
      </c>
      <c r="C5" s="30">
        <f>iterasi16!G65</f>
        <v>2.8986413074010464E-3</v>
      </c>
      <c r="D5" s="30">
        <f>iterasi16!H65</f>
        <v>9.6497985241449525E-4</v>
      </c>
      <c r="E5" s="30">
        <f>iterasi16!I65</f>
        <v>4.007780696233232E-5</v>
      </c>
      <c r="H5" s="4">
        <v>3</v>
      </c>
      <c r="I5" s="10">
        <v>1</v>
      </c>
      <c r="J5" s="11">
        <v>2</v>
      </c>
      <c r="K5" s="11">
        <v>1</v>
      </c>
    </row>
    <row r="6" spans="2:13">
      <c r="B6" s="30">
        <f>iterasi16!F66</f>
        <v>0.83254985685033212</v>
      </c>
      <c r="C6" s="30">
        <f>iterasi16!G66</f>
        <v>0.1429886343036301</v>
      </c>
      <c r="D6" s="30">
        <f>iterasi16!H66</f>
        <v>2.3427690636159505E-2</v>
      </c>
      <c r="E6" s="30">
        <f>iterasi16!I66</f>
        <v>1.0338182098783579E-3</v>
      </c>
      <c r="H6" s="4">
        <v>4</v>
      </c>
      <c r="I6" s="10">
        <v>2</v>
      </c>
      <c r="J6" s="11">
        <v>1</v>
      </c>
      <c r="K6" s="11">
        <v>1</v>
      </c>
    </row>
    <row r="7" spans="2:13">
      <c r="B7" s="30">
        <f>iterasi16!F67</f>
        <v>0.91545393884623638</v>
      </c>
      <c r="C7" s="30">
        <f>iterasi16!G67</f>
        <v>6.6318601046434236E-2</v>
      </c>
      <c r="D7" s="30">
        <f>iterasi16!H67</f>
        <v>1.7217629421750952E-2</v>
      </c>
      <c r="E7" s="30">
        <f>iterasi16!I67</f>
        <v>1.0098306855784247E-3</v>
      </c>
      <c r="H7" s="4">
        <v>5</v>
      </c>
      <c r="I7" s="10">
        <v>1</v>
      </c>
      <c r="J7" s="11">
        <v>1</v>
      </c>
      <c r="K7" s="11">
        <v>1</v>
      </c>
    </row>
    <row r="8" spans="2:13">
      <c r="B8" s="30">
        <f>iterasi16!F68</f>
        <v>0.99636089149831419</v>
      </c>
      <c r="C8" s="30">
        <f>iterasi16!G68</f>
        <v>2.8994112659390561E-3</v>
      </c>
      <c r="D8" s="30">
        <f>iterasi16!H68</f>
        <v>6.9960878302107691E-4</v>
      </c>
      <c r="E8" s="30">
        <f>iterasi16!I68</f>
        <v>4.0088452725772093E-5</v>
      </c>
      <c r="H8" s="4">
        <v>6</v>
      </c>
      <c r="I8" s="10">
        <v>1</v>
      </c>
      <c r="J8" s="11">
        <v>1</v>
      </c>
      <c r="K8" s="11">
        <v>1</v>
      </c>
    </row>
    <row r="9" spans="2:13">
      <c r="B9" s="30">
        <f>iterasi16!F69</f>
        <v>0.99636089149831419</v>
      </c>
      <c r="C9" s="30">
        <f>iterasi16!G69</f>
        <v>2.8994112659390561E-3</v>
      </c>
      <c r="D9" s="30">
        <f>iterasi16!H69</f>
        <v>6.9960878302107691E-4</v>
      </c>
      <c r="E9" s="30">
        <f>iterasi16!I69</f>
        <v>4.0088452725772093E-5</v>
      </c>
      <c r="H9" s="4">
        <v>7</v>
      </c>
      <c r="I9" s="10">
        <v>1</v>
      </c>
      <c r="J9" s="11">
        <v>1</v>
      </c>
      <c r="K9" s="11">
        <v>1</v>
      </c>
    </row>
    <row r="10" spans="2:13">
      <c r="B10" s="30">
        <f>iterasi16!F70</f>
        <v>0.99636089149831419</v>
      </c>
      <c r="C10" s="30">
        <f>iterasi16!G70</f>
        <v>2.8994112659390561E-3</v>
      </c>
      <c r="D10" s="30">
        <f>iterasi16!H70</f>
        <v>6.9960878302107691E-4</v>
      </c>
      <c r="E10" s="30">
        <f>iterasi16!I70</f>
        <v>4.0088452725772093E-5</v>
      </c>
      <c r="H10" s="4">
        <v>8</v>
      </c>
      <c r="I10" s="10">
        <v>1</v>
      </c>
      <c r="J10" s="11">
        <v>1</v>
      </c>
      <c r="K10" s="11">
        <v>1</v>
      </c>
    </row>
    <row r="11" spans="2:13">
      <c r="B11" s="30">
        <f>iterasi16!F71</f>
        <v>0.99636089149831419</v>
      </c>
      <c r="C11" s="30">
        <f>iterasi16!G71</f>
        <v>2.8994112659390561E-3</v>
      </c>
      <c r="D11" s="30">
        <f>iterasi16!H71</f>
        <v>6.9960878302107691E-4</v>
      </c>
      <c r="E11" s="30">
        <f>iterasi16!I71</f>
        <v>4.0088452725772093E-5</v>
      </c>
      <c r="H11" s="4">
        <v>9</v>
      </c>
      <c r="I11" s="10">
        <v>1</v>
      </c>
      <c r="J11" s="11">
        <v>22</v>
      </c>
      <c r="K11" s="11">
        <v>17</v>
      </c>
    </row>
    <row r="12" spans="2:13">
      <c r="B12" s="30">
        <f>iterasi16!F72</f>
        <v>4.2912722974111604E-12</v>
      </c>
      <c r="C12" s="30">
        <f>iterasi16!G72</f>
        <v>5.3873941067949713E-12</v>
      </c>
      <c r="D12" s="30">
        <f>iterasi16!H72</f>
        <v>7.056069913728323E-12</v>
      </c>
      <c r="E12" s="30">
        <f>iterasi16!I72</f>
        <v>0.99999999998326528</v>
      </c>
      <c r="H12" s="4">
        <v>10</v>
      </c>
      <c r="I12" s="10">
        <v>1</v>
      </c>
      <c r="J12" s="11">
        <v>4</v>
      </c>
      <c r="K12" s="11">
        <v>2</v>
      </c>
    </row>
    <row r="13" spans="2:13">
      <c r="B13" s="30">
        <f>iterasi16!F73</f>
        <v>3.6356431717397039E-4</v>
      </c>
      <c r="C13" s="30">
        <f>iterasi16!G73</f>
        <v>0.99928786969450667</v>
      </c>
      <c r="D13" s="30">
        <f>iterasi16!H73</f>
        <v>3.4234916519733962E-4</v>
      </c>
      <c r="E13" s="30">
        <f>iterasi16!I73</f>
        <v>6.2168231221350358E-6</v>
      </c>
    </row>
    <row r="16" spans="2:13">
      <c r="B16" s="34" t="s">
        <v>20</v>
      </c>
      <c r="C16" s="34"/>
      <c r="D16" s="34"/>
      <c r="E16" s="34"/>
      <c r="F16" s="34"/>
      <c r="I16" s="34" t="s">
        <v>107</v>
      </c>
      <c r="J16" s="34"/>
      <c r="K16" s="34"/>
      <c r="L16" s="34"/>
      <c r="M16" s="34"/>
    </row>
    <row r="17" spans="2:13">
      <c r="B17" s="14" t="s">
        <v>22</v>
      </c>
      <c r="C17" s="17" t="s">
        <v>92</v>
      </c>
      <c r="D17" s="14" t="s">
        <v>73</v>
      </c>
      <c r="E17" s="14" t="s">
        <v>74</v>
      </c>
      <c r="F17" s="14" t="s">
        <v>75</v>
      </c>
      <c r="I17" s="14" t="s">
        <v>22</v>
      </c>
      <c r="J17" s="17" t="s">
        <v>92</v>
      </c>
      <c r="K17" s="14" t="s">
        <v>73</v>
      </c>
      <c r="L17" s="14" t="s">
        <v>74</v>
      </c>
      <c r="M17" s="14" t="s">
        <v>75</v>
      </c>
    </row>
    <row r="18" spans="2:13">
      <c r="B18" s="4">
        <v>1</v>
      </c>
      <c r="C18" s="22">
        <f>B4^2</f>
        <v>3.6920576887944037E-13</v>
      </c>
      <c r="D18" s="22">
        <f>C18*I3</f>
        <v>3.6920576887944037E-13</v>
      </c>
      <c r="E18" s="22">
        <f>C18*J3</f>
        <v>2.5844403821560825E-12</v>
      </c>
      <c r="F18" s="22">
        <f>C18*K3</f>
        <v>1.107617306638321E-12</v>
      </c>
      <c r="I18" s="4">
        <v>1</v>
      </c>
      <c r="J18" s="22">
        <f>C4^2</f>
        <v>5.1547203647844179E-12</v>
      </c>
      <c r="K18" s="22">
        <f>J18*I3</f>
        <v>5.1547203647844179E-12</v>
      </c>
      <c r="L18" s="22">
        <f>J18*J3</f>
        <v>3.6083042553490928E-11</v>
      </c>
      <c r="M18" s="22">
        <f>J18*K3</f>
        <v>1.5464161094353254E-11</v>
      </c>
    </row>
    <row r="19" spans="2:13">
      <c r="B19" s="4">
        <v>2</v>
      </c>
      <c r="C19" s="22">
        <f t="shared" ref="C19:C27" si="0">B5^2</f>
        <v>0.99220784093206749</v>
      </c>
      <c r="D19" s="22">
        <f t="shared" ref="D19:D27" si="1">C19*I4</f>
        <v>0.99220784093206749</v>
      </c>
      <c r="E19" s="22">
        <f t="shared" ref="E19:E27" si="2">C19*J4</f>
        <v>0.99220784093206749</v>
      </c>
      <c r="F19" s="22">
        <f t="shared" ref="F19:F27" si="3">C19*K4</f>
        <v>0.99220784093206749</v>
      </c>
      <c r="I19" s="4">
        <v>2</v>
      </c>
      <c r="J19" s="22">
        <f t="shared" ref="J19:J27" si="4">C5^2</f>
        <v>8.4021214289716482E-6</v>
      </c>
      <c r="K19" s="22">
        <f t="shared" ref="K19:K27" si="5">J19*I4</f>
        <v>8.4021214289716482E-6</v>
      </c>
      <c r="L19" s="22">
        <f t="shared" ref="L19:L27" si="6">J19*J4</f>
        <v>8.4021214289716482E-6</v>
      </c>
      <c r="M19" s="22">
        <f t="shared" ref="M19:M27" si="7">J19*K4</f>
        <v>8.4021214289716482E-6</v>
      </c>
    </row>
    <row r="20" spans="2:13">
      <c r="B20" s="4">
        <v>3</v>
      </c>
      <c r="C20" s="22">
        <f t="shared" si="0"/>
        <v>0.6931392641415085</v>
      </c>
      <c r="D20" s="22">
        <f t="shared" si="1"/>
        <v>0.6931392641415085</v>
      </c>
      <c r="E20" s="22">
        <f t="shared" si="2"/>
        <v>1.386278528283017</v>
      </c>
      <c r="F20" s="22">
        <f t="shared" si="3"/>
        <v>0.6931392641415085</v>
      </c>
      <c r="I20" s="4">
        <v>3</v>
      </c>
      <c r="J20" s="22">
        <f t="shared" si="4"/>
        <v>2.0445749540017263E-2</v>
      </c>
      <c r="K20" s="22">
        <f t="shared" si="5"/>
        <v>2.0445749540017263E-2</v>
      </c>
      <c r="L20" s="22">
        <f t="shared" si="6"/>
        <v>4.0891499080034525E-2</v>
      </c>
      <c r="M20" s="22">
        <f t="shared" si="7"/>
        <v>2.0445749540017263E-2</v>
      </c>
    </row>
    <row r="21" spans="2:13">
      <c r="B21" s="4">
        <v>4</v>
      </c>
      <c r="C21" s="22">
        <f t="shared" si="0"/>
        <v>0.83805591414908875</v>
      </c>
      <c r="D21" s="22">
        <f t="shared" si="1"/>
        <v>1.6761118282981775</v>
      </c>
      <c r="E21" s="22">
        <f t="shared" si="2"/>
        <v>0.83805591414908875</v>
      </c>
      <c r="F21" s="22">
        <f t="shared" si="3"/>
        <v>0.83805591414908875</v>
      </c>
      <c r="I21" s="4">
        <v>4</v>
      </c>
      <c r="J21" s="22">
        <f t="shared" si="4"/>
        <v>4.3981568447561082E-3</v>
      </c>
      <c r="K21" s="22">
        <f t="shared" si="5"/>
        <v>8.7963136895122165E-3</v>
      </c>
      <c r="L21" s="22">
        <f t="shared" si="6"/>
        <v>4.3981568447561082E-3</v>
      </c>
      <c r="M21" s="22">
        <f t="shared" si="7"/>
        <v>4.3981568447561082E-3</v>
      </c>
    </row>
    <row r="22" spans="2:13">
      <c r="B22" s="4">
        <v>5</v>
      </c>
      <c r="C22" s="22">
        <f t="shared" si="0"/>
        <v>0.99273502610731545</v>
      </c>
      <c r="D22" s="22">
        <f t="shared" si="1"/>
        <v>0.99273502610731545</v>
      </c>
      <c r="E22" s="22">
        <f t="shared" si="2"/>
        <v>0.99273502610731545</v>
      </c>
      <c r="F22" s="22">
        <f t="shared" si="3"/>
        <v>0.99273502610731545</v>
      </c>
      <c r="I22" s="4">
        <v>5</v>
      </c>
      <c r="J22" s="22">
        <f t="shared" si="4"/>
        <v>8.4065856890543204E-6</v>
      </c>
      <c r="K22" s="22">
        <f t="shared" si="5"/>
        <v>8.4065856890543204E-6</v>
      </c>
      <c r="L22" s="22">
        <f t="shared" si="6"/>
        <v>8.4065856890543204E-6</v>
      </c>
      <c r="M22" s="22">
        <f t="shared" si="7"/>
        <v>8.4065856890543204E-6</v>
      </c>
    </row>
    <row r="23" spans="2:13">
      <c r="B23" s="4">
        <v>6</v>
      </c>
      <c r="C23" s="22">
        <f t="shared" si="0"/>
        <v>0.99273502610731545</v>
      </c>
      <c r="D23" s="22">
        <f t="shared" si="1"/>
        <v>0.99273502610731545</v>
      </c>
      <c r="E23" s="22">
        <f t="shared" si="2"/>
        <v>0.99273502610731545</v>
      </c>
      <c r="F23" s="22">
        <f t="shared" si="3"/>
        <v>0.99273502610731545</v>
      </c>
      <c r="I23" s="4">
        <v>6</v>
      </c>
      <c r="J23" s="22">
        <f t="shared" si="4"/>
        <v>8.4065856890543204E-6</v>
      </c>
      <c r="K23" s="22">
        <f t="shared" si="5"/>
        <v>8.4065856890543204E-6</v>
      </c>
      <c r="L23" s="22">
        <f t="shared" si="6"/>
        <v>8.4065856890543204E-6</v>
      </c>
      <c r="M23" s="22">
        <f t="shared" si="7"/>
        <v>8.4065856890543204E-6</v>
      </c>
    </row>
    <row r="24" spans="2:13">
      <c r="B24" s="4">
        <v>7</v>
      </c>
      <c r="C24" s="22">
        <f t="shared" si="0"/>
        <v>0.99273502610731545</v>
      </c>
      <c r="D24" s="22">
        <f t="shared" si="1"/>
        <v>0.99273502610731545</v>
      </c>
      <c r="E24" s="22">
        <f t="shared" si="2"/>
        <v>0.99273502610731545</v>
      </c>
      <c r="F24" s="22">
        <f t="shared" si="3"/>
        <v>0.99273502610731545</v>
      </c>
      <c r="I24" s="4">
        <v>7</v>
      </c>
      <c r="J24" s="22">
        <f>C10^2</f>
        <v>8.4065856890543204E-6</v>
      </c>
      <c r="K24" s="22">
        <f t="shared" si="5"/>
        <v>8.4065856890543204E-6</v>
      </c>
      <c r="L24" s="22">
        <f t="shared" si="6"/>
        <v>8.4065856890543204E-6</v>
      </c>
      <c r="M24" s="22">
        <f t="shared" si="7"/>
        <v>8.4065856890543204E-6</v>
      </c>
    </row>
    <row r="25" spans="2:13">
      <c r="B25" s="4">
        <v>8</v>
      </c>
      <c r="C25" s="22">
        <f t="shared" si="0"/>
        <v>0.99273502610731545</v>
      </c>
      <c r="D25" s="22">
        <f t="shared" si="1"/>
        <v>0.99273502610731545</v>
      </c>
      <c r="E25" s="22">
        <f t="shared" si="2"/>
        <v>0.99273502610731545</v>
      </c>
      <c r="F25" s="22">
        <f t="shared" si="3"/>
        <v>0.99273502610731545</v>
      </c>
      <c r="I25" s="4">
        <v>8</v>
      </c>
      <c r="J25" s="22">
        <f t="shared" si="4"/>
        <v>8.4065856890543204E-6</v>
      </c>
      <c r="K25" s="22">
        <f t="shared" si="5"/>
        <v>8.4065856890543204E-6</v>
      </c>
      <c r="L25" s="22">
        <f t="shared" si="6"/>
        <v>8.4065856890543204E-6</v>
      </c>
      <c r="M25" s="22">
        <f t="shared" si="7"/>
        <v>8.4065856890543204E-6</v>
      </c>
    </row>
    <row r="26" spans="2:13">
      <c r="B26" s="4">
        <v>9</v>
      </c>
      <c r="C26" s="22">
        <f t="shared" si="0"/>
        <v>1.8415017930528459E-23</v>
      </c>
      <c r="D26" s="22">
        <f t="shared" si="1"/>
        <v>1.8415017930528459E-23</v>
      </c>
      <c r="E26" s="22">
        <f t="shared" si="2"/>
        <v>4.0513039447162611E-22</v>
      </c>
      <c r="F26" s="22">
        <f t="shared" si="3"/>
        <v>3.130553048189838E-22</v>
      </c>
      <c r="I26" s="4">
        <v>9</v>
      </c>
      <c r="J26" s="22">
        <f t="shared" si="4"/>
        <v>2.9024015261929188E-23</v>
      </c>
      <c r="K26" s="22">
        <f t="shared" si="5"/>
        <v>2.9024015261929188E-23</v>
      </c>
      <c r="L26" s="22">
        <f t="shared" si="6"/>
        <v>6.3852833576244211E-22</v>
      </c>
      <c r="M26" s="22">
        <f t="shared" si="7"/>
        <v>4.9340825945279625E-22</v>
      </c>
    </row>
    <row r="27" spans="2:13">
      <c r="B27" s="4">
        <v>10</v>
      </c>
      <c r="C27" s="22">
        <f t="shared" si="0"/>
        <v>1.3217901272217534E-7</v>
      </c>
      <c r="D27" s="22">
        <f t="shared" si="1"/>
        <v>1.3217901272217534E-7</v>
      </c>
      <c r="E27" s="22">
        <f t="shared" si="2"/>
        <v>5.2871605088870136E-7</v>
      </c>
      <c r="F27" s="22">
        <f t="shared" si="3"/>
        <v>2.6435802544435068E-7</v>
      </c>
      <c r="I27" s="4">
        <v>10</v>
      </c>
      <c r="J27" s="22">
        <f t="shared" si="4"/>
        <v>0.99857624651858534</v>
      </c>
      <c r="K27" s="22">
        <f t="shared" si="5"/>
        <v>0.99857624651858534</v>
      </c>
      <c r="L27" s="22">
        <f t="shared" si="6"/>
        <v>3.9943049860743414</v>
      </c>
      <c r="M27" s="22">
        <f t="shared" si="7"/>
        <v>1.9971524930371707</v>
      </c>
    </row>
    <row r="28" spans="2:13">
      <c r="B28" s="16" t="s">
        <v>37</v>
      </c>
      <c r="C28" s="5">
        <f>SUM(C18:C27)</f>
        <v>6.4943432558313079</v>
      </c>
      <c r="D28" s="5">
        <f>SUM(D18:D27)</f>
        <v>7.3323991699803956</v>
      </c>
      <c r="E28" s="5">
        <f>SUM(E18:E27)</f>
        <v>7.1874829165120691</v>
      </c>
      <c r="F28" s="22">
        <f>SUM(F18:F27)</f>
        <v>6.4943433880110586</v>
      </c>
      <c r="I28" s="16" t="s">
        <v>37</v>
      </c>
      <c r="J28" s="5">
        <f>SUM(J18:J27)</f>
        <v>1.0234621813726987</v>
      </c>
      <c r="K28" s="5">
        <f>SUM(K18:K27)</f>
        <v>1.0278603382174547</v>
      </c>
      <c r="L28" s="5">
        <f>SUM(L18:L27)</f>
        <v>4.0396366704994007</v>
      </c>
      <c r="M28" s="22">
        <f>SUM(M18:M27)</f>
        <v>2.0220384279015935</v>
      </c>
    </row>
    <row r="31" spans="2:13">
      <c r="B31" s="34" t="s">
        <v>108</v>
      </c>
      <c r="C31" s="34"/>
      <c r="D31" s="34"/>
      <c r="E31" s="34"/>
      <c r="F31" s="34"/>
      <c r="I31" s="34" t="s">
        <v>109</v>
      </c>
      <c r="J31" s="34"/>
      <c r="K31" s="34"/>
      <c r="L31" s="34"/>
      <c r="M31" s="34"/>
    </row>
    <row r="32" spans="2:13">
      <c r="B32" s="14" t="s">
        <v>22</v>
      </c>
      <c r="C32" s="17" t="s">
        <v>92</v>
      </c>
      <c r="D32" s="14" t="s">
        <v>73</v>
      </c>
      <c r="E32" s="14" t="s">
        <v>74</v>
      </c>
      <c r="F32" s="14" t="s">
        <v>75</v>
      </c>
      <c r="I32" s="14" t="s">
        <v>22</v>
      </c>
      <c r="J32" s="17" t="s">
        <v>92</v>
      </c>
      <c r="K32" s="14" t="s">
        <v>73</v>
      </c>
      <c r="L32" s="14" t="s">
        <v>74</v>
      </c>
      <c r="M32" s="14" t="s">
        <v>75</v>
      </c>
    </row>
    <row r="33" spans="2:15">
      <c r="B33" s="4">
        <v>1</v>
      </c>
      <c r="C33" s="22">
        <f>D4^2</f>
        <v>0.99999413211330079</v>
      </c>
      <c r="D33" s="22">
        <f>C33*I3</f>
        <v>0.99999413211330079</v>
      </c>
      <c r="E33" s="22">
        <f>C33*J3</f>
        <v>6.9999589247931056</v>
      </c>
      <c r="F33" s="22">
        <f>C33*K3</f>
        <v>2.9999823963399024</v>
      </c>
      <c r="I33" s="4">
        <v>1</v>
      </c>
      <c r="J33" s="22">
        <f>E4^2</f>
        <v>3.1274578865279637E-15</v>
      </c>
      <c r="K33" s="22">
        <f>J33*I3</f>
        <v>3.1274578865279637E-15</v>
      </c>
      <c r="L33" s="22">
        <f>J33*J3</f>
        <v>2.1892205205695745E-14</v>
      </c>
      <c r="M33" s="22">
        <f>J33*K3</f>
        <v>9.3823736595838904E-15</v>
      </c>
    </row>
    <row r="34" spans="2:15">
      <c r="B34" s="4">
        <v>2</v>
      </c>
      <c r="C34" s="22">
        <f t="shared" ref="C34:C42" si="8">D5^2</f>
        <v>9.3118611556590102E-7</v>
      </c>
      <c r="D34" s="22">
        <f t="shared" ref="D34:D42" si="9">C34*I4</f>
        <v>9.3118611556590102E-7</v>
      </c>
      <c r="E34" s="22">
        <f t="shared" ref="E34:E42" si="10">C34*J4</f>
        <v>9.3118611556590102E-7</v>
      </c>
      <c r="F34" s="22">
        <f t="shared" ref="F34:F42" si="11">C34*K4</f>
        <v>9.3118611556590102E-7</v>
      </c>
      <c r="I34" s="4">
        <v>2</v>
      </c>
      <c r="J34" s="22">
        <f t="shared" ref="J34:J42" si="12">E5^2</f>
        <v>1.6062306109099729E-9</v>
      </c>
      <c r="K34" s="22">
        <f t="shared" ref="K34:K42" si="13">J34*I4</f>
        <v>1.6062306109099729E-9</v>
      </c>
      <c r="L34" s="22">
        <f t="shared" ref="L34:L42" si="14">J34*J4</f>
        <v>1.6062306109099729E-9</v>
      </c>
      <c r="M34" s="22">
        <f t="shared" ref="M34:M42" si="15">J34*K4</f>
        <v>1.6062306109099729E-9</v>
      </c>
    </row>
    <row r="35" spans="2:15">
      <c r="B35" s="4">
        <v>3</v>
      </c>
      <c r="C35" s="22">
        <f t="shared" si="8"/>
        <v>5.4885668854359575E-4</v>
      </c>
      <c r="D35" s="22">
        <f t="shared" si="9"/>
        <v>5.4885668854359575E-4</v>
      </c>
      <c r="E35" s="22">
        <f t="shared" si="10"/>
        <v>1.0977133770871915E-3</v>
      </c>
      <c r="F35" s="22">
        <f t="shared" si="11"/>
        <v>5.4885668854359575E-4</v>
      </c>
      <c r="I35" s="4">
        <v>3</v>
      </c>
      <c r="J35" s="22">
        <f t="shared" si="12"/>
        <v>1.0687800910760925E-6</v>
      </c>
      <c r="K35" s="22">
        <f t="shared" si="13"/>
        <v>1.0687800910760925E-6</v>
      </c>
      <c r="L35" s="22">
        <f t="shared" si="14"/>
        <v>2.137560182152185E-6</v>
      </c>
      <c r="M35" s="22">
        <f t="shared" si="15"/>
        <v>1.0687800910760925E-6</v>
      </c>
    </row>
    <row r="36" spans="2:15">
      <c r="B36" s="4">
        <v>4</v>
      </c>
      <c r="C36" s="22">
        <f t="shared" si="8"/>
        <v>2.96446762904744E-4</v>
      </c>
      <c r="D36" s="22">
        <f t="shared" si="9"/>
        <v>5.9289352580948801E-4</v>
      </c>
      <c r="E36" s="22">
        <f t="shared" si="10"/>
        <v>2.96446762904744E-4</v>
      </c>
      <c r="F36" s="22">
        <f t="shared" si="11"/>
        <v>2.96446762904744E-4</v>
      </c>
      <c r="I36" s="4">
        <v>4</v>
      </c>
      <c r="J36" s="22">
        <f t="shared" si="12"/>
        <v>1.0197580135357913E-6</v>
      </c>
      <c r="K36" s="22">
        <f t="shared" si="13"/>
        <v>2.0395160270715827E-6</v>
      </c>
      <c r="L36" s="22">
        <f t="shared" si="14"/>
        <v>1.0197580135357913E-6</v>
      </c>
      <c r="M36" s="22">
        <f t="shared" si="15"/>
        <v>1.0197580135357913E-6</v>
      </c>
    </row>
    <row r="37" spans="2:15">
      <c r="B37" s="4">
        <v>5</v>
      </c>
      <c r="C37" s="22">
        <f t="shared" si="8"/>
        <v>4.894524492802323E-7</v>
      </c>
      <c r="D37" s="22">
        <f t="shared" si="9"/>
        <v>4.894524492802323E-7</v>
      </c>
      <c r="E37" s="22">
        <f t="shared" si="10"/>
        <v>4.894524492802323E-7</v>
      </c>
      <c r="F37" s="22">
        <f t="shared" si="11"/>
        <v>4.894524492802323E-7</v>
      </c>
      <c r="I37" s="4">
        <v>5</v>
      </c>
      <c r="J37" s="22">
        <f t="shared" si="12"/>
        <v>1.6070840419464639E-9</v>
      </c>
      <c r="K37" s="22">
        <f t="shared" si="13"/>
        <v>1.6070840419464639E-9</v>
      </c>
      <c r="L37" s="22">
        <f t="shared" si="14"/>
        <v>1.6070840419464639E-9</v>
      </c>
      <c r="M37" s="22">
        <f t="shared" si="15"/>
        <v>1.6070840419464639E-9</v>
      </c>
    </row>
    <row r="38" spans="2:15">
      <c r="B38" s="4">
        <v>6</v>
      </c>
      <c r="C38" s="22">
        <f t="shared" si="8"/>
        <v>4.894524492802323E-7</v>
      </c>
      <c r="D38" s="22">
        <f t="shared" si="9"/>
        <v>4.894524492802323E-7</v>
      </c>
      <c r="E38" s="22">
        <f t="shared" si="10"/>
        <v>4.894524492802323E-7</v>
      </c>
      <c r="F38" s="22">
        <f t="shared" si="11"/>
        <v>4.894524492802323E-7</v>
      </c>
      <c r="I38" s="4">
        <v>6</v>
      </c>
      <c r="J38" s="22">
        <f t="shared" si="12"/>
        <v>1.6070840419464639E-9</v>
      </c>
      <c r="K38" s="22">
        <f t="shared" si="13"/>
        <v>1.6070840419464639E-9</v>
      </c>
      <c r="L38" s="22">
        <f t="shared" si="14"/>
        <v>1.6070840419464639E-9</v>
      </c>
      <c r="M38" s="22">
        <f t="shared" si="15"/>
        <v>1.6070840419464639E-9</v>
      </c>
    </row>
    <row r="39" spans="2:15">
      <c r="B39" s="4">
        <v>7</v>
      </c>
      <c r="C39" s="22">
        <f t="shared" si="8"/>
        <v>4.894524492802323E-7</v>
      </c>
      <c r="D39" s="22">
        <f t="shared" si="9"/>
        <v>4.894524492802323E-7</v>
      </c>
      <c r="E39" s="22">
        <f t="shared" si="10"/>
        <v>4.894524492802323E-7</v>
      </c>
      <c r="F39" s="22">
        <f t="shared" si="11"/>
        <v>4.894524492802323E-7</v>
      </c>
      <c r="I39" s="4">
        <v>7</v>
      </c>
      <c r="J39" s="22">
        <f t="shared" si="12"/>
        <v>1.6070840419464639E-9</v>
      </c>
      <c r="K39" s="22">
        <f t="shared" si="13"/>
        <v>1.6070840419464639E-9</v>
      </c>
      <c r="L39" s="22">
        <f t="shared" si="14"/>
        <v>1.6070840419464639E-9</v>
      </c>
      <c r="M39" s="22">
        <f t="shared" si="15"/>
        <v>1.6070840419464639E-9</v>
      </c>
    </row>
    <row r="40" spans="2:15">
      <c r="B40" s="4">
        <v>8</v>
      </c>
      <c r="C40" s="22">
        <f t="shared" si="8"/>
        <v>4.894524492802323E-7</v>
      </c>
      <c r="D40" s="22">
        <f t="shared" si="9"/>
        <v>4.894524492802323E-7</v>
      </c>
      <c r="E40" s="22">
        <f t="shared" si="10"/>
        <v>4.894524492802323E-7</v>
      </c>
      <c r="F40" s="22">
        <f t="shared" si="11"/>
        <v>4.894524492802323E-7</v>
      </c>
      <c r="I40" s="4">
        <v>8</v>
      </c>
      <c r="J40" s="22">
        <f t="shared" si="12"/>
        <v>1.6070840419464639E-9</v>
      </c>
      <c r="K40" s="22">
        <f t="shared" si="13"/>
        <v>1.6070840419464639E-9</v>
      </c>
      <c r="L40" s="22">
        <f t="shared" si="14"/>
        <v>1.6070840419464639E-9</v>
      </c>
      <c r="M40" s="22">
        <f t="shared" si="15"/>
        <v>1.6070840419464639E-9</v>
      </c>
    </row>
    <row r="41" spans="2:15">
      <c r="B41" s="4">
        <v>9</v>
      </c>
      <c r="C41" s="22">
        <f t="shared" si="8"/>
        <v>4.9788122627422024E-23</v>
      </c>
      <c r="D41" s="22">
        <f t="shared" si="9"/>
        <v>4.9788122627422024E-23</v>
      </c>
      <c r="E41" s="22">
        <f t="shared" si="10"/>
        <v>1.0953386978032845E-21</v>
      </c>
      <c r="F41" s="22">
        <f t="shared" si="11"/>
        <v>8.4639808466617437E-22</v>
      </c>
      <c r="I41" s="4">
        <v>9</v>
      </c>
      <c r="J41" s="22">
        <f t="shared" si="12"/>
        <v>0.99999999996653055</v>
      </c>
      <c r="K41" s="22">
        <f t="shared" si="13"/>
        <v>0.99999999996653055</v>
      </c>
      <c r="L41" s="22">
        <f t="shared" si="14"/>
        <v>21.999999999263672</v>
      </c>
      <c r="M41" s="22">
        <f t="shared" si="15"/>
        <v>16.999999999431019</v>
      </c>
    </row>
    <row r="42" spans="2:15">
      <c r="B42" s="4">
        <v>10</v>
      </c>
      <c r="C42" s="22">
        <f t="shared" si="8"/>
        <v>1.1720295091131533E-7</v>
      </c>
      <c r="D42" s="22">
        <f t="shared" si="9"/>
        <v>1.1720295091131533E-7</v>
      </c>
      <c r="E42" s="22">
        <f t="shared" si="10"/>
        <v>4.6881180364526134E-7</v>
      </c>
      <c r="F42" s="22">
        <f t="shared" si="11"/>
        <v>2.3440590182263067E-7</v>
      </c>
      <c r="I42" s="4">
        <v>10</v>
      </c>
      <c r="J42" s="22">
        <f t="shared" si="12"/>
        <v>3.8648889731912815E-11</v>
      </c>
      <c r="K42" s="22">
        <f t="shared" si="13"/>
        <v>3.8648889731912815E-11</v>
      </c>
      <c r="L42" s="22">
        <f t="shared" si="14"/>
        <v>1.5459555892765126E-10</v>
      </c>
      <c r="M42" s="22">
        <f t="shared" si="15"/>
        <v>7.7297779463825629E-11</v>
      </c>
    </row>
    <row r="43" spans="2:15">
      <c r="B43" s="16" t="s">
        <v>37</v>
      </c>
      <c r="C43" s="5">
        <f>SUM(C33:C42)</f>
        <v>1.0008424417636126</v>
      </c>
      <c r="D43" s="5">
        <f>SUM(D33:D42)</f>
        <v>1.0011388885265173</v>
      </c>
      <c r="E43" s="5">
        <f>SUM(E33:E42)</f>
        <v>7.0013564427408133</v>
      </c>
      <c r="F43" s="22">
        <f>SUM(F33:F42)</f>
        <v>3.0008308231931649</v>
      </c>
      <c r="I43" s="16" t="s">
        <v>37</v>
      </c>
      <c r="J43" s="5">
        <f>SUM(J33:J42)</f>
        <v>1.000002096577854</v>
      </c>
      <c r="K43" s="5">
        <f>SUM(K33:K42)</f>
        <v>1.0000031163358674</v>
      </c>
      <c r="L43" s="5">
        <f>SUM(L33:L42)</f>
        <v>22.000003164771051</v>
      </c>
      <c r="M43" s="22">
        <f>SUM(M33:M42)</f>
        <v>17.000002096080994</v>
      </c>
    </row>
    <row r="46" spans="2:15">
      <c r="B46" s="34" t="s">
        <v>62</v>
      </c>
      <c r="C46" s="34"/>
      <c r="D46" s="34"/>
      <c r="E46" s="34"/>
      <c r="F46" s="34"/>
      <c r="G46" s="34"/>
      <c r="H46" s="34"/>
      <c r="I46" s="34"/>
      <c r="J46" s="34"/>
    </row>
    <row r="47" spans="2:15">
      <c r="B47" s="43" t="s">
        <v>68</v>
      </c>
      <c r="C47" s="43"/>
      <c r="D47" s="43"/>
      <c r="E47" s="43"/>
      <c r="F47" s="43" t="s">
        <v>69</v>
      </c>
      <c r="G47" s="43" t="s">
        <v>70</v>
      </c>
      <c r="H47" s="43" t="s">
        <v>71</v>
      </c>
      <c r="I47" s="43" t="s">
        <v>90</v>
      </c>
      <c r="J47" s="43" t="s">
        <v>72</v>
      </c>
      <c r="L47" s="47" t="s">
        <v>104</v>
      </c>
      <c r="M47" s="4">
        <f>D28/C28</f>
        <v>1.1290439819910338</v>
      </c>
      <c r="N47" s="4">
        <f>E28/C28</f>
        <v>1.1067297543994747</v>
      </c>
      <c r="O47" s="4">
        <f>F28/C28</f>
        <v>1.0000000203530588</v>
      </c>
    </row>
    <row r="48" spans="2:15">
      <c r="B48" s="15" t="s">
        <v>86</v>
      </c>
      <c r="C48" s="15" t="s">
        <v>88</v>
      </c>
      <c r="D48" s="15" t="s">
        <v>89</v>
      </c>
      <c r="E48" s="15" t="s">
        <v>87</v>
      </c>
      <c r="F48" s="43"/>
      <c r="G48" s="43"/>
      <c r="H48" s="43"/>
      <c r="I48" s="43"/>
      <c r="J48" s="43"/>
      <c r="L48" s="48"/>
      <c r="M48" s="4">
        <f>K28/J28</f>
        <v>1.0042973320605331</v>
      </c>
      <c r="N48" s="4">
        <f>L28/J28</f>
        <v>3.9470307198662842</v>
      </c>
      <c r="O48" s="4">
        <f>M28/J28</f>
        <v>1.9756845584558618</v>
      </c>
    </row>
    <row r="49" spans="2:16">
      <c r="B49" s="27">
        <f>C18</f>
        <v>3.6920576887944037E-13</v>
      </c>
      <c r="C49" s="27">
        <f>J18</f>
        <v>5.1547203647844179E-12</v>
      </c>
      <c r="D49" s="27">
        <f>C33</f>
        <v>0.99999413211330079</v>
      </c>
      <c r="E49" s="22">
        <f>J33</f>
        <v>3.1274578865279637E-15</v>
      </c>
      <c r="F49" s="4">
        <f>SUM((I3-M47)^2,(J3-N47)^2,(K3-O47)^2)*B49</f>
        <v>1.4305721687815604E-11</v>
      </c>
      <c r="G49" s="4">
        <f>SUM((I3-M48)^2,(J3-N48)^2,(K3-O48)^2)*C49</f>
        <v>5.3453738915368179E-11</v>
      </c>
      <c r="H49" s="4">
        <f>SUM((I3-M49)^2,(J3-N49)^2,(K3-O49)^2)*D49</f>
        <v>2.3543675435917122E-5</v>
      </c>
      <c r="I49" s="4">
        <f>SUM((I3-M50)^2,(J3-N50)^2,(K3-O50)^2)*E49</f>
        <v>1.3166528020288025E-12</v>
      </c>
      <c r="J49" s="4">
        <f>SUM(F49:I49)</f>
        <v>2.3543744512030525E-5</v>
      </c>
      <c r="L49" s="48"/>
      <c r="M49" s="4">
        <f>D43/C43</f>
        <v>1.0002961972339846</v>
      </c>
      <c r="N49" s="4">
        <f>E43/C43</f>
        <v>6.9954631724085621</v>
      </c>
      <c r="O49" s="4">
        <f>F43/C43</f>
        <v>2.9983049259035384</v>
      </c>
    </row>
    <row r="50" spans="2:16">
      <c r="B50" s="27">
        <f t="shared" ref="B50:B58" si="16">C19</f>
        <v>0.99220784093206749</v>
      </c>
      <c r="C50" s="27">
        <f t="shared" ref="C50:C58" si="17">J19</f>
        <v>8.4021214289716482E-6</v>
      </c>
      <c r="D50" s="27">
        <f t="shared" ref="D50:D58" si="18">C34</f>
        <v>9.3118611556590102E-7</v>
      </c>
      <c r="E50" s="22">
        <f t="shared" ref="E50:E58" si="19">J34</f>
        <v>1.6062306109099729E-9</v>
      </c>
      <c r="F50" s="4">
        <f>SUM((I4-M47)^2,(J4-N47)^2,(K4-O47)^2)*B50</f>
        <v>2.7825069650011386E-2</v>
      </c>
      <c r="G50" s="4">
        <f>SUM((I4-M48)^2,(J4-N48)^2,(K4-O48)^2)*C50</f>
        <v>8.0970982808463104E-5</v>
      </c>
      <c r="H50" s="4">
        <f>SUM((I4-M49)^2,(J5-N49)^2,(K5-O49)^2)*D50</f>
        <v>2.6955859248610894E-5</v>
      </c>
      <c r="I50" s="4">
        <f>SUM((I4-M50)^2,(J4-N50)^2,(K4-O50)^2)*E50</f>
        <v>1.1195381134382783E-6</v>
      </c>
      <c r="J50" s="4">
        <f t="shared" ref="J50:J58" si="20">SUM(F50:I50)</f>
        <v>2.7934116030181897E-2</v>
      </c>
      <c r="L50" s="49"/>
      <c r="M50" s="4">
        <f>K43/J43</f>
        <v>1.0000010197558753</v>
      </c>
      <c r="N50" s="4">
        <f>L43/J43</f>
        <v>21.999957040148331</v>
      </c>
      <c r="O50" s="4">
        <f>M43/J43</f>
        <v>16.999966454327808</v>
      </c>
    </row>
    <row r="51" spans="2:16">
      <c r="B51" s="27">
        <f t="shared" si="16"/>
        <v>0.6931392641415085</v>
      </c>
      <c r="C51" s="27">
        <f t="shared" si="17"/>
        <v>2.0445749540017263E-2</v>
      </c>
      <c r="D51" s="27">
        <f t="shared" si="18"/>
        <v>5.4885668854359575E-4</v>
      </c>
      <c r="E51" s="22">
        <f t="shared" si="19"/>
        <v>1.0687800910760925E-6</v>
      </c>
      <c r="F51" s="4">
        <f>SUM((I5-M47)^2,(J5-N47)^2,(K5-O47)^2)*B51</f>
        <v>0.5646202104603063</v>
      </c>
      <c r="G51" s="4">
        <f>SUM((I5-M48)^2,(J5-N48)^2,(K5-O48)^2)*C51</f>
        <v>9.6972297789137324E-2</v>
      </c>
      <c r="H51" s="4">
        <f>SUM((I5-M49)^2,(J5-N49)^2,(K5-O49)^2)*D51</f>
        <v>1.5888234797238859E-2</v>
      </c>
      <c r="I51" s="4">
        <f>SUM((I5-M50)^2,(J5-N50)^2,(K5-O50)^2)*E51</f>
        <v>7.0111675586943519E-4</v>
      </c>
      <c r="J51" s="4">
        <f t="shared" si="20"/>
        <v>0.67818185980255197</v>
      </c>
    </row>
    <row r="52" spans="2:16">
      <c r="B52" s="27">
        <f t="shared" si="16"/>
        <v>0.83805591414908875</v>
      </c>
      <c r="C52" s="27">
        <f t="shared" si="17"/>
        <v>4.3981568447561082E-3</v>
      </c>
      <c r="D52" s="27">
        <f t="shared" si="18"/>
        <v>2.96446762904744E-4</v>
      </c>
      <c r="E52" s="22">
        <f t="shared" si="19"/>
        <v>1.0197580135357913E-6</v>
      </c>
      <c r="F52" s="4">
        <f>SUM((I6-M47)^2,(J6-N47)^2,(K6-O47)^2)*B52</f>
        <v>0.64526586581746515</v>
      </c>
      <c r="G52" s="4">
        <f>SUM((I6-M48)^2,(J6-N48)^2,(K6-O48)^2)*C52</f>
        <v>4.6745256843615191E-2</v>
      </c>
      <c r="H52" s="4">
        <f>SUM((I6-M49)^2,(J6-N49)^2,(K6-O49)^2)*D52</f>
        <v>1.2135999514004254E-2</v>
      </c>
      <c r="I52" s="4">
        <f>SUM((I6-M50)^2,(J6-N50)^2,(K6-O50)^2)*E52</f>
        <v>7.1178815673680136E-4</v>
      </c>
      <c r="J52" s="4">
        <f t="shared" si="20"/>
        <v>0.70485891033182135</v>
      </c>
    </row>
    <row r="53" spans="2:16">
      <c r="B53" s="27">
        <f t="shared" si="16"/>
        <v>0.99273502610731545</v>
      </c>
      <c r="C53" s="27">
        <f t="shared" si="17"/>
        <v>8.4065856890543204E-6</v>
      </c>
      <c r="D53" s="27">
        <f t="shared" si="18"/>
        <v>4.894524492802323E-7</v>
      </c>
      <c r="E53" s="22">
        <f t="shared" si="19"/>
        <v>1.6070840419464639E-9</v>
      </c>
      <c r="F53" s="4">
        <f>SUM((I7-M47)^2,(J7-N47)^2,(K7-O47)^2)*B53</f>
        <v>2.7839853814794792E-2</v>
      </c>
      <c r="G53" s="4">
        <f>SUM((I7-M48)^2,(J7-N48)^2,(K7-O48)^2)*C53</f>
        <v>8.1014004743990025E-5</v>
      </c>
      <c r="H53" s="4">
        <f>SUM((I7-M49)^2,(J7-N49)^2,(K7-O49)^2)*D53</f>
        <v>1.9548144125594522E-5</v>
      </c>
      <c r="I53" s="4">
        <f>SUM((I7-M50)^2,(J7-N50)^2,(K7-O50)^2)*E53</f>
        <v>1.1201329524147323E-6</v>
      </c>
      <c r="J53" s="4">
        <f t="shared" si="20"/>
        <v>2.794153609661679E-2</v>
      </c>
    </row>
    <row r="54" spans="2:16">
      <c r="B54" s="27">
        <f t="shared" si="16"/>
        <v>0.99273502610731545</v>
      </c>
      <c r="C54" s="27">
        <f t="shared" si="17"/>
        <v>8.4065856890543204E-6</v>
      </c>
      <c r="D54" s="27">
        <f t="shared" si="18"/>
        <v>4.894524492802323E-7</v>
      </c>
      <c r="E54" s="22">
        <f t="shared" si="19"/>
        <v>1.6070840419464639E-9</v>
      </c>
      <c r="F54" s="4">
        <f>SUM((I8-M47)^2,(J8-N47)^2,(K8-O47)^2)*B54</f>
        <v>2.7839853814794792E-2</v>
      </c>
      <c r="G54" s="4">
        <f>SUM((I8-M48)^2,(J8-N48)^2,(K8-O48)^2)*C54</f>
        <v>8.1014004743990025E-5</v>
      </c>
      <c r="H54" s="4">
        <f>SUM((I8-M49)^2,(J8-N49)^2,(K8-O49)^2)*D54</f>
        <v>1.9548144125594522E-5</v>
      </c>
      <c r="I54" s="4">
        <f>SUM((I8-M50)^2,(J8-N50)^2,(K8-O50)^2)*E54</f>
        <v>1.1201329524147323E-6</v>
      </c>
      <c r="J54" s="4">
        <f t="shared" si="20"/>
        <v>2.794153609661679E-2</v>
      </c>
      <c r="L54" s="35" t="s">
        <v>100</v>
      </c>
      <c r="M54" s="36"/>
    </row>
    <row r="55" spans="2:16">
      <c r="B55" s="27">
        <f t="shared" si="16"/>
        <v>0.99273502610731545</v>
      </c>
      <c r="C55" s="27">
        <f t="shared" si="17"/>
        <v>8.4065856890543204E-6</v>
      </c>
      <c r="D55" s="27">
        <f t="shared" si="18"/>
        <v>4.894524492802323E-7</v>
      </c>
      <c r="E55" s="22">
        <f t="shared" si="19"/>
        <v>1.6070840419464639E-9</v>
      </c>
      <c r="F55" s="4">
        <f>SUM((I9-M47)^2,(J9-N47)^2,(K9-O47)^2)*B55</f>
        <v>2.7839853814794792E-2</v>
      </c>
      <c r="G55" s="4">
        <f>SUM((I9-M48)^2,(J9-N48)^2,(K9-O48)^2)*C55</f>
        <v>8.1014004743990025E-5</v>
      </c>
      <c r="H55" s="4">
        <f>SUM((I9-M49)^2,(J9-N49)^2,(K9-O49)^2)*D55</f>
        <v>1.9548144125594522E-5</v>
      </c>
      <c r="I55" s="4">
        <f>SUM((I9-M50)^2,(J9-N50)^2,(K9-O50)^2)*E55</f>
        <v>1.1201329524147323E-6</v>
      </c>
      <c r="J55" s="4">
        <f t="shared" si="20"/>
        <v>2.794153609661679E-2</v>
      </c>
      <c r="L55" s="37"/>
      <c r="M55" s="38"/>
    </row>
    <row r="56" spans="2:16">
      <c r="B56" s="27">
        <f t="shared" si="16"/>
        <v>0.99273502610731545</v>
      </c>
      <c r="C56" s="27">
        <f t="shared" si="17"/>
        <v>8.4065856890543204E-6</v>
      </c>
      <c r="D56" s="27">
        <f t="shared" si="18"/>
        <v>4.894524492802323E-7</v>
      </c>
      <c r="E56" s="22">
        <f t="shared" si="19"/>
        <v>1.6070840419464639E-9</v>
      </c>
      <c r="F56" s="4">
        <f>SUM((I10-M47)^2,(J10-N47)^2,(K10-O47)^2)*B56</f>
        <v>2.7839853814794792E-2</v>
      </c>
      <c r="G56" s="4">
        <f>SUM((I10-M48)^2,(J10-N48)^2,(K10-O48)^2)*C56</f>
        <v>8.1014004743990025E-5</v>
      </c>
      <c r="H56" s="4">
        <f>SUM((I10-M49)^2,(J10-N49)^2,(K10-O49)^2)*D56</f>
        <v>1.9548144125594522E-5</v>
      </c>
      <c r="I56" s="4">
        <f>SUM((I10-M50)^2,(J10-N50)^2,(K10-O50)^2)*E56</f>
        <v>1.1201329524147323E-6</v>
      </c>
      <c r="J56" s="4">
        <f t="shared" si="20"/>
        <v>2.794153609661679E-2</v>
      </c>
      <c r="L56" s="4" t="s">
        <v>120</v>
      </c>
      <c r="M56" s="4">
        <f>J59</f>
        <v>1.526177597418394</v>
      </c>
    </row>
    <row r="57" spans="2:16">
      <c r="B57" s="27">
        <f t="shared" si="16"/>
        <v>1.8415017930528459E-23</v>
      </c>
      <c r="C57" s="27">
        <f t="shared" si="17"/>
        <v>2.9024015261929188E-23</v>
      </c>
      <c r="D57" s="27">
        <f t="shared" si="18"/>
        <v>4.9788122627422024E-23</v>
      </c>
      <c r="E57" s="22">
        <f t="shared" si="19"/>
        <v>0.99999999996653055</v>
      </c>
      <c r="F57" s="4">
        <f>SUM((I11-M47)^2,(J11-N47)^2,(K11-O47)^2)*B57</f>
        <v>1.275323583447152E-20</v>
      </c>
      <c r="G57" s="4">
        <f>SUM((I11-M48)^2,(J11-N48)^2,(K11-O48)^2)*C57</f>
        <v>1.60108011843565E-20</v>
      </c>
      <c r="H57" s="4">
        <f>SUM((I11-M49)^2,(J11-N49)^2,(K11-O49)^2)*D57</f>
        <v>2.0969940249796172E-20</v>
      </c>
      <c r="I57" s="4">
        <f>SUM((I11-M50)^2,(J11-N50)^2,(K11-O50)^2)*E57</f>
        <v>2.9719008801769234E-9</v>
      </c>
      <c r="J57" s="4">
        <f t="shared" si="20"/>
        <v>2.9719008802266572E-9</v>
      </c>
      <c r="L57" s="4" t="s">
        <v>118</v>
      </c>
      <c r="M57" s="4">
        <f>iterasi2!J59</f>
        <v>127.27764733349088</v>
      </c>
    </row>
    <row r="58" spans="2:16">
      <c r="B58" s="27">
        <f t="shared" si="16"/>
        <v>1.3217901272217534E-7</v>
      </c>
      <c r="C58" s="27">
        <f t="shared" si="17"/>
        <v>0.99857624651858534</v>
      </c>
      <c r="D58" s="27">
        <f t="shared" si="18"/>
        <v>1.1720295091131533E-7</v>
      </c>
      <c r="E58" s="22">
        <f t="shared" si="19"/>
        <v>3.8648889731912815E-11</v>
      </c>
      <c r="F58" s="4">
        <f>SUM((I12-M47)^2,(J12-N47)^2,(K12-O47)^2)*B58</f>
        <v>1.240852294461605E-6</v>
      </c>
      <c r="G58" s="4">
        <f>SUM((I12-M48)^2,(J12-N48)^2,(K12-O48)^2)*C58</f>
        <v>3.410589635966394E-3</v>
      </c>
      <c r="H58" s="4">
        <f>SUM((I12-M49)^2,(J12-N49)^2,(K12-O49)^2)*D58</f>
        <v>1.1684445556563898E-6</v>
      </c>
      <c r="I58" s="4">
        <f>SUM((I12-M50)^2,(J12-N50)^2,(K12-O50)^2)*E58</f>
        <v>2.1218141795224905E-8</v>
      </c>
      <c r="J58" s="4">
        <f t="shared" si="20"/>
        <v>3.4130201509583072E-3</v>
      </c>
      <c r="L58" s="4" t="s">
        <v>121</v>
      </c>
      <c r="M58" s="4">
        <f>ABS(M56-M57)</f>
        <v>125.75146973607248</v>
      </c>
    </row>
    <row r="59" spans="2:16">
      <c r="B59" s="44" t="s">
        <v>37</v>
      </c>
      <c r="C59" s="45"/>
      <c r="D59" s="45"/>
      <c r="E59" s="45"/>
      <c r="F59" s="45"/>
      <c r="G59" s="45"/>
      <c r="H59" s="45"/>
      <c r="I59" s="46"/>
      <c r="J59" s="4">
        <f>SUM(J49:J58)</f>
        <v>1.526177597418394</v>
      </c>
    </row>
    <row r="62" spans="2:16">
      <c r="F62" s="28" t="s">
        <v>96</v>
      </c>
      <c r="G62" s="28" t="s">
        <v>96</v>
      </c>
      <c r="H62" s="28" t="s">
        <v>96</v>
      </c>
      <c r="I62" s="28" t="s">
        <v>96</v>
      </c>
      <c r="L62" s="42" t="s">
        <v>69</v>
      </c>
      <c r="M62" s="42" t="s">
        <v>70</v>
      </c>
      <c r="N62" s="42" t="s">
        <v>71</v>
      </c>
      <c r="O62" s="42" t="s">
        <v>90</v>
      </c>
      <c r="P62" s="28" t="s">
        <v>94</v>
      </c>
    </row>
    <row r="63" spans="2:16">
      <c r="F63" s="28" t="s">
        <v>105</v>
      </c>
      <c r="G63" s="28" t="s">
        <v>97</v>
      </c>
      <c r="H63" s="28" t="s">
        <v>98</v>
      </c>
      <c r="I63" s="28" t="s">
        <v>99</v>
      </c>
      <c r="L63" s="42"/>
      <c r="M63" s="42"/>
      <c r="N63" s="42"/>
      <c r="O63" s="42"/>
      <c r="P63" s="28" t="s">
        <v>95</v>
      </c>
    </row>
    <row r="64" spans="2:16">
      <c r="F64" s="4">
        <f>L64/P64</f>
        <v>6.0762305352751676E-7</v>
      </c>
      <c r="G64" s="4">
        <f>M64/P64</f>
        <v>2.2704009441059557E-6</v>
      </c>
      <c r="H64" s="4">
        <f>N64/P64</f>
        <v>0.99999706605232275</v>
      </c>
      <c r="I64" s="4">
        <f>O64/P64</f>
        <v>5.5923679605657057E-8</v>
      </c>
      <c r="L64" s="4">
        <f>SUM((I3-M47)^2,(J3-N47)^2,(K3-O47)^2)^-1</f>
        <v>2.5808258886645223E-2</v>
      </c>
      <c r="M64" s="4">
        <f>SUM((I3-M48)^2,(J3-N48)^2,(K3-O48)^2)^-1</f>
        <v>9.6433298575161294E-2</v>
      </c>
      <c r="N64" s="4">
        <f>SUM((I3-M49)^2,(J3-N49)^2,(K3-O49)^2)^-1</f>
        <v>42474.002618459344</v>
      </c>
      <c r="O64" s="4">
        <f>SUM((I3-M50)^2,(J3-N50)^2,(K3-O50)^2)^-1</f>
        <v>2.3753094830382998E-3</v>
      </c>
      <c r="P64" s="4">
        <f>SUM(L64:O64)</f>
        <v>42474.12723532629</v>
      </c>
    </row>
    <row r="65" spans="6:16">
      <c r="F65" s="4">
        <f t="shared" ref="F65:F73" si="21">L65/P65</f>
        <v>0.9960963010434476</v>
      </c>
      <c r="G65" s="4">
        <f t="shared" ref="G65:G73" si="22">M65/P65</f>
        <v>2.8986413003256797E-3</v>
      </c>
      <c r="H65" s="4">
        <f t="shared" ref="H65:H73" si="23">N65/P65</f>
        <v>9.6497984939035875E-4</v>
      </c>
      <c r="I65" s="4">
        <f t="shared" ref="I65:I73" si="24">O65/P65</f>
        <v>4.0077806836419788E-5</v>
      </c>
      <c r="L65" s="4">
        <f>SUM((I4-M47)^2,(J4-N47)^2,(K4-O47)^2)^-1</f>
        <v>35.658772948719701</v>
      </c>
      <c r="M65" s="4">
        <f>SUM((I4-M48)^2,(J4-N48)^2,(K4-O48)^2)^-1</f>
        <v>0.10376706738075379</v>
      </c>
      <c r="N65" s="4">
        <f>SUM((I4-M49)^2,(J5-N49)^2,(K5-O49)^2)^-1</f>
        <v>3.4544850044573798E-2</v>
      </c>
      <c r="O65" s="4">
        <f>SUM((I4-M50)^2,(J4-N50)^2,(K4-O50)^2)^-1</f>
        <v>1.4347261532499196E-3</v>
      </c>
      <c r="P65" s="4">
        <f t="shared" ref="P65:P73" si="25">SUM(L65:O65)</f>
        <v>35.798519592298277</v>
      </c>
    </row>
    <row r="66" spans="6:16">
      <c r="F66" s="4">
        <f t="shared" si="21"/>
        <v>0.83254985660968905</v>
      </c>
      <c r="G66" s="4">
        <f t="shared" si="22"/>
        <v>0.14298863453000818</v>
      </c>
      <c r="H66" s="4">
        <f t="shared" si="23"/>
        <v>2.3427690649829327E-2</v>
      </c>
      <c r="I66" s="4">
        <f t="shared" si="24"/>
        <v>1.0338182104734999E-3</v>
      </c>
      <c r="L66" s="4">
        <f>SUM((I5-M47)^2,(J5-N47)^2,(K5-O47)^2)^-1</f>
        <v>1.2276203566578445</v>
      </c>
      <c r="M66" s="4">
        <f>SUM((I5-M48)^2,(J5-N48)^2,(K5-O48)^2)^-1</f>
        <v>0.21084113717172909</v>
      </c>
      <c r="N66" s="4">
        <f>SUM((I5-M49)^2,(J5-N49)^2,(K5-O49)^2)^-1</f>
        <v>3.4544850044573798E-2</v>
      </c>
      <c r="O66" s="4">
        <f>SUM((I5-M50)^2,(J5-N50)^2,(K5-O50)^2)^-1</f>
        <v>1.5243967315411373E-3</v>
      </c>
      <c r="P66" s="4">
        <f t="shared" si="25"/>
        <v>1.4745307406056885</v>
      </c>
    </row>
    <row r="67" spans="6:16">
      <c r="F67" s="4">
        <f t="shared" si="21"/>
        <v>0.91545393881313319</v>
      </c>
      <c r="G67" s="4">
        <f t="shared" si="22"/>
        <v>6.6318601081484158E-2</v>
      </c>
      <c r="H67" s="4">
        <f t="shared" si="23"/>
        <v>1.7217629419918289E-2</v>
      </c>
      <c r="I67" s="4">
        <f t="shared" si="24"/>
        <v>1.0098306854644209E-3</v>
      </c>
      <c r="L67" s="4">
        <f>SUM((I6-M47)^2,(J6-N47)^2,(K6-O47)^2)^-1</f>
        <v>1.2987761456859095</v>
      </c>
      <c r="M67" s="4">
        <f>SUM((I6-M48)^2,(J6-N48)^2,(K6-O48)^2)^-1</f>
        <v>9.4087767224597912E-2</v>
      </c>
      <c r="N67" s="4">
        <f>SUM((I6-M49)^2,(J6-N49)^2,(K6-O49)^2)^-1</f>
        <v>2.4427057908387461E-2</v>
      </c>
      <c r="O67" s="4">
        <f>SUM((I6-M50)^2,(J6-N50)^2,(K6-O50)^2)^-1</f>
        <v>1.4326706673666507E-3</v>
      </c>
      <c r="P67" s="4">
        <f t="shared" si="25"/>
        <v>1.4187236414862614</v>
      </c>
    </row>
    <row r="68" spans="6:16">
      <c r="F68" s="4">
        <f t="shared" si="21"/>
        <v>0.99636089150771368</v>
      </c>
      <c r="G68" s="4">
        <f t="shared" si="22"/>
        <v>2.8994112588593981E-3</v>
      </c>
      <c r="H68" s="4">
        <f t="shared" si="23"/>
        <v>6.9960878082717603E-4</v>
      </c>
      <c r="I68" s="4">
        <f t="shared" si="24"/>
        <v>4.0088452599792774E-5</v>
      </c>
      <c r="L68" s="4">
        <f>SUM((I7-M47)^2,(J7-N47)^2,(K7-O47)^2)^-1</f>
        <v>35.658772948719701</v>
      </c>
      <c r="M68" s="4">
        <f>SUM((I7-M48)^2,(J7-N48)^2,(K7-O48)^2)^-1</f>
        <v>0.10376706738075379</v>
      </c>
      <c r="N68" s="4">
        <f>SUM((I7-M49)^2,(J7-N49)^2,(K7-O49)^2)^-1</f>
        <v>2.5038307786946833E-2</v>
      </c>
      <c r="O68" s="4">
        <f>SUM((I7-M50)^2,(J7-N50)^2,(K7-O50)^2)^-1</f>
        <v>1.4347261532499196E-3</v>
      </c>
      <c r="P68" s="4">
        <f t="shared" si="25"/>
        <v>35.789013050040651</v>
      </c>
    </row>
    <row r="69" spans="6:16">
      <c r="F69" s="4">
        <f t="shared" si="21"/>
        <v>0.99636089150771368</v>
      </c>
      <c r="G69" s="4">
        <f t="shared" si="22"/>
        <v>2.8994112588593981E-3</v>
      </c>
      <c r="H69" s="4">
        <f t="shared" si="23"/>
        <v>6.9960878082717603E-4</v>
      </c>
      <c r="I69" s="4">
        <f t="shared" si="24"/>
        <v>4.0088452599792774E-5</v>
      </c>
      <c r="L69" s="4">
        <f>SUM((I8-M47)^2,(J8-N47)^2,(K8-O47)^2)^-1</f>
        <v>35.658772948719701</v>
      </c>
      <c r="M69" s="4">
        <f>SUM((I8-M48)^2,(J8-N48)^2,(K8-O48)^2)^-1</f>
        <v>0.10376706738075379</v>
      </c>
      <c r="N69" s="4">
        <f>SUM((I8-M49)^2,(J8-N49)^2,(K8-O49)^2)^-1</f>
        <v>2.5038307786946833E-2</v>
      </c>
      <c r="O69" s="4">
        <f>SUM((I8-M50)^2,(J8-N50)^2,(K8-O50)^2)^-1</f>
        <v>1.4347261532499196E-3</v>
      </c>
      <c r="P69" s="4">
        <f t="shared" si="25"/>
        <v>35.789013050040651</v>
      </c>
    </row>
    <row r="70" spans="6:16">
      <c r="F70" s="4">
        <f t="shared" si="21"/>
        <v>0.99636089150771368</v>
      </c>
      <c r="G70" s="4">
        <f t="shared" si="22"/>
        <v>2.8994112588593981E-3</v>
      </c>
      <c r="H70" s="4">
        <f t="shared" si="23"/>
        <v>6.9960878082717603E-4</v>
      </c>
      <c r="I70" s="4">
        <f t="shared" si="24"/>
        <v>4.0088452599792774E-5</v>
      </c>
      <c r="L70" s="4">
        <f>SUM((I9-M47)^2,(J9-N47)^2,(K9-O47)^2)^-1</f>
        <v>35.658772948719701</v>
      </c>
      <c r="M70" s="4">
        <f>SUM((I9-M48)^2,(J9-N48)^2,(K9-O48)^2)^-1</f>
        <v>0.10376706738075379</v>
      </c>
      <c r="N70" s="4">
        <f>SUM((I9-M49)^2,(J9-N49)^2,(K9-O49)^2)^-1</f>
        <v>2.5038307786946833E-2</v>
      </c>
      <c r="O70" s="4">
        <f>SUM((I9-M50)^2,(J9-N50)^2,(K9-O50)^2)^-1</f>
        <v>1.4347261532499196E-3</v>
      </c>
      <c r="P70" s="4">
        <f t="shared" si="25"/>
        <v>35.789013050040651</v>
      </c>
    </row>
    <row r="71" spans="6:16">
      <c r="F71" s="4">
        <f t="shared" si="21"/>
        <v>0.99636089150771368</v>
      </c>
      <c r="G71" s="4">
        <f t="shared" si="22"/>
        <v>2.8994112588593981E-3</v>
      </c>
      <c r="H71" s="4">
        <f t="shared" si="23"/>
        <v>6.9960878082717603E-4</v>
      </c>
      <c r="I71" s="4">
        <f t="shared" si="24"/>
        <v>4.0088452599792774E-5</v>
      </c>
      <c r="L71" s="4">
        <f>SUM((I10-M47)^2,(J10-N47)^2,(K10-O47)^2)^-1</f>
        <v>35.658772948719701</v>
      </c>
      <c r="M71" s="4">
        <f>SUM((I10-M48)^2,(J10-N48)^2,(K10-O48)^2)^-1</f>
        <v>0.10376706738075379</v>
      </c>
      <c r="N71" s="4">
        <f>SUM((I10-M49)^2,(J10-N49)^2,(K10-O49)^2)^-1</f>
        <v>2.5038307786946833E-2</v>
      </c>
      <c r="O71" s="4">
        <f>SUM((I10-M50)^2,(J10-N50)^2,(K10-O50)^2)^-1</f>
        <v>1.4347261532499196E-3</v>
      </c>
      <c r="P71" s="4">
        <f t="shared" si="25"/>
        <v>35.789013050040651</v>
      </c>
    </row>
    <row r="72" spans="6:16">
      <c r="F72" s="4">
        <f t="shared" si="21"/>
        <v>4.2912723255066399E-12</v>
      </c>
      <c r="G72" s="4">
        <f t="shared" si="22"/>
        <v>5.3873941417070993E-12</v>
      </c>
      <c r="H72" s="4">
        <f t="shared" si="23"/>
        <v>7.0560699600804299E-12</v>
      </c>
      <c r="I72" s="4">
        <f>O72/P72</f>
        <v>0.99999999998326528</v>
      </c>
      <c r="L72" s="4">
        <f>SUM((I11-M47)^2,(J11-N47)^2,(K11-O47)^2)^-1</f>
        <v>1.4439486707172272E-3</v>
      </c>
      <c r="M72" s="4">
        <f>SUM((I11-M48)^2,(J11-N48)^2,(K11-O48)^2)^-1</f>
        <v>1.8127771950779933E-3</v>
      </c>
      <c r="N72" s="4">
        <f>SUM((I11-M49)^2,(J11-N49)^2,(K11-O49)^2)^-1</f>
        <v>2.3742615398203611E-3</v>
      </c>
      <c r="O72" s="4">
        <f>SUM((I11-M50)^2,(J11-N50)^2,(K11-O50)^2)^-1</f>
        <v>336484977.22003382</v>
      </c>
      <c r="P72" s="4">
        <f t="shared" si="25"/>
        <v>336484977.22566479</v>
      </c>
    </row>
    <row r="73" spans="6:16">
      <c r="F73" s="23">
        <f t="shared" si="21"/>
        <v>3.6356433071697711E-4</v>
      </c>
      <c r="G73" s="4">
        <f t="shared" si="22"/>
        <v>0.99928786966788985</v>
      </c>
      <c r="H73" s="4">
        <f t="shared" si="23"/>
        <v>3.4234917803813294E-4</v>
      </c>
      <c r="I73" s="4">
        <f t="shared" si="24"/>
        <v>6.2168233552322637E-6</v>
      </c>
      <c r="L73" s="4">
        <f>SUM((I12-M47)^2,(J12-N47)^2,(K12-O47)^2)^-1</f>
        <v>0.10652276126025673</v>
      </c>
      <c r="M73" s="4">
        <f>SUM((I12-M48)^2,(J12-N48)^2,(K12-O48)^2)^-1</f>
        <v>292.78698204794074</v>
      </c>
      <c r="N73" s="4">
        <f>SUM((I12-M49)^2,(J12-N49)^2,(K12-O49)^2)^-1</f>
        <v>0.10030681416926536</v>
      </c>
      <c r="O73" s="4">
        <f>SUM((I12-M50)^2,(J12-N50)^2,(K12-O50)^2)^-1</f>
        <v>1.821502094995456E-3</v>
      </c>
      <c r="P73" s="4">
        <f t="shared" si="25"/>
        <v>292.99563312546519</v>
      </c>
    </row>
  </sheetData>
  <mergeCells count="19">
    <mergeCell ref="B46:J46"/>
    <mergeCell ref="H1:K1"/>
    <mergeCell ref="B16:F16"/>
    <mergeCell ref="I16:M16"/>
    <mergeCell ref="B31:F31"/>
    <mergeCell ref="I31:M31"/>
    <mergeCell ref="O62:O63"/>
    <mergeCell ref="L47:L50"/>
    <mergeCell ref="L54:M55"/>
    <mergeCell ref="B59:I59"/>
    <mergeCell ref="L62:L63"/>
    <mergeCell ref="M62:M63"/>
    <mergeCell ref="N62:N63"/>
    <mergeCell ref="B47:E47"/>
    <mergeCell ref="F47:F48"/>
    <mergeCell ref="G47:G48"/>
    <mergeCell ref="H47:H48"/>
    <mergeCell ref="I47:I48"/>
    <mergeCell ref="J47:J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"/>
  <sheetViews>
    <sheetView workbookViewId="0">
      <selection activeCell="B1" sqref="B1:H1"/>
    </sheetView>
  </sheetViews>
  <sheetFormatPr defaultRowHeight="15"/>
  <cols>
    <col min="2" max="3" width="12.140625" customWidth="1"/>
    <col min="4" max="4" width="11.42578125" customWidth="1"/>
    <col min="5" max="5" width="12.5703125" customWidth="1"/>
    <col min="6" max="6" width="12" customWidth="1"/>
    <col min="7" max="7" width="12.5703125" customWidth="1"/>
    <col min="8" max="8" width="12" customWidth="1"/>
  </cols>
  <sheetData>
    <row r="1" spans="2:8">
      <c r="B1" s="33" t="s">
        <v>62</v>
      </c>
      <c r="C1" s="33"/>
      <c r="D1" s="33"/>
      <c r="E1" s="33"/>
      <c r="F1" s="33"/>
      <c r="G1" s="33"/>
      <c r="H1" s="33"/>
    </row>
  </sheetData>
  <mergeCells count="1"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topLeftCell="A45" zoomScaleNormal="100" workbookViewId="0">
      <selection activeCell="M67" sqref="M67"/>
    </sheetView>
  </sheetViews>
  <sheetFormatPr defaultRowHeight="15"/>
  <cols>
    <col min="3" max="3" width="12.42578125" customWidth="1"/>
    <col min="4" max="4" width="15.28515625" customWidth="1"/>
    <col min="5" max="5" width="11.5703125" customWidth="1"/>
    <col min="6" max="6" width="11" customWidth="1"/>
    <col min="7" max="7" width="11.42578125" customWidth="1"/>
    <col min="8" max="8" width="10.28515625" customWidth="1"/>
    <col min="9" max="10" width="10.5703125" bestFit="1" customWidth="1"/>
    <col min="11" max="11" width="11.5703125" bestFit="1" customWidth="1"/>
    <col min="12" max="12" width="12.42578125" customWidth="1"/>
    <col min="13" max="14" width="12.140625" customWidth="1"/>
    <col min="15" max="15" width="11.7109375" customWidth="1"/>
    <col min="16" max="16" width="13.42578125" customWidth="1"/>
    <col min="17" max="17" width="12.7109375" customWidth="1"/>
    <col min="18" max="18" width="11.85546875" customWidth="1"/>
    <col min="19" max="19" width="13" customWidth="1"/>
    <col min="20" max="20" width="12" customWidth="1"/>
    <col min="21" max="21" width="12.140625" customWidth="1"/>
  </cols>
  <sheetData>
    <row r="1" spans="1:18">
      <c r="A1" t="s">
        <v>0</v>
      </c>
      <c r="B1" s="34" t="s">
        <v>1</v>
      </c>
      <c r="C1" s="34"/>
      <c r="D1" s="34"/>
      <c r="E1" s="34"/>
      <c r="F1" s="8"/>
      <c r="G1" s="8"/>
      <c r="H1" s="8"/>
    </row>
    <row r="2" spans="1:18">
      <c r="B2" s="18" t="s">
        <v>2</v>
      </c>
      <c r="C2" s="18" t="s">
        <v>3</v>
      </c>
      <c r="D2" s="18" t="s">
        <v>4</v>
      </c>
      <c r="E2" s="18" t="s">
        <v>5</v>
      </c>
      <c r="F2" t="s">
        <v>9</v>
      </c>
      <c r="K2" s="18" t="s">
        <v>2</v>
      </c>
      <c r="L2" s="18" t="s">
        <v>10</v>
      </c>
      <c r="M2" s="18" t="s">
        <v>11</v>
      </c>
      <c r="N2" s="18" t="s">
        <v>12</v>
      </c>
      <c r="O2" s="18" t="s">
        <v>13</v>
      </c>
    </row>
    <row r="3" spans="1:18">
      <c r="B3" s="4">
        <v>1</v>
      </c>
      <c r="C3" s="10">
        <v>1</v>
      </c>
      <c r="D3" s="11">
        <v>7</v>
      </c>
      <c r="E3" s="11">
        <v>3</v>
      </c>
      <c r="F3" t="s">
        <v>14</v>
      </c>
      <c r="K3" s="4">
        <v>1</v>
      </c>
      <c r="L3" s="4">
        <v>0.2</v>
      </c>
      <c r="M3" s="4">
        <v>0.1</v>
      </c>
      <c r="N3" s="4">
        <v>0.3</v>
      </c>
      <c r="O3" s="4">
        <v>0.4</v>
      </c>
      <c r="P3">
        <f>SUM(L3:O3)</f>
        <v>1</v>
      </c>
    </row>
    <row r="4" spans="1:18">
      <c r="B4" s="4">
        <v>2</v>
      </c>
      <c r="C4" s="10">
        <v>1</v>
      </c>
      <c r="D4" s="11">
        <v>1</v>
      </c>
      <c r="E4" s="11">
        <v>1</v>
      </c>
      <c r="F4" t="s">
        <v>64</v>
      </c>
      <c r="K4" s="4">
        <v>2</v>
      </c>
      <c r="L4" s="4">
        <v>0.1</v>
      </c>
      <c r="M4" s="4">
        <v>0.3</v>
      </c>
      <c r="N4" s="4">
        <v>0.1</v>
      </c>
      <c r="O4" s="4">
        <v>0.5</v>
      </c>
      <c r="P4">
        <f t="shared" ref="P4:P12" si="0">SUM(L4:O4)</f>
        <v>1</v>
      </c>
    </row>
    <row r="5" spans="1:18">
      <c r="B5" s="4">
        <v>3</v>
      </c>
      <c r="C5" s="10">
        <v>1</v>
      </c>
      <c r="D5" s="11">
        <v>2</v>
      </c>
      <c r="E5" s="11">
        <v>1</v>
      </c>
      <c r="F5" t="s">
        <v>65</v>
      </c>
      <c r="K5" s="4">
        <v>3</v>
      </c>
      <c r="L5" s="4">
        <v>0.7</v>
      </c>
      <c r="M5" s="4">
        <v>0.1</v>
      </c>
      <c r="N5" s="4">
        <v>0.1</v>
      </c>
      <c r="O5" s="4">
        <v>0.1</v>
      </c>
      <c r="P5">
        <f t="shared" si="0"/>
        <v>0.99999999999999989</v>
      </c>
    </row>
    <row r="6" spans="1:18">
      <c r="B6" s="4">
        <v>4</v>
      </c>
      <c r="C6" s="10">
        <v>2</v>
      </c>
      <c r="D6" s="11">
        <v>1</v>
      </c>
      <c r="E6" s="11">
        <v>1</v>
      </c>
      <c r="F6" t="s">
        <v>66</v>
      </c>
      <c r="K6" s="4">
        <v>4</v>
      </c>
      <c r="L6" s="4">
        <v>0.5</v>
      </c>
      <c r="M6" s="4">
        <v>0.1</v>
      </c>
      <c r="N6" s="4">
        <v>0.2</v>
      </c>
      <c r="O6" s="4">
        <v>0.2</v>
      </c>
      <c r="P6">
        <f t="shared" si="0"/>
        <v>1</v>
      </c>
    </row>
    <row r="7" spans="1:18">
      <c r="B7" s="4">
        <v>5</v>
      </c>
      <c r="C7" s="10">
        <v>1</v>
      </c>
      <c r="D7" s="11">
        <v>1</v>
      </c>
      <c r="E7" s="11">
        <v>1</v>
      </c>
      <c r="K7" s="4">
        <v>5</v>
      </c>
      <c r="L7" s="4">
        <v>0.6</v>
      </c>
      <c r="M7" s="4">
        <v>0.2</v>
      </c>
      <c r="N7" s="4">
        <v>0.1</v>
      </c>
      <c r="O7" s="4">
        <v>0.1</v>
      </c>
      <c r="P7">
        <f t="shared" si="0"/>
        <v>1</v>
      </c>
    </row>
    <row r="8" spans="1:18">
      <c r="B8" s="4">
        <v>6</v>
      </c>
      <c r="C8" s="10">
        <v>1</v>
      </c>
      <c r="D8" s="11">
        <v>1</v>
      </c>
      <c r="E8" s="11">
        <v>1</v>
      </c>
      <c r="K8" s="4">
        <v>6</v>
      </c>
      <c r="L8" s="4">
        <v>0.2</v>
      </c>
      <c r="M8" s="4">
        <v>0.4</v>
      </c>
      <c r="N8" s="4">
        <v>0.3</v>
      </c>
      <c r="O8" s="4">
        <v>0.1</v>
      </c>
      <c r="P8">
        <f t="shared" si="0"/>
        <v>1.0000000000000002</v>
      </c>
    </row>
    <row r="9" spans="1:18">
      <c r="B9" s="4">
        <v>7</v>
      </c>
      <c r="C9" s="10">
        <v>1</v>
      </c>
      <c r="D9" s="11">
        <v>1</v>
      </c>
      <c r="E9" s="11">
        <v>1</v>
      </c>
      <c r="K9" s="4">
        <v>7</v>
      </c>
      <c r="L9" s="4">
        <v>0.3</v>
      </c>
      <c r="M9" s="4">
        <v>0.2</v>
      </c>
      <c r="N9" s="4">
        <v>0.2</v>
      </c>
      <c r="O9" s="4">
        <v>0.3</v>
      </c>
      <c r="P9">
        <f t="shared" si="0"/>
        <v>1</v>
      </c>
    </row>
    <row r="10" spans="1:18">
      <c r="B10" s="4">
        <v>8</v>
      </c>
      <c r="C10" s="10">
        <v>1</v>
      </c>
      <c r="D10" s="11">
        <v>1</v>
      </c>
      <c r="E10" s="11">
        <v>1</v>
      </c>
      <c r="K10" s="4">
        <v>8</v>
      </c>
      <c r="L10" s="4">
        <v>0.5</v>
      </c>
      <c r="M10" s="4">
        <v>0.3</v>
      </c>
      <c r="N10" s="4">
        <v>0.1</v>
      </c>
      <c r="O10" s="4">
        <v>0.1</v>
      </c>
      <c r="P10">
        <f t="shared" si="0"/>
        <v>1</v>
      </c>
    </row>
    <row r="11" spans="1:18">
      <c r="B11" s="4">
        <v>9</v>
      </c>
      <c r="C11" s="10">
        <v>1</v>
      </c>
      <c r="D11" s="11">
        <v>22</v>
      </c>
      <c r="E11" s="11">
        <v>17</v>
      </c>
      <c r="K11" s="4">
        <v>9</v>
      </c>
      <c r="L11" s="4">
        <v>0.3</v>
      </c>
      <c r="M11" s="4">
        <v>0.2</v>
      </c>
      <c r="N11" s="4">
        <v>0.2</v>
      </c>
      <c r="O11" s="4">
        <v>0.3</v>
      </c>
      <c r="P11">
        <f t="shared" si="0"/>
        <v>1</v>
      </c>
    </row>
    <row r="12" spans="1:18">
      <c r="B12" s="4">
        <v>10</v>
      </c>
      <c r="C12" s="10">
        <v>1</v>
      </c>
      <c r="D12" s="11">
        <v>4</v>
      </c>
      <c r="E12" s="11">
        <v>2</v>
      </c>
      <c r="K12" s="4">
        <v>10</v>
      </c>
      <c r="L12" s="4">
        <v>0.6</v>
      </c>
      <c r="M12" s="4">
        <v>0.1</v>
      </c>
      <c r="N12" s="4">
        <v>0.2</v>
      </c>
      <c r="O12" s="4">
        <v>0.1</v>
      </c>
      <c r="P12">
        <f t="shared" si="0"/>
        <v>0.99999999999999989</v>
      </c>
    </row>
    <row r="15" spans="1:18">
      <c r="A15" t="s">
        <v>19</v>
      </c>
      <c r="B15" s="34" t="s">
        <v>20</v>
      </c>
      <c r="C15" s="34"/>
      <c r="D15" s="34"/>
      <c r="E15" s="34"/>
      <c r="F15" s="34"/>
      <c r="G15" s="8"/>
      <c r="H15" s="8"/>
      <c r="I15" s="8"/>
      <c r="K15" t="s">
        <v>21</v>
      </c>
      <c r="L15" s="34" t="s">
        <v>38</v>
      </c>
      <c r="M15" s="34"/>
      <c r="N15" s="34"/>
      <c r="O15" s="34"/>
      <c r="P15" s="34"/>
      <c r="Q15" s="9"/>
      <c r="R15" s="9"/>
    </row>
    <row r="16" spans="1:18">
      <c r="B16" s="14" t="s">
        <v>22</v>
      </c>
      <c r="C16" s="17" t="s">
        <v>92</v>
      </c>
      <c r="D16" s="14" t="s">
        <v>73</v>
      </c>
      <c r="E16" s="14" t="s">
        <v>74</v>
      </c>
      <c r="F16" s="14" t="s">
        <v>75</v>
      </c>
      <c r="L16" s="14" t="s">
        <v>22</v>
      </c>
      <c r="M16" s="25" t="s">
        <v>91</v>
      </c>
      <c r="N16" s="14" t="s">
        <v>76</v>
      </c>
      <c r="O16" s="14" t="s">
        <v>77</v>
      </c>
      <c r="P16" s="14" t="s">
        <v>78</v>
      </c>
    </row>
    <row r="17" spans="2:18">
      <c r="B17" s="4">
        <v>1</v>
      </c>
      <c r="C17" s="5">
        <f t="shared" ref="C17:C26" si="1">L3^2</f>
        <v>4.0000000000000008E-2</v>
      </c>
      <c r="D17" s="4">
        <f t="shared" ref="D17:D26" si="2">C17*C3</f>
        <v>4.0000000000000008E-2</v>
      </c>
      <c r="E17" s="4">
        <f t="shared" ref="E17:E26" si="3">C17*D3</f>
        <v>0.28000000000000003</v>
      </c>
      <c r="F17" s="4">
        <f t="shared" ref="F17:F26" si="4">C17*E3</f>
        <v>0.12000000000000002</v>
      </c>
      <c r="L17" s="4">
        <v>1</v>
      </c>
      <c r="M17" s="4">
        <f t="shared" ref="M17:M26" si="5">M3^2</f>
        <v>1.0000000000000002E-2</v>
      </c>
      <c r="N17" s="4">
        <f t="shared" ref="N17:N26" si="6">M17*C3</f>
        <v>1.0000000000000002E-2</v>
      </c>
      <c r="O17" s="4">
        <f t="shared" ref="O17:O26" si="7">M17*D3</f>
        <v>7.0000000000000007E-2</v>
      </c>
      <c r="P17" s="4">
        <f t="shared" ref="P17:P26" si="8">M17*E3</f>
        <v>3.0000000000000006E-2</v>
      </c>
    </row>
    <row r="18" spans="2:18">
      <c r="B18" s="4">
        <v>2</v>
      </c>
      <c r="C18" s="5">
        <f t="shared" si="1"/>
        <v>1.0000000000000002E-2</v>
      </c>
      <c r="D18" s="4">
        <f t="shared" si="2"/>
        <v>1.0000000000000002E-2</v>
      </c>
      <c r="E18" s="4">
        <f t="shared" si="3"/>
        <v>1.0000000000000002E-2</v>
      </c>
      <c r="F18" s="4">
        <f t="shared" si="4"/>
        <v>1.0000000000000002E-2</v>
      </c>
      <c r="L18" s="4">
        <v>2</v>
      </c>
      <c r="M18" s="4">
        <f t="shared" si="5"/>
        <v>0.09</v>
      </c>
      <c r="N18" s="4">
        <f t="shared" si="6"/>
        <v>0.09</v>
      </c>
      <c r="O18" s="4">
        <f t="shared" si="7"/>
        <v>0.09</v>
      </c>
      <c r="P18" s="4">
        <f t="shared" si="8"/>
        <v>0.09</v>
      </c>
    </row>
    <row r="19" spans="2:18">
      <c r="B19" s="4">
        <v>3</v>
      </c>
      <c r="C19" s="5">
        <f t="shared" si="1"/>
        <v>0.48999999999999994</v>
      </c>
      <c r="D19" s="4">
        <f t="shared" si="2"/>
        <v>0.48999999999999994</v>
      </c>
      <c r="E19" s="4">
        <f t="shared" si="3"/>
        <v>0.97999999999999987</v>
      </c>
      <c r="F19" s="4">
        <f t="shared" si="4"/>
        <v>0.48999999999999994</v>
      </c>
      <c r="L19" s="4">
        <v>3</v>
      </c>
      <c r="M19" s="4">
        <f t="shared" si="5"/>
        <v>1.0000000000000002E-2</v>
      </c>
      <c r="N19" s="4">
        <f t="shared" si="6"/>
        <v>1.0000000000000002E-2</v>
      </c>
      <c r="O19" s="4">
        <f t="shared" si="7"/>
        <v>2.0000000000000004E-2</v>
      </c>
      <c r="P19" s="4">
        <f t="shared" si="8"/>
        <v>1.0000000000000002E-2</v>
      </c>
    </row>
    <row r="20" spans="2:18">
      <c r="B20" s="4">
        <v>4</v>
      </c>
      <c r="C20" s="5">
        <f t="shared" si="1"/>
        <v>0.25</v>
      </c>
      <c r="D20" s="4">
        <f t="shared" si="2"/>
        <v>0.5</v>
      </c>
      <c r="E20" s="4">
        <f t="shared" si="3"/>
        <v>0.25</v>
      </c>
      <c r="F20" s="4">
        <f t="shared" si="4"/>
        <v>0.25</v>
      </c>
      <c r="L20" s="4">
        <v>4</v>
      </c>
      <c r="M20" s="4">
        <f t="shared" si="5"/>
        <v>1.0000000000000002E-2</v>
      </c>
      <c r="N20" s="4">
        <f t="shared" si="6"/>
        <v>2.0000000000000004E-2</v>
      </c>
      <c r="O20" s="4">
        <f t="shared" si="7"/>
        <v>1.0000000000000002E-2</v>
      </c>
      <c r="P20" s="4">
        <f t="shared" si="8"/>
        <v>1.0000000000000002E-2</v>
      </c>
    </row>
    <row r="21" spans="2:18">
      <c r="B21" s="4">
        <v>5</v>
      </c>
      <c r="C21" s="5">
        <f t="shared" si="1"/>
        <v>0.36</v>
      </c>
      <c r="D21" s="4">
        <f t="shared" si="2"/>
        <v>0.36</v>
      </c>
      <c r="E21" s="4">
        <f t="shared" si="3"/>
        <v>0.36</v>
      </c>
      <c r="F21" s="4">
        <f t="shared" si="4"/>
        <v>0.36</v>
      </c>
      <c r="L21" s="4">
        <v>5</v>
      </c>
      <c r="M21" s="4">
        <f t="shared" si="5"/>
        <v>4.0000000000000008E-2</v>
      </c>
      <c r="N21" s="4">
        <f t="shared" si="6"/>
        <v>4.0000000000000008E-2</v>
      </c>
      <c r="O21" s="4">
        <f t="shared" si="7"/>
        <v>4.0000000000000008E-2</v>
      </c>
      <c r="P21" s="4">
        <f t="shared" si="8"/>
        <v>4.0000000000000008E-2</v>
      </c>
    </row>
    <row r="22" spans="2:18">
      <c r="B22" s="4">
        <v>6</v>
      </c>
      <c r="C22" s="5">
        <f t="shared" si="1"/>
        <v>4.0000000000000008E-2</v>
      </c>
      <c r="D22" s="4">
        <f t="shared" si="2"/>
        <v>4.0000000000000008E-2</v>
      </c>
      <c r="E22" s="4">
        <f t="shared" si="3"/>
        <v>4.0000000000000008E-2</v>
      </c>
      <c r="F22" s="4">
        <f t="shared" si="4"/>
        <v>4.0000000000000008E-2</v>
      </c>
      <c r="L22" s="4">
        <v>6</v>
      </c>
      <c r="M22" s="4">
        <f t="shared" si="5"/>
        <v>0.16000000000000003</v>
      </c>
      <c r="N22" s="4">
        <f t="shared" si="6"/>
        <v>0.16000000000000003</v>
      </c>
      <c r="O22" s="4">
        <f t="shared" si="7"/>
        <v>0.16000000000000003</v>
      </c>
      <c r="P22" s="4">
        <f t="shared" si="8"/>
        <v>0.16000000000000003</v>
      </c>
    </row>
    <row r="23" spans="2:18">
      <c r="B23" s="4">
        <v>7</v>
      </c>
      <c r="C23" s="5">
        <f t="shared" si="1"/>
        <v>0.09</v>
      </c>
      <c r="D23" s="4">
        <f t="shared" si="2"/>
        <v>0.09</v>
      </c>
      <c r="E23" s="4">
        <f t="shared" si="3"/>
        <v>0.09</v>
      </c>
      <c r="F23" s="4">
        <f t="shared" si="4"/>
        <v>0.09</v>
      </c>
      <c r="L23" s="4">
        <v>7</v>
      </c>
      <c r="M23" s="4">
        <f t="shared" si="5"/>
        <v>4.0000000000000008E-2</v>
      </c>
      <c r="N23" s="4">
        <f t="shared" si="6"/>
        <v>4.0000000000000008E-2</v>
      </c>
      <c r="O23" s="4">
        <f t="shared" si="7"/>
        <v>4.0000000000000008E-2</v>
      </c>
      <c r="P23" s="4">
        <f t="shared" si="8"/>
        <v>4.0000000000000008E-2</v>
      </c>
    </row>
    <row r="24" spans="2:18">
      <c r="B24" s="4">
        <v>8</v>
      </c>
      <c r="C24" s="5">
        <f t="shared" si="1"/>
        <v>0.25</v>
      </c>
      <c r="D24" s="4">
        <f t="shared" si="2"/>
        <v>0.25</v>
      </c>
      <c r="E24" s="4">
        <f t="shared" si="3"/>
        <v>0.25</v>
      </c>
      <c r="F24" s="4">
        <f t="shared" si="4"/>
        <v>0.25</v>
      </c>
      <c r="L24" s="4">
        <v>8</v>
      </c>
      <c r="M24" s="4">
        <f t="shared" si="5"/>
        <v>0.09</v>
      </c>
      <c r="N24" s="4">
        <f t="shared" si="6"/>
        <v>0.09</v>
      </c>
      <c r="O24" s="4">
        <f t="shared" si="7"/>
        <v>0.09</v>
      </c>
      <c r="P24" s="4">
        <f t="shared" si="8"/>
        <v>0.09</v>
      </c>
    </row>
    <row r="25" spans="2:18">
      <c r="B25" s="4">
        <v>9</v>
      </c>
      <c r="C25" s="5">
        <f t="shared" si="1"/>
        <v>0.09</v>
      </c>
      <c r="D25" s="4">
        <f t="shared" si="2"/>
        <v>0.09</v>
      </c>
      <c r="E25" s="4">
        <f t="shared" si="3"/>
        <v>1.98</v>
      </c>
      <c r="F25" s="4">
        <f t="shared" si="4"/>
        <v>1.53</v>
      </c>
      <c r="L25" s="4">
        <v>9</v>
      </c>
      <c r="M25" s="4">
        <f t="shared" si="5"/>
        <v>4.0000000000000008E-2</v>
      </c>
      <c r="N25" s="4">
        <f t="shared" si="6"/>
        <v>4.0000000000000008E-2</v>
      </c>
      <c r="O25" s="4">
        <f t="shared" si="7"/>
        <v>0.88000000000000012</v>
      </c>
      <c r="P25" s="4">
        <f t="shared" si="8"/>
        <v>0.68000000000000016</v>
      </c>
    </row>
    <row r="26" spans="2:18">
      <c r="B26" s="4">
        <v>10</v>
      </c>
      <c r="C26" s="5">
        <f t="shared" si="1"/>
        <v>0.36</v>
      </c>
      <c r="D26" s="4">
        <f t="shared" si="2"/>
        <v>0.36</v>
      </c>
      <c r="E26" s="4">
        <f t="shared" si="3"/>
        <v>1.44</v>
      </c>
      <c r="F26" s="4">
        <f t="shared" si="4"/>
        <v>0.72</v>
      </c>
      <c r="L26" s="4">
        <v>10</v>
      </c>
      <c r="M26" s="4">
        <f t="shared" si="5"/>
        <v>1.0000000000000002E-2</v>
      </c>
      <c r="N26" s="4">
        <f t="shared" si="6"/>
        <v>1.0000000000000002E-2</v>
      </c>
      <c r="O26" s="4">
        <f t="shared" si="7"/>
        <v>4.0000000000000008E-2</v>
      </c>
      <c r="P26" s="4">
        <f t="shared" si="8"/>
        <v>2.0000000000000004E-2</v>
      </c>
    </row>
    <row r="27" spans="2:18">
      <c r="B27" s="16" t="s">
        <v>37</v>
      </c>
      <c r="C27" s="5">
        <f>SUM(C17:C26)</f>
        <v>1.98</v>
      </c>
      <c r="D27" s="5">
        <f>SUM(D17:D26)</f>
        <v>2.23</v>
      </c>
      <c r="E27" s="5">
        <f>SUM(E17:E26)</f>
        <v>5.68</v>
      </c>
      <c r="F27" s="4">
        <f>SUM(F17:F26)</f>
        <v>3.8600000000000003</v>
      </c>
      <c r="L27" s="16" t="s">
        <v>37</v>
      </c>
      <c r="M27" s="7">
        <f>SUM(M17:M26)</f>
        <v>0.50000000000000011</v>
      </c>
      <c r="N27" s="7">
        <f>SUM(N17:N26)</f>
        <v>0.51000000000000012</v>
      </c>
      <c r="O27" s="7">
        <f>SUM(O17:O26)</f>
        <v>1.4400000000000002</v>
      </c>
      <c r="P27" s="4">
        <f>SUM(P17:P26)</f>
        <v>1.1700000000000004</v>
      </c>
    </row>
    <row r="30" spans="2:18">
      <c r="B30" s="34" t="s">
        <v>39</v>
      </c>
      <c r="C30" s="34"/>
      <c r="D30" s="34"/>
      <c r="E30" s="34"/>
      <c r="F30" s="34"/>
      <c r="G30" s="34"/>
      <c r="H30" s="8"/>
      <c r="I30" s="8"/>
      <c r="L30" s="34" t="s">
        <v>39</v>
      </c>
      <c r="M30" s="34"/>
      <c r="N30" s="34"/>
      <c r="O30" s="34"/>
      <c r="P30" s="34"/>
      <c r="Q30" s="9"/>
      <c r="R30" s="9"/>
    </row>
    <row r="31" spans="2:18">
      <c r="B31" s="14" t="s">
        <v>47</v>
      </c>
      <c r="C31" s="17" t="s">
        <v>93</v>
      </c>
      <c r="D31" s="14" t="s">
        <v>79</v>
      </c>
      <c r="E31" s="14" t="s">
        <v>80</v>
      </c>
      <c r="F31" s="14" t="s">
        <v>84</v>
      </c>
      <c r="L31" s="14" t="s">
        <v>47</v>
      </c>
      <c r="M31" s="14" t="s">
        <v>81</v>
      </c>
      <c r="N31" s="14" t="s">
        <v>82</v>
      </c>
      <c r="O31" s="14" t="s">
        <v>83</v>
      </c>
      <c r="P31" s="14" t="s">
        <v>85</v>
      </c>
    </row>
    <row r="32" spans="2:18">
      <c r="B32" s="4">
        <v>1</v>
      </c>
      <c r="C32" s="4">
        <f t="shared" ref="C32:C41" si="9">N3^2</f>
        <v>0.09</v>
      </c>
      <c r="D32" s="4">
        <f t="shared" ref="D32:D41" si="10">C32*C3</f>
        <v>0.09</v>
      </c>
      <c r="E32" s="4">
        <f t="shared" ref="E32:E41" si="11">C32*D3</f>
        <v>0.63</v>
      </c>
      <c r="F32" s="4">
        <f t="shared" ref="F32:F41" si="12">C32*E3</f>
        <v>0.27</v>
      </c>
      <c r="L32" s="4">
        <v>1</v>
      </c>
      <c r="M32" s="4">
        <f t="shared" ref="M32:M41" si="13">O3^2</f>
        <v>0.16000000000000003</v>
      </c>
      <c r="N32" s="4">
        <f t="shared" ref="N32:N41" si="14">M32*C3</f>
        <v>0.16000000000000003</v>
      </c>
      <c r="O32" s="4">
        <f t="shared" ref="O32:O41" si="15">M32*D3</f>
        <v>1.1200000000000001</v>
      </c>
      <c r="P32" s="4">
        <f t="shared" ref="P32:P41" si="16">M32*E3</f>
        <v>0.48000000000000009</v>
      </c>
    </row>
    <row r="33" spans="2:17">
      <c r="B33" s="4">
        <v>2</v>
      </c>
      <c r="C33" s="4">
        <f t="shared" si="9"/>
        <v>1.0000000000000002E-2</v>
      </c>
      <c r="D33" s="4">
        <f t="shared" si="10"/>
        <v>1.0000000000000002E-2</v>
      </c>
      <c r="E33" s="4">
        <f t="shared" si="11"/>
        <v>1.0000000000000002E-2</v>
      </c>
      <c r="F33" s="4">
        <f t="shared" si="12"/>
        <v>1.0000000000000002E-2</v>
      </c>
      <c r="L33" s="4">
        <v>2</v>
      </c>
      <c r="M33" s="4">
        <f t="shared" si="13"/>
        <v>0.25</v>
      </c>
      <c r="N33" s="4">
        <f t="shared" si="14"/>
        <v>0.25</v>
      </c>
      <c r="O33" s="4">
        <f t="shared" si="15"/>
        <v>0.25</v>
      </c>
      <c r="P33" s="4">
        <f t="shared" si="16"/>
        <v>0.25</v>
      </c>
    </row>
    <row r="34" spans="2:17">
      <c r="B34" s="4">
        <v>3</v>
      </c>
      <c r="C34" s="4">
        <f t="shared" si="9"/>
        <v>1.0000000000000002E-2</v>
      </c>
      <c r="D34" s="4">
        <f t="shared" si="10"/>
        <v>1.0000000000000002E-2</v>
      </c>
      <c r="E34" s="4">
        <f t="shared" si="11"/>
        <v>2.0000000000000004E-2</v>
      </c>
      <c r="F34" s="4">
        <f t="shared" si="12"/>
        <v>1.0000000000000002E-2</v>
      </c>
      <c r="L34" s="4">
        <v>3</v>
      </c>
      <c r="M34" s="4">
        <f t="shared" si="13"/>
        <v>1.0000000000000002E-2</v>
      </c>
      <c r="N34" s="4">
        <f t="shared" si="14"/>
        <v>1.0000000000000002E-2</v>
      </c>
      <c r="O34" s="4">
        <f t="shared" si="15"/>
        <v>2.0000000000000004E-2</v>
      </c>
      <c r="P34" s="4">
        <f t="shared" si="16"/>
        <v>1.0000000000000002E-2</v>
      </c>
    </row>
    <row r="35" spans="2:17">
      <c r="B35" s="4">
        <v>4</v>
      </c>
      <c r="C35" s="4">
        <f t="shared" si="9"/>
        <v>4.0000000000000008E-2</v>
      </c>
      <c r="D35" s="4">
        <f t="shared" si="10"/>
        <v>8.0000000000000016E-2</v>
      </c>
      <c r="E35" s="4">
        <f t="shared" si="11"/>
        <v>4.0000000000000008E-2</v>
      </c>
      <c r="F35" s="4">
        <f t="shared" si="12"/>
        <v>4.0000000000000008E-2</v>
      </c>
      <c r="L35" s="4">
        <v>4</v>
      </c>
      <c r="M35" s="4">
        <f t="shared" si="13"/>
        <v>4.0000000000000008E-2</v>
      </c>
      <c r="N35" s="4">
        <f t="shared" si="14"/>
        <v>8.0000000000000016E-2</v>
      </c>
      <c r="O35" s="4">
        <f t="shared" si="15"/>
        <v>4.0000000000000008E-2</v>
      </c>
      <c r="P35" s="4">
        <f t="shared" si="16"/>
        <v>4.0000000000000008E-2</v>
      </c>
    </row>
    <row r="36" spans="2:17">
      <c r="B36" s="4">
        <v>5</v>
      </c>
      <c r="C36" s="4">
        <f t="shared" si="9"/>
        <v>1.0000000000000002E-2</v>
      </c>
      <c r="D36" s="4">
        <f t="shared" si="10"/>
        <v>1.0000000000000002E-2</v>
      </c>
      <c r="E36" s="4">
        <f t="shared" si="11"/>
        <v>1.0000000000000002E-2</v>
      </c>
      <c r="F36" s="4">
        <f t="shared" si="12"/>
        <v>1.0000000000000002E-2</v>
      </c>
      <c r="L36" s="4">
        <v>5</v>
      </c>
      <c r="M36" s="4">
        <f t="shared" si="13"/>
        <v>1.0000000000000002E-2</v>
      </c>
      <c r="N36" s="4">
        <f t="shared" si="14"/>
        <v>1.0000000000000002E-2</v>
      </c>
      <c r="O36" s="4">
        <f t="shared" si="15"/>
        <v>1.0000000000000002E-2</v>
      </c>
      <c r="P36" s="4">
        <f t="shared" si="16"/>
        <v>1.0000000000000002E-2</v>
      </c>
    </row>
    <row r="37" spans="2:17">
      <c r="B37" s="4">
        <v>6</v>
      </c>
      <c r="C37" s="4">
        <f t="shared" si="9"/>
        <v>0.09</v>
      </c>
      <c r="D37" s="4">
        <f t="shared" si="10"/>
        <v>0.09</v>
      </c>
      <c r="E37" s="4">
        <f t="shared" si="11"/>
        <v>0.09</v>
      </c>
      <c r="F37" s="4">
        <f t="shared" si="12"/>
        <v>0.09</v>
      </c>
      <c r="L37" s="4">
        <v>6</v>
      </c>
      <c r="M37" s="4">
        <f t="shared" si="13"/>
        <v>1.0000000000000002E-2</v>
      </c>
      <c r="N37" s="4">
        <f t="shared" si="14"/>
        <v>1.0000000000000002E-2</v>
      </c>
      <c r="O37" s="4">
        <f t="shared" si="15"/>
        <v>1.0000000000000002E-2</v>
      </c>
      <c r="P37" s="4">
        <f t="shared" si="16"/>
        <v>1.0000000000000002E-2</v>
      </c>
    </row>
    <row r="38" spans="2:17">
      <c r="B38" s="4">
        <v>7</v>
      </c>
      <c r="C38" s="4">
        <f t="shared" si="9"/>
        <v>4.0000000000000008E-2</v>
      </c>
      <c r="D38" s="4">
        <f t="shared" si="10"/>
        <v>4.0000000000000008E-2</v>
      </c>
      <c r="E38" s="4">
        <f t="shared" si="11"/>
        <v>4.0000000000000008E-2</v>
      </c>
      <c r="F38" s="4">
        <f t="shared" si="12"/>
        <v>4.0000000000000008E-2</v>
      </c>
      <c r="L38" s="4">
        <v>7</v>
      </c>
      <c r="M38" s="4">
        <f t="shared" si="13"/>
        <v>0.09</v>
      </c>
      <c r="N38" s="4">
        <f t="shared" si="14"/>
        <v>0.09</v>
      </c>
      <c r="O38" s="4">
        <f t="shared" si="15"/>
        <v>0.09</v>
      </c>
      <c r="P38" s="4">
        <f t="shared" si="16"/>
        <v>0.09</v>
      </c>
    </row>
    <row r="39" spans="2:17">
      <c r="B39" s="4">
        <v>8</v>
      </c>
      <c r="C39" s="4">
        <f t="shared" si="9"/>
        <v>1.0000000000000002E-2</v>
      </c>
      <c r="D39" s="4">
        <f t="shared" si="10"/>
        <v>1.0000000000000002E-2</v>
      </c>
      <c r="E39" s="4">
        <f t="shared" si="11"/>
        <v>1.0000000000000002E-2</v>
      </c>
      <c r="F39" s="4">
        <f t="shared" si="12"/>
        <v>1.0000000000000002E-2</v>
      </c>
      <c r="L39" s="4">
        <v>8</v>
      </c>
      <c r="M39" s="4">
        <f t="shared" si="13"/>
        <v>1.0000000000000002E-2</v>
      </c>
      <c r="N39" s="4">
        <f t="shared" si="14"/>
        <v>1.0000000000000002E-2</v>
      </c>
      <c r="O39" s="4">
        <f t="shared" si="15"/>
        <v>1.0000000000000002E-2</v>
      </c>
      <c r="P39" s="4">
        <f t="shared" si="16"/>
        <v>1.0000000000000002E-2</v>
      </c>
    </row>
    <row r="40" spans="2:17">
      <c r="B40" s="4">
        <v>9</v>
      </c>
      <c r="C40" s="4">
        <f t="shared" si="9"/>
        <v>4.0000000000000008E-2</v>
      </c>
      <c r="D40" s="4">
        <f t="shared" si="10"/>
        <v>4.0000000000000008E-2</v>
      </c>
      <c r="E40" s="4">
        <f t="shared" si="11"/>
        <v>0.88000000000000012</v>
      </c>
      <c r="F40" s="4">
        <f t="shared" si="12"/>
        <v>0.68000000000000016</v>
      </c>
      <c r="L40" s="4">
        <v>9</v>
      </c>
      <c r="M40" s="4">
        <f t="shared" si="13"/>
        <v>0.09</v>
      </c>
      <c r="N40" s="4">
        <f t="shared" si="14"/>
        <v>0.09</v>
      </c>
      <c r="O40" s="4">
        <f t="shared" si="15"/>
        <v>1.98</v>
      </c>
      <c r="P40" s="4">
        <f t="shared" si="16"/>
        <v>1.53</v>
      </c>
    </row>
    <row r="41" spans="2:17">
      <c r="B41" s="4">
        <v>10</v>
      </c>
      <c r="C41" s="4">
        <f t="shared" si="9"/>
        <v>4.0000000000000008E-2</v>
      </c>
      <c r="D41" s="4">
        <f t="shared" si="10"/>
        <v>4.0000000000000008E-2</v>
      </c>
      <c r="E41" s="4">
        <f t="shared" si="11"/>
        <v>0.16000000000000003</v>
      </c>
      <c r="F41" s="4">
        <f t="shared" si="12"/>
        <v>8.0000000000000016E-2</v>
      </c>
      <c r="L41" s="4">
        <v>10</v>
      </c>
      <c r="M41" s="4">
        <f t="shared" si="13"/>
        <v>1.0000000000000002E-2</v>
      </c>
      <c r="N41" s="4">
        <f t="shared" si="14"/>
        <v>1.0000000000000002E-2</v>
      </c>
      <c r="O41" s="4">
        <f t="shared" si="15"/>
        <v>4.0000000000000008E-2</v>
      </c>
      <c r="P41" s="4">
        <f t="shared" si="16"/>
        <v>2.0000000000000004E-2</v>
      </c>
    </row>
    <row r="42" spans="2:17">
      <c r="B42" s="16" t="s">
        <v>37</v>
      </c>
      <c r="C42" s="4">
        <f>SUM(C32:C41)</f>
        <v>0.38000000000000012</v>
      </c>
      <c r="D42" s="4">
        <f>SUM(D32:D41)</f>
        <v>0.42000000000000015</v>
      </c>
      <c r="E42" s="4">
        <f>SUM(E32:E41)</f>
        <v>1.8900000000000001</v>
      </c>
      <c r="F42" s="4">
        <f>SUM(F32:F41)</f>
        <v>1.2400000000000002</v>
      </c>
      <c r="L42" s="20" t="s">
        <v>37</v>
      </c>
      <c r="M42" s="4">
        <f>SUM(M32:M41)</f>
        <v>0.68</v>
      </c>
      <c r="N42" s="4">
        <f>SUM(N32:N41)</f>
        <v>0.72</v>
      </c>
      <c r="O42" s="4">
        <f>SUM(O32:O41)</f>
        <v>3.5700000000000003</v>
      </c>
      <c r="P42" s="4">
        <f>SUM(P32:P41)</f>
        <v>2.4500000000000002</v>
      </c>
    </row>
    <row r="45" spans="2:17">
      <c r="B45" s="9"/>
      <c r="C45" s="34" t="s">
        <v>62</v>
      </c>
      <c r="D45" s="34"/>
      <c r="E45" s="34"/>
      <c r="F45" s="34"/>
      <c r="G45" s="34"/>
      <c r="H45" s="34"/>
      <c r="I45" s="34"/>
      <c r="J45" s="34"/>
      <c r="K45" s="34"/>
      <c r="L45" s="8"/>
      <c r="M45" s="8"/>
      <c r="N45" s="8"/>
      <c r="O45" s="8"/>
    </row>
    <row r="46" spans="2:17">
      <c r="C46" s="43" t="s">
        <v>68</v>
      </c>
      <c r="D46" s="43"/>
      <c r="E46" s="43"/>
      <c r="F46" s="43"/>
      <c r="G46" s="43" t="s">
        <v>69</v>
      </c>
      <c r="H46" s="43" t="s">
        <v>70</v>
      </c>
      <c r="I46" s="43" t="s">
        <v>71</v>
      </c>
      <c r="J46" s="43" t="s">
        <v>90</v>
      </c>
      <c r="K46" s="43" t="s">
        <v>72</v>
      </c>
      <c r="M46" s="39" t="s">
        <v>104</v>
      </c>
      <c r="N46" s="6">
        <f>D27/C27</f>
        <v>1.1262626262626263</v>
      </c>
      <c r="O46" s="21">
        <f>E27/C27</f>
        <v>2.8686868686868685</v>
      </c>
      <c r="P46" s="4">
        <f>F27/C27</f>
        <v>1.9494949494949496</v>
      </c>
      <c r="Q46" s="26"/>
    </row>
    <row r="47" spans="2:17">
      <c r="B47" s="19"/>
      <c r="C47" s="15" t="s">
        <v>86</v>
      </c>
      <c r="D47" s="15" t="s">
        <v>88</v>
      </c>
      <c r="E47" s="15" t="s">
        <v>89</v>
      </c>
      <c r="F47" s="15" t="s">
        <v>87</v>
      </c>
      <c r="G47" s="43"/>
      <c r="H47" s="43"/>
      <c r="I47" s="43"/>
      <c r="J47" s="43"/>
      <c r="K47" s="43"/>
      <c r="M47" s="40"/>
      <c r="N47" s="6">
        <f>N27/M27</f>
        <v>1.02</v>
      </c>
      <c r="O47" s="4">
        <f>O27/M27</f>
        <v>2.88</v>
      </c>
      <c r="P47" s="4">
        <f>P27/M27</f>
        <v>2.3400000000000003</v>
      </c>
      <c r="Q47" s="26"/>
    </row>
    <row r="48" spans="2:17">
      <c r="B48" s="19"/>
      <c r="C48" s="12">
        <f>L3^2</f>
        <v>4.0000000000000008E-2</v>
      </c>
      <c r="D48" s="13">
        <f>M3^2</f>
        <v>1.0000000000000002E-2</v>
      </c>
      <c r="E48" s="13">
        <f>N3^2</f>
        <v>0.09</v>
      </c>
      <c r="F48" s="4">
        <f>O3^2</f>
        <v>0.16000000000000003</v>
      </c>
      <c r="G48" s="22">
        <f>SUM((C3-N46)^2,(D3-O46)^2,(E3-P46)^2)*C48</f>
        <v>0.72749005203550676</v>
      </c>
      <c r="H48" s="22">
        <f>SUM((C3-N47)^2,(D3-O47)^2,(E3-P47)^2)*D48</f>
        <v>0.17410400000000004</v>
      </c>
      <c r="I48" s="22">
        <f>SUM((C3-N48)^2,(D3-O48)^2,(E3-P48)^2)*E48</f>
        <v>0.37676592797783959</v>
      </c>
      <c r="J48" s="22">
        <f>SUM((C3-N49)^2,(D3-O49)^2,(E3-P49)^2)*F48</f>
        <v>0.54871972318339113</v>
      </c>
      <c r="K48" s="22">
        <f>SUM(G48:J48)</f>
        <v>1.8270797031967376</v>
      </c>
      <c r="M48" s="40"/>
      <c r="N48" s="6">
        <f>D42/C42</f>
        <v>1.1052631578947369</v>
      </c>
      <c r="O48" s="4">
        <f>E42/C42</f>
        <v>4.973684210526315</v>
      </c>
      <c r="P48" s="4">
        <f>F42/C42</f>
        <v>3.2631578947368416</v>
      </c>
      <c r="Q48" s="26"/>
    </row>
    <row r="49" spans="2:21">
      <c r="B49" s="19"/>
      <c r="C49" s="12">
        <f t="shared" ref="C49:C57" si="17">L4^2</f>
        <v>1.0000000000000002E-2</v>
      </c>
      <c r="D49" s="13">
        <f t="shared" ref="D49:D57" si="18">M4^2</f>
        <v>0.09</v>
      </c>
      <c r="E49" s="13">
        <f t="shared" ref="E49:E57" si="19">N4^2</f>
        <v>1.0000000000000002E-2</v>
      </c>
      <c r="F49" s="4">
        <f t="shared" ref="F49:F57" si="20">O4^2</f>
        <v>0.25</v>
      </c>
      <c r="G49" s="22">
        <f>SUM((C4-N46)^2,(D4-O46)^2,(E4-P46)^2)*C49</f>
        <v>4.4094735231098872E-2</v>
      </c>
      <c r="H49" s="22">
        <f>SUM((C4-N47)^2,(D4-O47)^2,(E4-P47)^2)*D49</f>
        <v>0.47973600000000005</v>
      </c>
      <c r="I49" s="22">
        <f>SUM((C4-N48)^2,(D4-O48)^2,(E4-P48)^2)*E49</f>
        <v>0.20923130193905815</v>
      </c>
      <c r="J49" s="22">
        <f>SUM((C4-N49)^2,(D4-O49)^2,(E4-P49)^2)*F49</f>
        <v>6.210315743944637</v>
      </c>
      <c r="K49" s="22">
        <f t="shared" ref="K49:K57" si="21">SUM(G49:J49)</f>
        <v>6.9433777811147941</v>
      </c>
      <c r="M49" s="41"/>
      <c r="N49" s="6">
        <f>N42/M42</f>
        <v>1.0588235294117645</v>
      </c>
      <c r="O49" s="4">
        <f>O42/M42</f>
        <v>5.25</v>
      </c>
      <c r="P49" s="4">
        <f>P42/M42</f>
        <v>3.6029411764705883</v>
      </c>
      <c r="Q49" s="26"/>
    </row>
    <row r="50" spans="2:21">
      <c r="B50" s="19"/>
      <c r="C50" s="12">
        <f t="shared" ref="C50:F51" si="22">L5^2</f>
        <v>0.48999999999999994</v>
      </c>
      <c r="D50" s="13">
        <f t="shared" si="22"/>
        <v>1.0000000000000002E-2</v>
      </c>
      <c r="E50" s="13">
        <f t="shared" si="22"/>
        <v>1.0000000000000002E-2</v>
      </c>
      <c r="F50" s="4">
        <f t="shared" si="22"/>
        <v>1.0000000000000002E-2</v>
      </c>
      <c r="G50" s="22">
        <f>SUM((C5-N46)^2,(D5-O46)^2,(E5-P46)^2)*C50</f>
        <v>0.81932889501071304</v>
      </c>
      <c r="H50" s="22">
        <f>SUM((C5-N47)^2,(D5-O47)^2,(E5-P47)^2)*D50</f>
        <v>2.5704000000000012E-2</v>
      </c>
      <c r="I50" s="22">
        <f>SUM((C5-N48)^2,(D5-O48)^2,(E5-P48)^2)*E50</f>
        <v>0.13975761772853182</v>
      </c>
      <c r="J50" s="22">
        <f>SUM((C5-N49)^2,(D5-O49)^2,(E5-P49)^2)*F50</f>
        <v>0.17341262975778551</v>
      </c>
      <c r="K50" s="22">
        <f t="shared" si="21"/>
        <v>1.1582031424970305</v>
      </c>
    </row>
    <row r="51" spans="2:21">
      <c r="B51" s="19"/>
      <c r="C51" s="12">
        <f t="shared" si="22"/>
        <v>0.25</v>
      </c>
      <c r="D51" s="13">
        <f t="shared" si="22"/>
        <v>1.0000000000000002E-2</v>
      </c>
      <c r="E51" s="13">
        <f t="shared" si="22"/>
        <v>4.0000000000000008E-2</v>
      </c>
      <c r="F51" s="4">
        <f t="shared" si="22"/>
        <v>4.0000000000000008E-2</v>
      </c>
      <c r="G51" s="22">
        <f>SUM((C6-N46)^2,(D6-O46)^2,(E6-P46)^2)*C51</f>
        <v>1.2892370676461584</v>
      </c>
      <c r="H51" s="22">
        <f>SUM((C6-N47)^2,(D6-O47)^2,(E6-P47)^2)*D51</f>
        <v>6.2904000000000015E-2</v>
      </c>
      <c r="I51" s="22">
        <f>SUM((C6-N48)^2,(D6-O48)^2,(E6-P48)^2)*E51</f>
        <v>0.86850415512465351</v>
      </c>
      <c r="J51" s="22">
        <f>SUM((C6-N49)^2,(D6-O49)^2,(E6-P49)^2)*F51</f>
        <v>1.0289446366782009</v>
      </c>
      <c r="K51" s="22">
        <f t="shared" si="21"/>
        <v>3.2495898594490127</v>
      </c>
    </row>
    <row r="52" spans="2:21">
      <c r="B52" s="19"/>
      <c r="C52" s="12">
        <f t="shared" si="17"/>
        <v>0.36</v>
      </c>
      <c r="D52" s="13">
        <f t="shared" si="18"/>
        <v>4.0000000000000008E-2</v>
      </c>
      <c r="E52" s="13">
        <f t="shared" si="19"/>
        <v>1.0000000000000002E-2</v>
      </c>
      <c r="F52" s="4">
        <f t="shared" si="20"/>
        <v>1.0000000000000002E-2</v>
      </c>
      <c r="G52" s="22">
        <f>SUM((C7-N46)^2,(D7-O46)^2,(E7-P46)^2)*C52</f>
        <v>1.5874104683195589</v>
      </c>
      <c r="H52" s="22">
        <f>SUM((C7-N47)^2,(D7-O47)^2,(E7-P47)^2)*D52</f>
        <v>0.21321600000000007</v>
      </c>
      <c r="I52" s="22">
        <f>SUM((C7-N48)^2,(D7-O48)^2,(E7-P48)^2)*E52</f>
        <v>0.20923130193905815</v>
      </c>
      <c r="J52" s="22">
        <f>SUM((C7-N49)^2,(D7-O49)^2,(E7-P49)^2)*F52</f>
        <v>0.24841262975778552</v>
      </c>
      <c r="K52" s="22">
        <f t="shared" si="21"/>
        <v>2.2582704000164027</v>
      </c>
    </row>
    <row r="53" spans="2:21">
      <c r="B53" s="19"/>
      <c r="C53" s="12">
        <f t="shared" si="17"/>
        <v>4.0000000000000008E-2</v>
      </c>
      <c r="D53" s="13">
        <f t="shared" si="18"/>
        <v>0.16000000000000003</v>
      </c>
      <c r="E53" s="13">
        <f t="shared" si="19"/>
        <v>0.09</v>
      </c>
      <c r="F53" s="4">
        <f t="shared" si="20"/>
        <v>1.0000000000000002E-2</v>
      </c>
      <c r="G53" s="22">
        <f>SUM((C8-N46)^2,(D8-O46)^2,(E8-P46)^2)*C53</f>
        <v>0.17637894092439549</v>
      </c>
      <c r="H53" s="22">
        <f>SUM((C8-N47)^2,(D8-O47)^2,(E8-P47)^2)*D53</f>
        <v>0.85286400000000029</v>
      </c>
      <c r="I53" s="22">
        <f>SUM((C8-N48)^2,(D8-O48)^2,(E8-P48)^2)*E53</f>
        <v>1.8830817174515229</v>
      </c>
      <c r="J53" s="22">
        <f>SUM((C8-N49)^2,(D8-O49)^2,(E8-P49)^2)*F53</f>
        <v>0.24841262975778552</v>
      </c>
      <c r="K53" s="22">
        <f t="shared" si="21"/>
        <v>3.1607372881337041</v>
      </c>
      <c r="M53" s="35" t="s">
        <v>100</v>
      </c>
      <c r="N53" s="36"/>
    </row>
    <row r="54" spans="2:21">
      <c r="B54" s="19"/>
      <c r="C54" s="12">
        <f t="shared" si="17"/>
        <v>0.09</v>
      </c>
      <c r="D54" s="13">
        <f t="shared" si="18"/>
        <v>4.0000000000000008E-2</v>
      </c>
      <c r="E54" s="13">
        <f t="shared" si="19"/>
        <v>4.0000000000000008E-2</v>
      </c>
      <c r="F54" s="4">
        <f t="shared" si="20"/>
        <v>0.09</v>
      </c>
      <c r="G54" s="22">
        <f>SUM((C9-N46)^2,(D9-O46)^2,(E9-P46)^2)*C54</f>
        <v>0.39685261707988972</v>
      </c>
      <c r="H54" s="22">
        <f>SUM((C9-N47)^2,(D9-O47)^2,(E9-P47)^2)*D54</f>
        <v>0.21321600000000007</v>
      </c>
      <c r="I54" s="22">
        <f>SUM((C9-N48)^2,(D9-O48)^2,(E9-P48)^2)*E54</f>
        <v>0.83692520775623258</v>
      </c>
      <c r="J54" s="22">
        <f>SUM((C9-N49)^2,(D9-O49)^2,(E9-P49)^2)*F54</f>
        <v>2.2357136678200691</v>
      </c>
      <c r="K54" s="22">
        <f t="shared" si="21"/>
        <v>3.6827074926561916</v>
      </c>
      <c r="M54" s="37"/>
      <c r="N54" s="38"/>
    </row>
    <row r="55" spans="2:21">
      <c r="B55" s="19"/>
      <c r="C55" s="12">
        <f t="shared" si="17"/>
        <v>0.25</v>
      </c>
      <c r="D55" s="13">
        <f t="shared" si="18"/>
        <v>0.09</v>
      </c>
      <c r="E55" s="13">
        <f t="shared" si="19"/>
        <v>1.0000000000000002E-2</v>
      </c>
      <c r="F55" s="4">
        <f t="shared" si="20"/>
        <v>1.0000000000000002E-2</v>
      </c>
      <c r="G55" s="22">
        <f>SUM((C10-N46)^2,(D10-O46)^2,(E10-P46)^2)*C55</f>
        <v>1.1023683807774716</v>
      </c>
      <c r="H55" s="22">
        <f>SUM((C10-N47)^2,(D10-O47)^2,(E10-P47)^2)*D55</f>
        <v>0.47973600000000005</v>
      </c>
      <c r="I55" s="22">
        <f>SUM((C10-N48)^2,(D10-O48)^2,(E10-P48)^2)*E55</f>
        <v>0.20923130193905815</v>
      </c>
      <c r="J55" s="22">
        <f>SUM((C10-N49)^2,(D10-O49)^2,(E10-P49)^2)*F55</f>
        <v>0.24841262975778552</v>
      </c>
      <c r="K55" s="22">
        <f t="shared" si="21"/>
        <v>2.0397483124743152</v>
      </c>
      <c r="M55" s="4" t="s">
        <v>101</v>
      </c>
      <c r="N55" s="31">
        <f>K58</f>
        <v>162.04119412702883</v>
      </c>
    </row>
    <row r="56" spans="2:21">
      <c r="B56" s="19"/>
      <c r="C56" s="12">
        <f t="shared" si="17"/>
        <v>0.09</v>
      </c>
      <c r="D56" s="13">
        <f t="shared" si="18"/>
        <v>4.0000000000000008E-2</v>
      </c>
      <c r="E56" s="13">
        <f t="shared" si="19"/>
        <v>4.0000000000000008E-2</v>
      </c>
      <c r="F56" s="4">
        <f t="shared" si="20"/>
        <v>0.09</v>
      </c>
      <c r="G56" s="22">
        <f>SUM((C11-N46)^2,(D11-O46)^2,(E11-P46)^2)*C56</f>
        <v>53.328670798898067</v>
      </c>
      <c r="H56" s="22">
        <f>SUM((C11-N47)^2,(D11-O47)^2,(E11-P47)^2)*D56</f>
        <v>23.219616000000006</v>
      </c>
      <c r="I56" s="22">
        <f>SUM((C11-N48)^2,(D11-O48)^2,(E11-P48)^2)*E56</f>
        <v>19.144293628808867</v>
      </c>
      <c r="J56" s="22">
        <f>SUM((C11-N49)^2,(D11-O49)^2,(E11-P49)^2)*F56</f>
        <v>41.404243079584774</v>
      </c>
      <c r="K56" s="22">
        <f t="shared" si="21"/>
        <v>137.09682350729173</v>
      </c>
      <c r="M56" s="4" t="s">
        <v>102</v>
      </c>
      <c r="N56" s="4">
        <v>0</v>
      </c>
    </row>
    <row r="57" spans="2:21">
      <c r="B57" s="19"/>
      <c r="C57" s="12">
        <f t="shared" si="17"/>
        <v>0.36</v>
      </c>
      <c r="D57" s="13">
        <f t="shared" si="18"/>
        <v>1.0000000000000002E-2</v>
      </c>
      <c r="E57" s="13">
        <f t="shared" si="19"/>
        <v>4.0000000000000008E-2</v>
      </c>
      <c r="F57" s="4">
        <f t="shared" si="20"/>
        <v>1.0000000000000002E-2</v>
      </c>
      <c r="G57" s="22">
        <f>SUM((C12-N46)^2,(D12-O46)^2,(E12-P46)^2)*C57</f>
        <v>0.4674104683195594</v>
      </c>
      <c r="H57" s="22">
        <f>SUM((C12-N47)^2,(D12-O47)^2,(E12-P47)^2)*D57</f>
        <v>1.3704000000000006E-2</v>
      </c>
      <c r="I57" s="22">
        <f>SUM((C12-N48)^2,(D12-O48)^2,(E12-P48)^2)*E57</f>
        <v>0.10218836565096945</v>
      </c>
      <c r="J57" s="22">
        <f>SUM((C12-N49)^2,(D12-O49)^2,(E12-P49)^2)*F57</f>
        <v>4.1353806228373716E-2</v>
      </c>
      <c r="K57" s="22">
        <f t="shared" si="21"/>
        <v>0.62465664019890255</v>
      </c>
      <c r="M57" s="4" t="s">
        <v>103</v>
      </c>
      <c r="N57" s="31">
        <f>N55-N56</f>
        <v>162.04119412702883</v>
      </c>
    </row>
    <row r="58" spans="2:21">
      <c r="C58" s="44" t="s">
        <v>37</v>
      </c>
      <c r="D58" s="45"/>
      <c r="E58" s="45"/>
      <c r="F58" s="45"/>
      <c r="G58" s="45"/>
      <c r="H58" s="45"/>
      <c r="I58" s="45"/>
      <c r="J58" s="46"/>
      <c r="K58" s="31">
        <f>SUM(K48:K57)</f>
        <v>162.04119412702883</v>
      </c>
    </row>
    <row r="61" spans="2:21">
      <c r="E61" s="24" t="s">
        <v>96</v>
      </c>
      <c r="F61" s="24" t="s">
        <v>96</v>
      </c>
      <c r="G61" s="24" t="s">
        <v>96</v>
      </c>
      <c r="H61" s="24" t="s">
        <v>96</v>
      </c>
      <c r="L61" s="42" t="s">
        <v>69</v>
      </c>
      <c r="M61" s="42" t="s">
        <v>70</v>
      </c>
      <c r="N61" s="42" t="s">
        <v>71</v>
      </c>
      <c r="O61" s="42" t="s">
        <v>90</v>
      </c>
      <c r="P61" s="24" t="s">
        <v>94</v>
      </c>
      <c r="R61" s="24" t="s">
        <v>96</v>
      </c>
      <c r="S61" s="24" t="s">
        <v>96</v>
      </c>
      <c r="T61" s="24" t="s">
        <v>96</v>
      </c>
      <c r="U61" s="24" t="s">
        <v>96</v>
      </c>
    </row>
    <row r="62" spans="2:21">
      <c r="E62" s="24" t="s">
        <v>105</v>
      </c>
      <c r="F62" s="24" t="s">
        <v>97</v>
      </c>
      <c r="G62" s="24" t="s">
        <v>98</v>
      </c>
      <c r="H62" s="24" t="s">
        <v>99</v>
      </c>
      <c r="L62" s="42"/>
      <c r="M62" s="42"/>
      <c r="N62" s="42"/>
      <c r="O62" s="42"/>
      <c r="P62" s="24" t="s">
        <v>95</v>
      </c>
      <c r="R62" s="24" t="s">
        <v>105</v>
      </c>
      <c r="S62" s="24" t="s">
        <v>97</v>
      </c>
      <c r="T62" s="24" t="s">
        <v>98</v>
      </c>
      <c r="U62" s="24" t="s">
        <v>99</v>
      </c>
    </row>
    <row r="63" spans="2:21">
      <c r="E63" s="4">
        <f>L63/P63</f>
        <v>8.55264974867046E-2</v>
      </c>
      <c r="F63" s="4">
        <f>M63/P63</f>
        <v>8.9342686134461821E-2</v>
      </c>
      <c r="G63" s="4">
        <f>N63/P63</f>
        <v>0.3715682890758189</v>
      </c>
      <c r="H63" s="4">
        <f>O63/P63</f>
        <v>0.45356252730301472</v>
      </c>
      <c r="L63" s="4">
        <f>SUM((C3-N46)^2,(D3-O46)^2,(E3-P46)^2)^-1</f>
        <v>5.4983569724535171E-2</v>
      </c>
      <c r="M63" s="4">
        <f>SUM((C3-N47)^2,(D3-O47)^2,(E3-P47)^2)^-1</f>
        <v>5.7436934246197675E-2</v>
      </c>
      <c r="N63" s="4">
        <f>SUM((C3-N48)^2,(D3-O48)^2,(E3-P48)^2)^-1</f>
        <v>0.23887510339123225</v>
      </c>
      <c r="O63" s="4">
        <f>SUM((C3-N49)^2,(D3-O49)^2,(E3-P49)^2)^-1</f>
        <v>0.29158784209862532</v>
      </c>
      <c r="P63" s="4">
        <f t="shared" ref="P63:P72" si="23">SUM(L63:O63)</f>
        <v>0.64288344946059039</v>
      </c>
      <c r="R63" s="4">
        <f>L63/P63</f>
        <v>8.55264974867046E-2</v>
      </c>
      <c r="S63" s="4">
        <f>M63/P63</f>
        <v>8.9342686134461821E-2</v>
      </c>
      <c r="T63" s="4">
        <f>N63/P63</f>
        <v>0.3715682890758189</v>
      </c>
      <c r="U63" s="4">
        <f>O63/P63</f>
        <v>0.45356252730301472</v>
      </c>
    </row>
    <row r="64" spans="2:21">
      <c r="E64" s="4">
        <f t="shared" ref="E64:E72" si="24">L64/P64</f>
        <v>0.45136871445382937</v>
      </c>
      <c r="F64" s="4">
        <f t="shared" ref="F64:F72" si="25">M64/P64</f>
        <v>0.37338631163595737</v>
      </c>
      <c r="G64" s="4">
        <f t="shared" ref="G64:G72" si="26">N64/P64</f>
        <v>9.5124313479825931E-2</v>
      </c>
      <c r="H64" s="4">
        <f t="shared" ref="H64:H72" si="27">O64/P64</f>
        <v>8.0120660430387375E-2</v>
      </c>
      <c r="L64" s="21">
        <f>SUM((C4-N46)^2,(D4-O46)^2,(E4-P46)^2)^-1</f>
        <v>0.22678444371171236</v>
      </c>
      <c r="M64" s="4">
        <f>SUM((C4-N47)^2,(D4-O47)^2,(E4-P47)^2)^-1</f>
        <v>0.18760318174996246</v>
      </c>
      <c r="N64" s="4">
        <f>SUM((C4-N48)^2,(D4-O48)^2,(E4-P48)^2)^-1</f>
        <v>4.7793995962003129E-2</v>
      </c>
      <c r="O64" s="4">
        <f>SUM((C4-N49)^2,(D4-O49)^2,(E4-P49)^2)^-1</f>
        <v>4.0255602179931398E-2</v>
      </c>
      <c r="P64" s="4">
        <f t="shared" si="23"/>
        <v>0.50243722360360932</v>
      </c>
      <c r="R64" s="4">
        <f>L64/P64</f>
        <v>0.45136871445382937</v>
      </c>
      <c r="S64" s="4">
        <f t="shared" ref="S64:S72" si="28">M64/P64</f>
        <v>0.37338631163595737</v>
      </c>
      <c r="T64" s="4">
        <f t="shared" ref="T64:T72" si="29">N64/P64</f>
        <v>9.5124313479825931E-2</v>
      </c>
      <c r="U64" s="4">
        <f t="shared" ref="U64:U72" si="30">O64/P64</f>
        <v>8.0120660430387375E-2</v>
      </c>
    </row>
    <row r="65" spans="5:21">
      <c r="E65" s="4">
        <f t="shared" si="24"/>
        <v>0.53573707649067526</v>
      </c>
      <c r="F65" s="4">
        <f t="shared" si="25"/>
        <v>0.3485083453201715</v>
      </c>
      <c r="G65" s="4">
        <f t="shared" si="26"/>
        <v>6.409710364060453E-2</v>
      </c>
      <c r="H65" s="4">
        <f t="shared" si="27"/>
        <v>5.1657474548548632E-2</v>
      </c>
      <c r="L65" s="4">
        <f>SUM((C5-N46)^2,(D5-O46)^2,(E5-P46)^2)^-1</f>
        <v>0.5980504324744863</v>
      </c>
      <c r="M65" s="4">
        <f>SUM((C5-N47)^2,(D5-O47)^2,(E5-P47)^2)^-1</f>
        <v>0.38904450669156543</v>
      </c>
      <c r="N65" s="4">
        <f>SUM((C5-N48)^2,(D5-O48)^2,(E5-P48)^2)^-1</f>
        <v>7.1552450324562741E-2</v>
      </c>
      <c r="O65" s="4">
        <f>SUM((C5-N49)^2,(D5-O49)^2,(E5-P49)^2)^-1</f>
        <v>5.766592672037512E-2</v>
      </c>
      <c r="P65" s="4">
        <f t="shared" si="23"/>
        <v>1.1163133162109897</v>
      </c>
      <c r="R65" s="4">
        <f t="shared" ref="R65:R72" si="31">L65/P65</f>
        <v>0.53573707649067526</v>
      </c>
      <c r="S65" s="4">
        <f t="shared" si="28"/>
        <v>0.3485083453201715</v>
      </c>
      <c r="T65" s="4">
        <f t="shared" si="29"/>
        <v>6.409710364060453E-2</v>
      </c>
      <c r="U65" s="4">
        <f t="shared" si="30"/>
        <v>5.1657474548548632E-2</v>
      </c>
    </row>
    <row r="66" spans="5:21">
      <c r="E66" s="4">
        <f t="shared" si="24"/>
        <v>0.44290958796193469</v>
      </c>
      <c r="F66" s="4">
        <f t="shared" si="25"/>
        <v>0.36310279690729552</v>
      </c>
      <c r="G66" s="4">
        <f t="shared" si="26"/>
        <v>0.10519520581166723</v>
      </c>
      <c r="H66" s="4">
        <f t="shared" si="27"/>
        <v>8.8792409319102567E-2</v>
      </c>
      <c r="L66" s="4">
        <f>SUM((C6-N46)^2,(D6-O46)^2,(E6-P46)^2)^-1</f>
        <v>0.19391313380124944</v>
      </c>
      <c r="M66" s="4">
        <f>SUM((C6-N47)^2,(D6-O47)^2,(E6-P47)^2)^-1</f>
        <v>0.15897240239094493</v>
      </c>
      <c r="N66" s="4">
        <f>SUM((C6-N48)^2,(D6-O48)^2,(E6-P48)^2)^-1</f>
        <v>4.6056198768857866E-2</v>
      </c>
      <c r="O66" s="4">
        <f>SUM((C6-N49)^2,(D6-O49)^2,(E6-P49)^2)^-1</f>
        <v>3.887478351520858E-2</v>
      </c>
      <c r="P66" s="4">
        <f t="shared" si="23"/>
        <v>0.4378165184762608</v>
      </c>
      <c r="R66" s="4">
        <f t="shared" si="31"/>
        <v>0.44290958796193469</v>
      </c>
      <c r="S66" s="4">
        <f t="shared" si="28"/>
        <v>0.36310279690729552</v>
      </c>
      <c r="T66" s="4">
        <f t="shared" si="29"/>
        <v>0.10519520581166723</v>
      </c>
      <c r="U66" s="4">
        <f t="shared" si="30"/>
        <v>8.8792409319102567E-2</v>
      </c>
    </row>
    <row r="67" spans="5:21">
      <c r="E67" s="4">
        <f t="shared" si="24"/>
        <v>0.45136871445382937</v>
      </c>
      <c r="F67" s="4">
        <f t="shared" si="25"/>
        <v>0.37338631163595737</v>
      </c>
      <c r="G67" s="4">
        <f t="shared" si="26"/>
        <v>9.5124313479825931E-2</v>
      </c>
      <c r="H67" s="4">
        <f t="shared" si="27"/>
        <v>8.0120660430387375E-2</v>
      </c>
      <c r="L67" s="4">
        <f>SUM((C7-N46)^2,(D7-O46)^2,(E7-P46)^2)^-1</f>
        <v>0.22678444371171236</v>
      </c>
      <c r="M67" s="4">
        <f>SUM((C7-N47)^2,(D7-O47)^2,(E7-P47)^2)^-1</f>
        <v>0.18760318174996246</v>
      </c>
      <c r="N67" s="4">
        <f>SUM((C7-N48)^2,(D7-O48)^2,(E7-P48)^2)^-1</f>
        <v>4.7793995962003129E-2</v>
      </c>
      <c r="O67" s="4">
        <f>SUM((C7-N49)^2,(D7-O49)^2,(E7-P49)^2)^-1</f>
        <v>4.0255602179931398E-2</v>
      </c>
      <c r="P67" s="23">
        <f t="shared" si="23"/>
        <v>0.50243722360360932</v>
      </c>
      <c r="R67" s="4">
        <f t="shared" si="31"/>
        <v>0.45136871445382937</v>
      </c>
      <c r="S67" s="4">
        <f t="shared" si="28"/>
        <v>0.37338631163595737</v>
      </c>
      <c r="T67" s="4">
        <f t="shared" si="29"/>
        <v>9.5124313479825931E-2</v>
      </c>
      <c r="U67" s="4">
        <f t="shared" si="30"/>
        <v>8.0120660430387375E-2</v>
      </c>
    </row>
    <row r="68" spans="5:21">
      <c r="E68" s="4">
        <f t="shared" si="24"/>
        <v>0.45136871445382937</v>
      </c>
      <c r="F68" s="4">
        <f t="shared" si="25"/>
        <v>0.37338631163595737</v>
      </c>
      <c r="G68" s="4">
        <f t="shared" si="26"/>
        <v>9.5124313479825931E-2</v>
      </c>
      <c r="H68" s="4">
        <f t="shared" si="27"/>
        <v>8.0120660430387375E-2</v>
      </c>
      <c r="L68" s="4">
        <f>SUM((C8-N46)^2,(D8-O46)^2,(E8-P46)^2)^-1</f>
        <v>0.22678444371171236</v>
      </c>
      <c r="M68" s="4">
        <f>SUM((C8-N47)^2,(D8-O47)^2,(E8-P47)^2)^-1</f>
        <v>0.18760318174996246</v>
      </c>
      <c r="N68" s="4">
        <f>SUM((C8-N48)^2,(D8-O48)^2,(E8-P48)^2)^-1</f>
        <v>4.7793995962003129E-2</v>
      </c>
      <c r="O68" s="4">
        <f>SUM((C8-N49)^2,(D8-O49)^2,(E8-P49)^2)^-1</f>
        <v>4.0255602179931398E-2</v>
      </c>
      <c r="P68" s="4">
        <f t="shared" si="23"/>
        <v>0.50243722360360932</v>
      </c>
      <c r="R68" s="4">
        <f t="shared" si="31"/>
        <v>0.45136871445382937</v>
      </c>
      <c r="S68" s="4">
        <f t="shared" si="28"/>
        <v>0.37338631163595737</v>
      </c>
      <c r="T68" s="4">
        <f t="shared" si="29"/>
        <v>9.5124313479825931E-2</v>
      </c>
      <c r="U68" s="4">
        <f t="shared" si="30"/>
        <v>8.0120660430387375E-2</v>
      </c>
    </row>
    <row r="69" spans="5:21">
      <c r="E69" s="4">
        <f t="shared" si="24"/>
        <v>0.45136871445382937</v>
      </c>
      <c r="F69" s="4">
        <f t="shared" si="25"/>
        <v>0.37338631163595737</v>
      </c>
      <c r="G69" s="4">
        <f t="shared" si="26"/>
        <v>9.5124313479825931E-2</v>
      </c>
      <c r="H69" s="4">
        <f t="shared" si="27"/>
        <v>8.0120660430387375E-2</v>
      </c>
      <c r="L69" s="4">
        <f>SUM((C9-N46)^2,(D9-O46)^2,(E9-P46)^2)^-1</f>
        <v>0.22678444371171236</v>
      </c>
      <c r="M69" s="4">
        <f>SUM((C9-N47)^2,(D9-O47)^2,(E9-P47)^2)^-1</f>
        <v>0.18760318174996246</v>
      </c>
      <c r="N69" s="4">
        <f>SUM((C9-N48)^2,(D9-O48)^2,(E9-P48)^2)^-1</f>
        <v>4.7793995962003129E-2</v>
      </c>
      <c r="O69" s="4">
        <f>SUM((C9-N49)^2,(D9-O49)^2,(E9-P49)^2)^-1</f>
        <v>4.0255602179931398E-2</v>
      </c>
      <c r="P69" s="4">
        <f t="shared" si="23"/>
        <v>0.50243722360360932</v>
      </c>
      <c r="R69" s="4">
        <f t="shared" si="31"/>
        <v>0.45136871445382937</v>
      </c>
      <c r="S69" s="4">
        <f t="shared" si="28"/>
        <v>0.37338631163595737</v>
      </c>
      <c r="T69" s="4">
        <f t="shared" si="29"/>
        <v>9.5124313479825931E-2</v>
      </c>
      <c r="U69" s="4">
        <f t="shared" si="30"/>
        <v>8.0120660430387375E-2</v>
      </c>
    </row>
    <row r="70" spans="5:21">
      <c r="E70" s="4">
        <f t="shared" si="24"/>
        <v>0.45136871445382937</v>
      </c>
      <c r="F70" s="4">
        <f t="shared" si="25"/>
        <v>0.37338631163595737</v>
      </c>
      <c r="G70" s="4">
        <f t="shared" si="26"/>
        <v>9.5124313479825931E-2</v>
      </c>
      <c r="H70" s="4">
        <f t="shared" si="27"/>
        <v>8.0120660430387375E-2</v>
      </c>
      <c r="L70" s="4">
        <f>SUM((C10-N46)^2,(D10-O46)^2,(E10-P46)^2)^-1</f>
        <v>0.22678444371171236</v>
      </c>
      <c r="M70" s="4">
        <f>SUM((C10-N47)^2,(D10-O47)^2,(E10-P47)^2)^-1</f>
        <v>0.18760318174996246</v>
      </c>
      <c r="N70" s="4">
        <f>SUM((C10-N48)^2,(D10-O48)^2,(E10-P48)^2)^-1</f>
        <v>4.7793995962003129E-2</v>
      </c>
      <c r="O70" s="4">
        <f>SUM((C10-N49)^2,(D10-O49)^2,(E10-P49)^2)^-1</f>
        <v>4.0255602179931398E-2</v>
      </c>
      <c r="P70" s="4">
        <f t="shared" si="23"/>
        <v>0.50243722360360932</v>
      </c>
      <c r="R70" s="4">
        <f t="shared" si="31"/>
        <v>0.45136871445382937</v>
      </c>
      <c r="S70" s="4">
        <f t="shared" si="28"/>
        <v>0.37338631163595737</v>
      </c>
      <c r="T70" s="4">
        <f t="shared" si="29"/>
        <v>9.5124313479825931E-2</v>
      </c>
      <c r="U70" s="4">
        <f t="shared" si="30"/>
        <v>8.0120660430387375E-2</v>
      </c>
    </row>
    <row r="71" spans="5:21">
      <c r="E71" s="4">
        <f t="shared" si="24"/>
        <v>0.21993436050429974</v>
      </c>
      <c r="F71" s="4">
        <f t="shared" si="25"/>
        <v>0.22449997275675052</v>
      </c>
      <c r="G71" s="4">
        <f t="shared" si="26"/>
        <v>0.27229018006586764</v>
      </c>
      <c r="H71" s="4">
        <f t="shared" si="27"/>
        <v>0.28327548667308211</v>
      </c>
      <c r="L71" s="4">
        <f>SUM((C11-N46)^2,(D11-O46)^2,(E11-P46)^2)^-1</f>
        <v>1.687647538401795E-3</v>
      </c>
      <c r="M71" s="4">
        <f>SUM((C11-N47)^2,(D11-O47)^2,(E11-P47)^2)^-1</f>
        <v>1.7226813742311673E-3</v>
      </c>
      <c r="N71" s="4">
        <f>SUM((C11-N48)^2,(D11-O48)^2,(E11-P48)^2)^-1</f>
        <v>2.0893954499217925E-3</v>
      </c>
      <c r="O71" s="4">
        <f>SUM((C11-N49)^2,(D11-O49)^2,(E11-P49)^2)^-1</f>
        <v>2.1736902623001068E-3</v>
      </c>
      <c r="P71" s="4">
        <f t="shared" si="23"/>
        <v>7.6734146248548614E-3</v>
      </c>
      <c r="R71" s="4">
        <f t="shared" si="31"/>
        <v>0.21993436050429974</v>
      </c>
      <c r="S71" s="4">
        <f t="shared" si="28"/>
        <v>0.22449997275675052</v>
      </c>
      <c r="T71" s="4">
        <f t="shared" si="29"/>
        <v>0.27229018006586764</v>
      </c>
      <c r="U71" s="4">
        <f t="shared" si="30"/>
        <v>0.28327548667308211</v>
      </c>
    </row>
    <row r="72" spans="5:21">
      <c r="E72" s="4">
        <f t="shared" si="24"/>
        <v>0.36106026061766838</v>
      </c>
      <c r="F72" s="4">
        <f t="shared" si="25"/>
        <v>0.34208046617955529</v>
      </c>
      <c r="G72" s="4">
        <f t="shared" si="26"/>
        <v>0.18349919498806094</v>
      </c>
      <c r="H72" s="4">
        <f t="shared" si="27"/>
        <v>0.11336007821471537</v>
      </c>
      <c r="L72" s="4">
        <f>SUM((C12-N46)^2,(D12-O46)^2,(E12-P46)^2)^-1</f>
        <v>0.7702009783697763</v>
      </c>
      <c r="M72" s="4">
        <f>SUM((C12-N47)^2,(D12-O47)^2,(E12-P47)^2)^-1</f>
        <v>0.72971395213076462</v>
      </c>
      <c r="N72" s="4">
        <f>SUM((C12-N48)^2,(D12-O48)^2,(E12-P48)^2)^-1</f>
        <v>0.39143399295201992</v>
      </c>
      <c r="O72" s="4">
        <f>SUM((C12-N49)^2,(D12-O49)^2,(E12-P49)^2)^-1</f>
        <v>0.24181570965380189</v>
      </c>
      <c r="P72" s="4">
        <f t="shared" si="23"/>
        <v>2.1331646331063627</v>
      </c>
      <c r="R72" s="4">
        <f t="shared" si="31"/>
        <v>0.36106026061766838</v>
      </c>
      <c r="S72" s="4">
        <f t="shared" si="28"/>
        <v>0.34208046617955529</v>
      </c>
      <c r="T72" s="4">
        <f t="shared" si="29"/>
        <v>0.18349919498806094</v>
      </c>
      <c r="U72" s="4">
        <f t="shared" si="30"/>
        <v>0.11336007821471537</v>
      </c>
    </row>
  </sheetData>
  <mergeCells count="19">
    <mergeCell ref="L61:L62"/>
    <mergeCell ref="M61:M62"/>
    <mergeCell ref="N61:N62"/>
    <mergeCell ref="O61:O62"/>
    <mergeCell ref="B15:F15"/>
    <mergeCell ref="B30:G30"/>
    <mergeCell ref="K46:K47"/>
    <mergeCell ref="C46:F46"/>
    <mergeCell ref="J46:J47"/>
    <mergeCell ref="C58:J58"/>
    <mergeCell ref="G46:G47"/>
    <mergeCell ref="H46:H47"/>
    <mergeCell ref="I46:I47"/>
    <mergeCell ref="L15:P15"/>
    <mergeCell ref="B1:E1"/>
    <mergeCell ref="M53:N54"/>
    <mergeCell ref="M46:M49"/>
    <mergeCell ref="C45:K45"/>
    <mergeCell ref="L30:P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3"/>
  <sheetViews>
    <sheetView workbookViewId="0">
      <selection activeCell="B4" sqref="B4"/>
    </sheetView>
  </sheetViews>
  <sheetFormatPr defaultRowHeight="15"/>
  <cols>
    <col min="2" max="2" width="10.28515625" customWidth="1"/>
    <col min="3" max="3" width="11.140625" customWidth="1"/>
    <col min="4" max="4" width="10.5703125" customWidth="1"/>
    <col min="5" max="5" width="11.5703125" customWidth="1"/>
    <col min="6" max="6" width="12" customWidth="1"/>
    <col min="7" max="7" width="12.140625" customWidth="1"/>
    <col min="8" max="8" width="11.7109375" customWidth="1"/>
    <col min="9" max="9" width="11.28515625" customWidth="1"/>
    <col min="10" max="10" width="12.140625" customWidth="1"/>
    <col min="11" max="11" width="11.5703125" customWidth="1"/>
    <col min="12" max="12" width="11.28515625" customWidth="1"/>
    <col min="13" max="13" width="11" customWidth="1"/>
    <col min="14" max="14" width="11.5703125" customWidth="1"/>
    <col min="15" max="15" width="10.7109375" customWidth="1"/>
    <col min="16" max="16" width="12.7109375" customWidth="1"/>
  </cols>
  <sheetData>
    <row r="1" spans="2:13">
      <c r="H1" s="34" t="s">
        <v>1</v>
      </c>
      <c r="I1" s="34"/>
      <c r="J1" s="34"/>
      <c r="K1" s="34"/>
    </row>
    <row r="2" spans="2:13">
      <c r="B2" s="24" t="s">
        <v>96</v>
      </c>
      <c r="C2" s="24" t="s">
        <v>96</v>
      </c>
      <c r="D2" s="24" t="s">
        <v>96</v>
      </c>
      <c r="E2" s="24" t="s">
        <v>96</v>
      </c>
      <c r="H2" s="18" t="s">
        <v>2</v>
      </c>
      <c r="I2" s="18" t="s">
        <v>3</v>
      </c>
      <c r="J2" s="18" t="s">
        <v>4</v>
      </c>
      <c r="K2" s="18" t="s">
        <v>5</v>
      </c>
    </row>
    <row r="3" spans="2:13">
      <c r="B3" s="24" t="s">
        <v>105</v>
      </c>
      <c r="C3" s="24" t="s">
        <v>97</v>
      </c>
      <c r="D3" s="24" t="s">
        <v>98</v>
      </c>
      <c r="E3" s="24" t="s">
        <v>99</v>
      </c>
      <c r="H3" s="4">
        <v>1</v>
      </c>
      <c r="I3" s="10">
        <v>1</v>
      </c>
      <c r="J3" s="11">
        <v>7</v>
      </c>
      <c r="K3" s="11">
        <v>3</v>
      </c>
    </row>
    <row r="4" spans="2:13">
      <c r="B4" s="4">
        <f>iterasi1!E63</f>
        <v>8.55264974867046E-2</v>
      </c>
      <c r="C4" s="4">
        <f>iterasi1!F63</f>
        <v>8.9342686134461821E-2</v>
      </c>
      <c r="D4" s="4">
        <f>iterasi1!G63</f>
        <v>0.3715682890758189</v>
      </c>
      <c r="E4" s="4">
        <f>iterasi1!H63</f>
        <v>0.45356252730301472</v>
      </c>
      <c r="H4" s="4">
        <v>2</v>
      </c>
      <c r="I4" s="10">
        <v>1</v>
      </c>
      <c r="J4" s="11">
        <v>1</v>
      </c>
      <c r="K4" s="11">
        <v>1</v>
      </c>
    </row>
    <row r="5" spans="2:13">
      <c r="B5" s="4">
        <f>iterasi1!E64</f>
        <v>0.45136871445382937</v>
      </c>
      <c r="C5" s="4">
        <f>iterasi1!F64</f>
        <v>0.37338631163595737</v>
      </c>
      <c r="D5" s="4">
        <f>iterasi1!G64</f>
        <v>9.5124313479825931E-2</v>
      </c>
      <c r="E5" s="4">
        <f>iterasi1!H64</f>
        <v>8.0120660430387375E-2</v>
      </c>
      <c r="H5" s="4">
        <v>3</v>
      </c>
      <c r="I5" s="10">
        <v>1</v>
      </c>
      <c r="J5" s="11">
        <v>2</v>
      </c>
      <c r="K5" s="11">
        <v>1</v>
      </c>
    </row>
    <row r="6" spans="2:13">
      <c r="B6" s="4">
        <f>iterasi1!E65</f>
        <v>0.53573707649067526</v>
      </c>
      <c r="C6" s="4">
        <f>iterasi1!F65</f>
        <v>0.3485083453201715</v>
      </c>
      <c r="D6" s="4">
        <f>iterasi1!G65</f>
        <v>6.409710364060453E-2</v>
      </c>
      <c r="E6" s="4">
        <f>iterasi1!H65</f>
        <v>5.1657474548548632E-2</v>
      </c>
      <c r="H6" s="4">
        <v>4</v>
      </c>
      <c r="I6" s="10">
        <v>2</v>
      </c>
      <c r="J6" s="11">
        <v>1</v>
      </c>
      <c r="K6" s="11">
        <v>1</v>
      </c>
    </row>
    <row r="7" spans="2:13">
      <c r="B7" s="4">
        <f>iterasi1!E66</f>
        <v>0.44290958796193469</v>
      </c>
      <c r="C7" s="4">
        <f>iterasi1!F66</f>
        <v>0.36310279690729552</v>
      </c>
      <c r="D7" s="4">
        <f>iterasi1!G66</f>
        <v>0.10519520581166723</v>
      </c>
      <c r="E7" s="4">
        <f>iterasi1!H66</f>
        <v>8.8792409319102567E-2</v>
      </c>
      <c r="H7" s="4">
        <v>5</v>
      </c>
      <c r="I7" s="10">
        <v>1</v>
      </c>
      <c r="J7" s="11">
        <v>1</v>
      </c>
      <c r="K7" s="11">
        <v>1</v>
      </c>
    </row>
    <row r="8" spans="2:13">
      <c r="B8" s="4">
        <f>iterasi1!E67</f>
        <v>0.45136871445382937</v>
      </c>
      <c r="C8" s="4">
        <f>iterasi1!F67</f>
        <v>0.37338631163595737</v>
      </c>
      <c r="D8" s="4">
        <f>iterasi1!G67</f>
        <v>9.5124313479825931E-2</v>
      </c>
      <c r="E8" s="4">
        <f>iterasi1!H67</f>
        <v>8.0120660430387375E-2</v>
      </c>
      <c r="H8" s="4">
        <v>6</v>
      </c>
      <c r="I8" s="10">
        <v>1</v>
      </c>
      <c r="J8" s="11">
        <v>1</v>
      </c>
      <c r="K8" s="11">
        <v>1</v>
      </c>
    </row>
    <row r="9" spans="2:13">
      <c r="B9" s="4">
        <f>iterasi1!E68</f>
        <v>0.45136871445382937</v>
      </c>
      <c r="C9" s="4">
        <f>iterasi1!F68</f>
        <v>0.37338631163595737</v>
      </c>
      <c r="D9" s="4">
        <f>iterasi1!G68</f>
        <v>9.5124313479825931E-2</v>
      </c>
      <c r="E9" s="4">
        <f>iterasi1!H68</f>
        <v>8.0120660430387375E-2</v>
      </c>
      <c r="H9" s="4">
        <v>7</v>
      </c>
      <c r="I9" s="10">
        <v>1</v>
      </c>
      <c r="J9" s="11">
        <v>1</v>
      </c>
      <c r="K9" s="11">
        <v>1</v>
      </c>
    </row>
    <row r="10" spans="2:13">
      <c r="B10" s="4">
        <f>iterasi1!E69</f>
        <v>0.45136871445382937</v>
      </c>
      <c r="C10" s="4">
        <f>iterasi1!F69</f>
        <v>0.37338631163595737</v>
      </c>
      <c r="D10" s="4">
        <f>iterasi1!G69</f>
        <v>9.5124313479825931E-2</v>
      </c>
      <c r="E10" s="4">
        <f>iterasi1!H69</f>
        <v>8.0120660430387375E-2</v>
      </c>
      <c r="H10" s="4">
        <v>8</v>
      </c>
      <c r="I10" s="10">
        <v>1</v>
      </c>
      <c r="J10" s="11">
        <v>1</v>
      </c>
      <c r="K10" s="11">
        <v>1</v>
      </c>
    </row>
    <row r="11" spans="2:13">
      <c r="B11" s="4">
        <f>iterasi1!E70</f>
        <v>0.45136871445382937</v>
      </c>
      <c r="C11" s="4">
        <f>iterasi1!F70</f>
        <v>0.37338631163595737</v>
      </c>
      <c r="D11" s="4">
        <f>iterasi1!G70</f>
        <v>9.5124313479825931E-2</v>
      </c>
      <c r="E11" s="4">
        <f>iterasi1!H70</f>
        <v>8.0120660430387375E-2</v>
      </c>
      <c r="H11" s="4">
        <v>9</v>
      </c>
      <c r="I11" s="10">
        <v>1</v>
      </c>
      <c r="J11" s="11">
        <v>22</v>
      </c>
      <c r="K11" s="11">
        <v>17</v>
      </c>
    </row>
    <row r="12" spans="2:13">
      <c r="B12" s="4">
        <f>iterasi1!E71</f>
        <v>0.21993436050429974</v>
      </c>
      <c r="C12" s="4">
        <f>iterasi1!F71</f>
        <v>0.22449997275675052</v>
      </c>
      <c r="D12" s="4">
        <f>iterasi1!G71</f>
        <v>0.27229018006586764</v>
      </c>
      <c r="E12" s="4">
        <f>iterasi1!H71</f>
        <v>0.28327548667308211</v>
      </c>
      <c r="H12" s="4">
        <v>10</v>
      </c>
      <c r="I12" s="10">
        <v>1</v>
      </c>
      <c r="J12" s="11">
        <v>4</v>
      </c>
      <c r="K12" s="11">
        <v>2</v>
      </c>
    </row>
    <row r="13" spans="2:13">
      <c r="B13" s="4">
        <f>iterasi1!E72</f>
        <v>0.36106026061766838</v>
      </c>
      <c r="C13" s="4">
        <f>iterasi1!F72</f>
        <v>0.34208046617955529</v>
      </c>
      <c r="D13" s="4">
        <f>iterasi1!G72</f>
        <v>0.18349919498806094</v>
      </c>
      <c r="E13" s="4">
        <f>iterasi1!H72</f>
        <v>0.11336007821471537</v>
      </c>
    </row>
    <row r="16" spans="2:13">
      <c r="B16" s="34" t="s">
        <v>20</v>
      </c>
      <c r="C16" s="34"/>
      <c r="D16" s="34"/>
      <c r="E16" s="34"/>
      <c r="F16" s="34"/>
      <c r="I16" s="34" t="s">
        <v>107</v>
      </c>
      <c r="J16" s="34"/>
      <c r="K16" s="34"/>
      <c r="L16" s="34"/>
      <c r="M16" s="34"/>
    </row>
    <row r="17" spans="2:13">
      <c r="B17" s="14" t="s">
        <v>22</v>
      </c>
      <c r="C17" s="17" t="s">
        <v>92</v>
      </c>
      <c r="D17" s="14" t="s">
        <v>73</v>
      </c>
      <c r="E17" s="14" t="s">
        <v>74</v>
      </c>
      <c r="F17" s="14" t="s">
        <v>75</v>
      </c>
      <c r="I17" s="14" t="s">
        <v>22</v>
      </c>
      <c r="J17" s="17" t="s">
        <v>92</v>
      </c>
      <c r="K17" s="14" t="s">
        <v>73</v>
      </c>
      <c r="L17" s="14" t="s">
        <v>74</v>
      </c>
      <c r="M17" s="14" t="s">
        <v>75</v>
      </c>
    </row>
    <row r="18" spans="2:13">
      <c r="B18" s="4">
        <v>1</v>
      </c>
      <c r="C18" s="22">
        <f>B4^2</f>
        <v>7.3147817723432885E-3</v>
      </c>
      <c r="D18" s="22">
        <f>C18*I3</f>
        <v>7.3147817723432885E-3</v>
      </c>
      <c r="E18" s="22">
        <f>C18*J3</f>
        <v>5.1203472406403022E-2</v>
      </c>
      <c r="F18" s="22">
        <f>C18*K3</f>
        <v>2.1944345317029865E-2</v>
      </c>
      <c r="I18" s="4">
        <v>1</v>
      </c>
      <c r="J18" s="22">
        <f>C4^2</f>
        <v>7.9821155657209559E-3</v>
      </c>
      <c r="K18" s="22">
        <f>J18*I3</f>
        <v>7.9821155657209559E-3</v>
      </c>
      <c r="L18" s="22">
        <f>J18*J3</f>
        <v>5.5874808960046693E-2</v>
      </c>
      <c r="M18" s="22">
        <f>J18*K3</f>
        <v>2.3946346697162869E-2</v>
      </c>
    </row>
    <row r="19" spans="2:13">
      <c r="B19" s="4">
        <v>2</v>
      </c>
      <c r="C19" s="22">
        <f t="shared" ref="C19:C27" si="0">B5^2</f>
        <v>0.20373371638770255</v>
      </c>
      <c r="D19" s="22">
        <f t="shared" ref="D19:D27" si="1">C19*I4</f>
        <v>0.20373371638770255</v>
      </c>
      <c r="E19" s="22">
        <f t="shared" ref="E19:E27" si="2">C19*J4</f>
        <v>0.20373371638770255</v>
      </c>
      <c r="F19" s="22">
        <f t="shared" ref="F19:F27" si="3">C19*K4</f>
        <v>0.20373371638770255</v>
      </c>
      <c r="I19" s="4">
        <v>2</v>
      </c>
      <c r="J19" s="22">
        <f t="shared" ref="J19:J27" si="4">C5^2</f>
        <v>0.13941733771710427</v>
      </c>
      <c r="K19" s="22">
        <f t="shared" ref="K19:K27" si="5">J19*I4</f>
        <v>0.13941733771710427</v>
      </c>
      <c r="L19" s="22">
        <f t="shared" ref="L19:L27" si="6">J19*J4</f>
        <v>0.13941733771710427</v>
      </c>
      <c r="M19" s="22">
        <f t="shared" ref="M19:M27" si="7">J19*K4</f>
        <v>0.13941733771710427</v>
      </c>
    </row>
    <row r="20" spans="2:13">
      <c r="B20" s="4">
        <v>3</v>
      </c>
      <c r="C20" s="22">
        <f t="shared" si="0"/>
        <v>0.28701421512677561</v>
      </c>
      <c r="D20" s="22">
        <f t="shared" si="1"/>
        <v>0.28701421512677561</v>
      </c>
      <c r="E20" s="22">
        <f t="shared" si="2"/>
        <v>0.57402843025355121</v>
      </c>
      <c r="F20" s="22">
        <f t="shared" si="3"/>
        <v>0.28701421512677561</v>
      </c>
      <c r="I20" s="4">
        <v>3</v>
      </c>
      <c r="J20" s="22">
        <f t="shared" si="4"/>
        <v>0.12145806675780391</v>
      </c>
      <c r="K20" s="22">
        <f t="shared" si="5"/>
        <v>0.12145806675780391</v>
      </c>
      <c r="L20" s="22">
        <f t="shared" si="6"/>
        <v>0.24291613351560781</v>
      </c>
      <c r="M20" s="22">
        <f t="shared" si="7"/>
        <v>0.12145806675780391</v>
      </c>
    </row>
    <row r="21" spans="2:13">
      <c r="B21" s="4">
        <v>4</v>
      </c>
      <c r="C21" s="22">
        <f t="shared" si="0"/>
        <v>0.19616890310861076</v>
      </c>
      <c r="D21" s="22">
        <f t="shared" si="1"/>
        <v>0.39233780621722153</v>
      </c>
      <c r="E21" s="22">
        <f t="shared" si="2"/>
        <v>0.19616890310861076</v>
      </c>
      <c r="F21" s="22">
        <f t="shared" si="3"/>
        <v>0.19616890310861076</v>
      </c>
      <c r="I21" s="4">
        <v>4</v>
      </c>
      <c r="J21" s="22">
        <f t="shared" si="4"/>
        <v>0.1318436411219007</v>
      </c>
      <c r="K21" s="22">
        <f t="shared" si="5"/>
        <v>0.26368728224380139</v>
      </c>
      <c r="L21" s="22">
        <f t="shared" si="6"/>
        <v>0.1318436411219007</v>
      </c>
      <c r="M21" s="22">
        <f t="shared" si="7"/>
        <v>0.1318436411219007</v>
      </c>
    </row>
    <row r="22" spans="2:13">
      <c r="B22" s="4">
        <v>5</v>
      </c>
      <c r="C22" s="22">
        <f t="shared" si="0"/>
        <v>0.20373371638770255</v>
      </c>
      <c r="D22" s="22">
        <f t="shared" si="1"/>
        <v>0.20373371638770255</v>
      </c>
      <c r="E22" s="22">
        <f t="shared" si="2"/>
        <v>0.20373371638770255</v>
      </c>
      <c r="F22" s="22">
        <f t="shared" si="3"/>
        <v>0.20373371638770255</v>
      </c>
      <c r="I22" s="4">
        <v>5</v>
      </c>
      <c r="J22" s="22">
        <f t="shared" si="4"/>
        <v>0.13941733771710427</v>
      </c>
      <c r="K22" s="22">
        <f t="shared" si="5"/>
        <v>0.13941733771710427</v>
      </c>
      <c r="L22" s="22">
        <f t="shared" si="6"/>
        <v>0.13941733771710427</v>
      </c>
      <c r="M22" s="22">
        <f t="shared" si="7"/>
        <v>0.13941733771710427</v>
      </c>
    </row>
    <row r="23" spans="2:13">
      <c r="B23" s="4">
        <v>6</v>
      </c>
      <c r="C23" s="22">
        <f t="shared" si="0"/>
        <v>0.20373371638770255</v>
      </c>
      <c r="D23" s="22">
        <f t="shared" si="1"/>
        <v>0.20373371638770255</v>
      </c>
      <c r="E23" s="22">
        <f t="shared" si="2"/>
        <v>0.20373371638770255</v>
      </c>
      <c r="F23" s="22">
        <f t="shared" si="3"/>
        <v>0.20373371638770255</v>
      </c>
      <c r="I23" s="4">
        <v>6</v>
      </c>
      <c r="J23" s="22">
        <f t="shared" si="4"/>
        <v>0.13941733771710427</v>
      </c>
      <c r="K23" s="22">
        <f t="shared" si="5"/>
        <v>0.13941733771710427</v>
      </c>
      <c r="L23" s="22">
        <f t="shared" si="6"/>
        <v>0.13941733771710427</v>
      </c>
      <c r="M23" s="22">
        <f t="shared" si="7"/>
        <v>0.13941733771710427</v>
      </c>
    </row>
    <row r="24" spans="2:13">
      <c r="B24" s="4">
        <v>7</v>
      </c>
      <c r="C24" s="22">
        <f t="shared" si="0"/>
        <v>0.20373371638770255</v>
      </c>
      <c r="D24" s="22">
        <f t="shared" si="1"/>
        <v>0.20373371638770255</v>
      </c>
      <c r="E24" s="22">
        <f t="shared" si="2"/>
        <v>0.20373371638770255</v>
      </c>
      <c r="F24" s="22">
        <f t="shared" si="3"/>
        <v>0.20373371638770255</v>
      </c>
      <c r="I24" s="4">
        <v>7</v>
      </c>
      <c r="J24" s="22">
        <f t="shared" si="4"/>
        <v>0.13941733771710427</v>
      </c>
      <c r="K24" s="22">
        <f t="shared" si="5"/>
        <v>0.13941733771710427</v>
      </c>
      <c r="L24" s="22">
        <f t="shared" si="6"/>
        <v>0.13941733771710427</v>
      </c>
      <c r="M24" s="22">
        <f t="shared" si="7"/>
        <v>0.13941733771710427</v>
      </c>
    </row>
    <row r="25" spans="2:13">
      <c r="B25" s="4">
        <v>8</v>
      </c>
      <c r="C25" s="22">
        <f t="shared" si="0"/>
        <v>0.20373371638770255</v>
      </c>
      <c r="D25" s="22">
        <f t="shared" si="1"/>
        <v>0.20373371638770255</v>
      </c>
      <c r="E25" s="22">
        <f t="shared" si="2"/>
        <v>0.20373371638770255</v>
      </c>
      <c r="F25" s="22">
        <f t="shared" si="3"/>
        <v>0.20373371638770255</v>
      </c>
      <c r="I25" s="4">
        <v>8</v>
      </c>
      <c r="J25" s="22">
        <f t="shared" si="4"/>
        <v>0.13941733771710427</v>
      </c>
      <c r="K25" s="22">
        <f t="shared" si="5"/>
        <v>0.13941733771710427</v>
      </c>
      <c r="L25" s="22">
        <f t="shared" si="6"/>
        <v>0.13941733771710427</v>
      </c>
      <c r="M25" s="22">
        <f t="shared" si="7"/>
        <v>0.13941733771710427</v>
      </c>
    </row>
    <row r="26" spans="2:13">
      <c r="B26" s="4">
        <v>9</v>
      </c>
      <c r="C26" s="22">
        <f t="shared" si="0"/>
        <v>4.837112293043528E-2</v>
      </c>
      <c r="D26" s="22">
        <f t="shared" si="1"/>
        <v>4.837112293043528E-2</v>
      </c>
      <c r="E26" s="22">
        <f t="shared" si="2"/>
        <v>1.0641647044695761</v>
      </c>
      <c r="F26" s="22">
        <f t="shared" si="3"/>
        <v>0.82230908981739981</v>
      </c>
      <c r="I26" s="4">
        <v>9</v>
      </c>
      <c r="J26" s="22">
        <f t="shared" si="4"/>
        <v>5.0400237767781721E-2</v>
      </c>
      <c r="K26" s="22">
        <f t="shared" si="5"/>
        <v>5.0400237767781721E-2</v>
      </c>
      <c r="L26" s="22">
        <f t="shared" si="6"/>
        <v>1.1088052308911978</v>
      </c>
      <c r="M26" s="22">
        <f t="shared" si="7"/>
        <v>0.85680404205228922</v>
      </c>
    </row>
    <row r="27" spans="2:13">
      <c r="B27" s="4">
        <v>10</v>
      </c>
      <c r="C27" s="22">
        <f t="shared" si="0"/>
        <v>0.1303645117972986</v>
      </c>
      <c r="D27" s="22">
        <f t="shared" si="1"/>
        <v>0.1303645117972986</v>
      </c>
      <c r="E27" s="22">
        <f t="shared" si="2"/>
        <v>0.52145804718919442</v>
      </c>
      <c r="F27" s="22">
        <f t="shared" si="3"/>
        <v>0.26072902359459721</v>
      </c>
      <c r="I27" s="4">
        <v>10</v>
      </c>
      <c r="J27" s="22">
        <f t="shared" si="4"/>
        <v>0.11701904534162187</v>
      </c>
      <c r="K27" s="22">
        <f t="shared" si="5"/>
        <v>0.11701904534162187</v>
      </c>
      <c r="L27" s="22">
        <f t="shared" si="6"/>
        <v>0.46807618136648749</v>
      </c>
      <c r="M27" s="22">
        <f t="shared" si="7"/>
        <v>0.23403809068324374</v>
      </c>
    </row>
    <row r="28" spans="2:13">
      <c r="B28" s="16" t="s">
        <v>37</v>
      </c>
      <c r="C28" s="5">
        <f>SUM(C18:C27)</f>
        <v>1.6879021166739765</v>
      </c>
      <c r="D28" s="5">
        <f>SUM(D18:D27)</f>
        <v>1.8840710197825876</v>
      </c>
      <c r="E28" s="5">
        <f>SUM(E18:E27)</f>
        <v>3.4256921393658488</v>
      </c>
      <c r="F28" s="22">
        <f>SUM(F18:F27)</f>
        <v>2.6068341589029265</v>
      </c>
      <c r="I28" s="16" t="s">
        <v>37</v>
      </c>
      <c r="J28" s="5">
        <f>SUM(J18:J27)</f>
        <v>1.1257897951403506</v>
      </c>
      <c r="K28" s="5">
        <f>SUM(K18:K27)</f>
        <v>1.2576334362622512</v>
      </c>
      <c r="L28" s="5">
        <f>SUM(L18:L27)</f>
        <v>2.7046026844407618</v>
      </c>
      <c r="M28" s="22">
        <f>SUM(M18:M27)</f>
        <v>2.0651768758979219</v>
      </c>
    </row>
    <row r="31" spans="2:13">
      <c r="B31" s="34" t="s">
        <v>108</v>
      </c>
      <c r="C31" s="34"/>
      <c r="D31" s="34"/>
      <c r="E31" s="34"/>
      <c r="F31" s="34"/>
      <c r="I31" s="34" t="s">
        <v>109</v>
      </c>
      <c r="J31" s="34"/>
      <c r="K31" s="34"/>
      <c r="L31" s="34"/>
      <c r="M31" s="34"/>
    </row>
    <row r="32" spans="2:13">
      <c r="B32" s="14" t="s">
        <v>22</v>
      </c>
      <c r="C32" s="17" t="s">
        <v>92</v>
      </c>
      <c r="D32" s="14" t="s">
        <v>73</v>
      </c>
      <c r="E32" s="14" t="s">
        <v>74</v>
      </c>
      <c r="F32" s="14" t="s">
        <v>75</v>
      </c>
      <c r="I32" s="14" t="s">
        <v>22</v>
      </c>
      <c r="J32" s="17" t="s">
        <v>92</v>
      </c>
      <c r="K32" s="14" t="s">
        <v>73</v>
      </c>
      <c r="L32" s="14" t="s">
        <v>74</v>
      </c>
      <c r="M32" s="14" t="s">
        <v>75</v>
      </c>
    </row>
    <row r="33" spans="2:15">
      <c r="B33" s="4">
        <v>1</v>
      </c>
      <c r="C33" s="22">
        <f>D4^2</f>
        <v>0.13806299344673131</v>
      </c>
      <c r="D33" s="22">
        <f>C33*I3</f>
        <v>0.13806299344673131</v>
      </c>
      <c r="E33" s="22">
        <f>C33*J3</f>
        <v>0.96644095412711917</v>
      </c>
      <c r="F33" s="22">
        <f>C33*K3</f>
        <v>0.41418898034019391</v>
      </c>
      <c r="I33" s="4">
        <v>1</v>
      </c>
      <c r="J33" s="22">
        <f>E4^2</f>
        <v>0.20571896617349797</v>
      </c>
      <c r="K33" s="22">
        <f>J33*I3</f>
        <v>0.20571896617349797</v>
      </c>
      <c r="L33" s="22">
        <f>J33*J3</f>
        <v>1.4400327632144858</v>
      </c>
      <c r="M33" s="22">
        <f>J33*K3</f>
        <v>0.61715689852049394</v>
      </c>
    </row>
    <row r="34" spans="2:15">
      <c r="B34" s="4">
        <v>2</v>
      </c>
      <c r="C34" s="22">
        <f t="shared" ref="C34:C42" si="8">D5^2</f>
        <v>9.0486350150081937E-3</v>
      </c>
      <c r="D34" s="22">
        <f t="shared" ref="D34:D42" si="9">C34*I4</f>
        <v>9.0486350150081937E-3</v>
      </c>
      <c r="E34" s="22">
        <f t="shared" ref="E34:E42" si="10">C34*J4</f>
        <v>9.0486350150081937E-3</v>
      </c>
      <c r="F34" s="22">
        <f t="shared" ref="F34:F42" si="11">C34*K4</f>
        <v>9.0486350150081937E-3</v>
      </c>
      <c r="I34" s="4">
        <v>2</v>
      </c>
      <c r="J34" s="22">
        <f t="shared" ref="J34:J42" si="12">E5^2</f>
        <v>6.419320227801441E-3</v>
      </c>
      <c r="K34" s="22">
        <f t="shared" ref="K34:K42" si="13">J34*I4</f>
        <v>6.419320227801441E-3</v>
      </c>
      <c r="L34" s="22">
        <f t="shared" ref="L34:L42" si="14">J34*J4</f>
        <v>6.419320227801441E-3</v>
      </c>
      <c r="M34" s="22">
        <f t="shared" ref="M34:M42" si="15">J34*K4</f>
        <v>6.419320227801441E-3</v>
      </c>
    </row>
    <row r="35" spans="2:15">
      <c r="B35" s="4">
        <v>3</v>
      </c>
      <c r="C35" s="22">
        <f t="shared" si="8"/>
        <v>4.1084386951143982E-3</v>
      </c>
      <c r="D35" s="22">
        <f t="shared" si="9"/>
        <v>4.1084386951143982E-3</v>
      </c>
      <c r="E35" s="22">
        <f t="shared" si="10"/>
        <v>8.2168773902287964E-3</v>
      </c>
      <c r="F35" s="22">
        <f t="shared" si="11"/>
        <v>4.1084386951143982E-3</v>
      </c>
      <c r="I35" s="4">
        <v>3</v>
      </c>
      <c r="J35" s="22">
        <f t="shared" si="12"/>
        <v>2.6684946767339497E-3</v>
      </c>
      <c r="K35" s="22">
        <f t="shared" si="13"/>
        <v>2.6684946767339497E-3</v>
      </c>
      <c r="L35" s="22">
        <f t="shared" si="14"/>
        <v>5.3369893534678994E-3</v>
      </c>
      <c r="M35" s="22">
        <f t="shared" si="15"/>
        <v>2.6684946767339497E-3</v>
      </c>
    </row>
    <row r="36" spans="2:15">
      <c r="B36" s="4">
        <v>4</v>
      </c>
      <c r="C36" s="22">
        <f t="shared" si="8"/>
        <v>1.1066031325759028E-2</v>
      </c>
      <c r="D36" s="22">
        <f t="shared" si="9"/>
        <v>2.2132062651518056E-2</v>
      </c>
      <c r="E36" s="22">
        <f t="shared" si="10"/>
        <v>1.1066031325759028E-2</v>
      </c>
      <c r="F36" s="22">
        <f t="shared" si="11"/>
        <v>1.1066031325759028E-2</v>
      </c>
      <c r="I36" s="4">
        <v>4</v>
      </c>
      <c r="J36" s="22">
        <f t="shared" si="12"/>
        <v>7.8840919526910521E-3</v>
      </c>
      <c r="K36" s="22">
        <f t="shared" si="13"/>
        <v>1.5768183905382104E-2</v>
      </c>
      <c r="L36" s="22">
        <f t="shared" si="14"/>
        <v>7.8840919526910521E-3</v>
      </c>
      <c r="M36" s="22">
        <f t="shared" si="15"/>
        <v>7.8840919526910521E-3</v>
      </c>
    </row>
    <row r="37" spans="2:15">
      <c r="B37" s="4">
        <v>5</v>
      </c>
      <c r="C37" s="22">
        <f t="shared" si="8"/>
        <v>9.0486350150081937E-3</v>
      </c>
      <c r="D37" s="22">
        <f t="shared" si="9"/>
        <v>9.0486350150081937E-3</v>
      </c>
      <c r="E37" s="22">
        <f t="shared" si="10"/>
        <v>9.0486350150081937E-3</v>
      </c>
      <c r="F37" s="22">
        <f t="shared" si="11"/>
        <v>9.0486350150081937E-3</v>
      </c>
      <c r="I37" s="4">
        <v>5</v>
      </c>
      <c r="J37" s="22">
        <f t="shared" si="12"/>
        <v>6.419320227801441E-3</v>
      </c>
      <c r="K37" s="22">
        <f t="shared" si="13"/>
        <v>6.419320227801441E-3</v>
      </c>
      <c r="L37" s="22">
        <f t="shared" si="14"/>
        <v>6.419320227801441E-3</v>
      </c>
      <c r="M37" s="22">
        <f t="shared" si="15"/>
        <v>6.419320227801441E-3</v>
      </c>
    </row>
    <row r="38" spans="2:15">
      <c r="B38" s="4">
        <v>6</v>
      </c>
      <c r="C38" s="22">
        <f t="shared" si="8"/>
        <v>9.0486350150081937E-3</v>
      </c>
      <c r="D38" s="22">
        <f t="shared" si="9"/>
        <v>9.0486350150081937E-3</v>
      </c>
      <c r="E38" s="22">
        <f t="shared" si="10"/>
        <v>9.0486350150081937E-3</v>
      </c>
      <c r="F38" s="22">
        <f t="shared" si="11"/>
        <v>9.0486350150081937E-3</v>
      </c>
      <c r="I38" s="4">
        <v>6</v>
      </c>
      <c r="J38" s="22">
        <f t="shared" si="12"/>
        <v>6.419320227801441E-3</v>
      </c>
      <c r="K38" s="22">
        <f t="shared" si="13"/>
        <v>6.419320227801441E-3</v>
      </c>
      <c r="L38" s="22">
        <f t="shared" si="14"/>
        <v>6.419320227801441E-3</v>
      </c>
      <c r="M38" s="22">
        <f t="shared" si="15"/>
        <v>6.419320227801441E-3</v>
      </c>
    </row>
    <row r="39" spans="2:15">
      <c r="B39" s="4">
        <v>7</v>
      </c>
      <c r="C39" s="22">
        <f t="shared" si="8"/>
        <v>9.0486350150081937E-3</v>
      </c>
      <c r="D39" s="22">
        <f t="shared" si="9"/>
        <v>9.0486350150081937E-3</v>
      </c>
      <c r="E39" s="22">
        <f t="shared" si="10"/>
        <v>9.0486350150081937E-3</v>
      </c>
      <c r="F39" s="22">
        <f t="shared" si="11"/>
        <v>9.0486350150081937E-3</v>
      </c>
      <c r="I39" s="4">
        <v>7</v>
      </c>
      <c r="J39" s="22">
        <f t="shared" si="12"/>
        <v>6.419320227801441E-3</v>
      </c>
      <c r="K39" s="22">
        <f t="shared" si="13"/>
        <v>6.419320227801441E-3</v>
      </c>
      <c r="L39" s="22">
        <f t="shared" si="14"/>
        <v>6.419320227801441E-3</v>
      </c>
      <c r="M39" s="22">
        <f t="shared" si="15"/>
        <v>6.419320227801441E-3</v>
      </c>
    </row>
    <row r="40" spans="2:15">
      <c r="B40" s="4">
        <v>8</v>
      </c>
      <c r="C40" s="22">
        <f t="shared" si="8"/>
        <v>9.0486350150081937E-3</v>
      </c>
      <c r="D40" s="22">
        <f t="shared" si="9"/>
        <v>9.0486350150081937E-3</v>
      </c>
      <c r="E40" s="22">
        <f t="shared" si="10"/>
        <v>9.0486350150081937E-3</v>
      </c>
      <c r="F40" s="22">
        <f t="shared" si="11"/>
        <v>9.0486350150081937E-3</v>
      </c>
      <c r="I40" s="4">
        <v>8</v>
      </c>
      <c r="J40" s="22">
        <f t="shared" si="12"/>
        <v>6.419320227801441E-3</v>
      </c>
      <c r="K40" s="22">
        <f t="shared" si="13"/>
        <v>6.419320227801441E-3</v>
      </c>
      <c r="L40" s="22">
        <f t="shared" si="14"/>
        <v>6.419320227801441E-3</v>
      </c>
      <c r="M40" s="22">
        <f t="shared" si="15"/>
        <v>6.419320227801441E-3</v>
      </c>
    </row>
    <row r="41" spans="2:15">
      <c r="B41" s="4">
        <v>9</v>
      </c>
      <c r="C41" s="22">
        <f t="shared" si="8"/>
        <v>7.4141942160302621E-2</v>
      </c>
      <c r="D41" s="22">
        <f t="shared" si="9"/>
        <v>7.4141942160302621E-2</v>
      </c>
      <c r="E41" s="22">
        <f t="shared" si="10"/>
        <v>1.6311227275266575</v>
      </c>
      <c r="F41" s="22">
        <f t="shared" si="11"/>
        <v>1.2604130167251446</v>
      </c>
      <c r="I41" s="4">
        <v>9</v>
      </c>
      <c r="J41" s="22">
        <f t="shared" si="12"/>
        <v>8.0245001349871517E-2</v>
      </c>
      <c r="K41" s="22">
        <f t="shared" si="13"/>
        <v>8.0245001349871517E-2</v>
      </c>
      <c r="L41" s="22">
        <f t="shared" si="14"/>
        <v>1.7653900296971734</v>
      </c>
      <c r="M41" s="22">
        <f t="shared" si="15"/>
        <v>1.3641650229478157</v>
      </c>
    </row>
    <row r="42" spans="2:15">
      <c r="B42" s="4">
        <v>10</v>
      </c>
      <c r="C42" s="22">
        <f t="shared" si="8"/>
        <v>3.3671954561266412E-2</v>
      </c>
      <c r="D42" s="22">
        <f t="shared" si="9"/>
        <v>3.3671954561266412E-2</v>
      </c>
      <c r="E42" s="22">
        <f t="shared" si="10"/>
        <v>0.13468781824506565</v>
      </c>
      <c r="F42" s="22">
        <f t="shared" si="11"/>
        <v>6.7343909122532825E-2</v>
      </c>
      <c r="I42" s="4">
        <v>10</v>
      </c>
      <c r="J42" s="22">
        <f t="shared" si="12"/>
        <v>1.2850507332846386E-2</v>
      </c>
      <c r="K42" s="22">
        <f t="shared" si="13"/>
        <v>1.2850507332846386E-2</v>
      </c>
      <c r="L42" s="22">
        <f t="shared" si="14"/>
        <v>5.1402029331385546E-2</v>
      </c>
      <c r="M42" s="22">
        <f t="shared" si="15"/>
        <v>2.5701014665692773E-2</v>
      </c>
    </row>
    <row r="43" spans="2:15">
      <c r="B43" s="16" t="s">
        <v>37</v>
      </c>
      <c r="C43" s="5">
        <f>SUM(C33:C42)</f>
        <v>0.30629453526421474</v>
      </c>
      <c r="D43" s="5">
        <f>SUM(D33:D42)</f>
        <v>0.31736056658997375</v>
      </c>
      <c r="E43" s="5">
        <f>SUM(E33:E42)</f>
        <v>2.7967775836898716</v>
      </c>
      <c r="F43" s="22">
        <f>SUM(F33:F42)</f>
        <v>1.8023635512837857</v>
      </c>
      <c r="I43" s="16" t="s">
        <v>37</v>
      </c>
      <c r="J43" s="5">
        <f>SUM(J33:J42)</f>
        <v>0.34146366262464811</v>
      </c>
      <c r="K43" s="5">
        <f>SUM(K33:K42)</f>
        <v>0.34934775457733913</v>
      </c>
      <c r="L43" s="5">
        <f>SUM(L33:L42)</f>
        <v>3.3021425046882102</v>
      </c>
      <c r="M43" s="22">
        <f>SUM(M33:M42)</f>
        <v>2.0496721239024347</v>
      </c>
    </row>
    <row r="46" spans="2:15">
      <c r="B46" s="34" t="s">
        <v>62</v>
      </c>
      <c r="C46" s="34"/>
      <c r="D46" s="34"/>
      <c r="E46" s="34"/>
      <c r="F46" s="34"/>
      <c r="G46" s="34"/>
      <c r="H46" s="34"/>
      <c r="I46" s="34"/>
      <c r="J46" s="34"/>
    </row>
    <row r="47" spans="2:15">
      <c r="B47" s="43" t="s">
        <v>68</v>
      </c>
      <c r="C47" s="43"/>
      <c r="D47" s="43"/>
      <c r="E47" s="43"/>
      <c r="F47" s="43" t="s">
        <v>69</v>
      </c>
      <c r="G47" s="43" t="s">
        <v>70</v>
      </c>
      <c r="H47" s="43" t="s">
        <v>71</v>
      </c>
      <c r="I47" s="43" t="s">
        <v>90</v>
      </c>
      <c r="J47" s="43" t="s">
        <v>72</v>
      </c>
      <c r="L47" s="47" t="s">
        <v>104</v>
      </c>
      <c r="M47" s="4">
        <f>D28/C28</f>
        <v>1.1162205445272877</v>
      </c>
      <c r="N47" s="4">
        <f>E28/C28</f>
        <v>2.0295561605883878</v>
      </c>
      <c r="O47" s="4">
        <f>F28/C28</f>
        <v>1.5444225901201618</v>
      </c>
    </row>
    <row r="48" spans="2:15">
      <c r="B48" s="15" t="s">
        <v>86</v>
      </c>
      <c r="C48" s="15" t="s">
        <v>88</v>
      </c>
      <c r="D48" s="15" t="s">
        <v>89</v>
      </c>
      <c r="E48" s="15" t="s">
        <v>87</v>
      </c>
      <c r="F48" s="43"/>
      <c r="G48" s="43"/>
      <c r="H48" s="43"/>
      <c r="I48" s="43"/>
      <c r="J48" s="43"/>
      <c r="L48" s="48"/>
      <c r="M48" s="4">
        <f>K28/J28</f>
        <v>1.1171121302493809</v>
      </c>
      <c r="N48" s="4">
        <f>L28/J28</f>
        <v>2.4024046905697727</v>
      </c>
      <c r="O48" s="4">
        <f>M28/J28</f>
        <v>1.8344249386631357</v>
      </c>
    </row>
    <row r="49" spans="2:16">
      <c r="B49" s="27">
        <f>C18</f>
        <v>7.3147817723432885E-3</v>
      </c>
      <c r="C49" s="27">
        <f>J18</f>
        <v>7.9821155657209559E-3</v>
      </c>
      <c r="D49" s="27">
        <f>C33</f>
        <v>0.13806299344673131</v>
      </c>
      <c r="E49" s="22">
        <f>J33</f>
        <v>0.20571896617349797</v>
      </c>
      <c r="F49" s="4">
        <f>SUM((I3-M47)^2,(J3-N47)^2,(K3-O47)^2)*B49</f>
        <v>0.1963106370160683</v>
      </c>
      <c r="G49" s="4">
        <f>SUM((I3-M48)^2,(J3-N48)^2,(K3-O48)^2)*C49</f>
        <v>0.17967872329901119</v>
      </c>
      <c r="H49" s="4">
        <f>SUM((I3-M49)^2,(J3-N49)^2,(K3-O49)^2)*D49</f>
        <v>1.7758124893534535</v>
      </c>
      <c r="I49" s="4">
        <f>SUM((I3-M50)^2,(J3-N50)^2,(K3-O50)^2)*E49</f>
        <v>3.3219571265057675</v>
      </c>
      <c r="J49" s="4">
        <f>SUM(F49:I49)</f>
        <v>5.4737589761743006</v>
      </c>
      <c r="L49" s="48"/>
      <c r="M49" s="4">
        <f>D43/C43</f>
        <v>1.0361287259539687</v>
      </c>
      <c r="N49" s="4">
        <f>E43/C43</f>
        <v>9.131007124489912</v>
      </c>
      <c r="O49" s="4">
        <f>F43/C43</f>
        <v>5.8844130200659208</v>
      </c>
    </row>
    <row r="50" spans="2:16">
      <c r="B50" s="27">
        <f t="shared" ref="B50:B58" si="16">C19</f>
        <v>0.20373371638770255</v>
      </c>
      <c r="C50" s="27">
        <f t="shared" ref="C50:C58" si="17">J19</f>
        <v>0.13941733771710427</v>
      </c>
      <c r="D50" s="27">
        <f t="shared" ref="D50:D58" si="18">C34</f>
        <v>9.0486350150081937E-3</v>
      </c>
      <c r="E50" s="22">
        <f t="shared" ref="E50:E58" si="19">J34</f>
        <v>6.419320227801441E-3</v>
      </c>
      <c r="F50" s="4">
        <f>SUM((I4-M47)^2,(J4-N47)^2,(K4-O47)^2)*B50</f>
        <v>0.27909258911222279</v>
      </c>
      <c r="G50" s="4">
        <f>SUM((I4-M48)^2,(J4-N48)^2,(K4-O48)^2)*C50</f>
        <v>0.37318105707457094</v>
      </c>
      <c r="H50" s="4">
        <f>SUM((I4-M49)^2,(J5-N49)^2,(K5-O49)^2)*D50</f>
        <v>0.67602405081832317</v>
      </c>
      <c r="I50" s="4">
        <f>SUM((I4-M50)^2,(J4-N50)^2,(K4-O50)^2)*E50</f>
        <v>0.6432486302664765</v>
      </c>
      <c r="J50" s="4">
        <f t="shared" ref="J50:J58" si="20">SUM(F50:I50)</f>
        <v>1.9715463272715934</v>
      </c>
      <c r="L50" s="49"/>
      <c r="M50" s="4">
        <f>K43/J43</f>
        <v>1.0230891096642325</v>
      </c>
      <c r="N50" s="4">
        <f>L43/J43</f>
        <v>9.6705531689855704</v>
      </c>
      <c r="O50" s="4">
        <f>M43/J43</f>
        <v>6.0026068605593457</v>
      </c>
    </row>
    <row r="51" spans="2:16">
      <c r="B51" s="27">
        <f t="shared" si="16"/>
        <v>0.28701421512677561</v>
      </c>
      <c r="C51" s="27">
        <f t="shared" si="17"/>
        <v>0.12145806675780391</v>
      </c>
      <c r="D51" s="27">
        <f t="shared" si="18"/>
        <v>4.1084386951143982E-3</v>
      </c>
      <c r="E51" s="22">
        <f t="shared" si="19"/>
        <v>2.6684946767339497E-3</v>
      </c>
      <c r="F51" s="4">
        <f>SUM((I5-M47)^2,(J5-N47)^2,(K5-O47)^2)*B51</f>
        <v>8.9197341603343153E-2</v>
      </c>
      <c r="G51" s="4">
        <f>SUM((I5-M48)^2,(J5-N48)^2,(K5-O48)^2)*C51</f>
        <v>0.10590047435999043</v>
      </c>
      <c r="H51" s="4">
        <f>SUM((I5-M49)^2,(J5-N49)^2,(K5-O49)^2)*D51</f>
        <v>0.30694169502950897</v>
      </c>
      <c r="I51" s="4">
        <f>SUM((I5-M50)^2,(J5-N50)^2,(K5-O50)^2)*E51</f>
        <v>0.22379062269685454</v>
      </c>
      <c r="J51" s="4">
        <f t="shared" si="20"/>
        <v>0.72583013368969718</v>
      </c>
    </row>
    <row r="52" spans="2:16">
      <c r="B52" s="27">
        <f t="shared" si="16"/>
        <v>0.19616890310861076</v>
      </c>
      <c r="C52" s="27">
        <f t="shared" si="17"/>
        <v>0.1318436411219007</v>
      </c>
      <c r="D52" s="27">
        <f t="shared" si="18"/>
        <v>1.1066031325759028E-2</v>
      </c>
      <c r="E52" s="22">
        <f t="shared" si="19"/>
        <v>7.8840919526910521E-3</v>
      </c>
      <c r="F52" s="4">
        <f>SUM((I6-M47)^2,(J6-N47)^2,(K6-O47)^2)*B52</f>
        <v>0.41930082379612771</v>
      </c>
      <c r="G52" s="4">
        <f>SUM((I6-M48)^2,(J6-N48)^2,(K6-O48)^2)*C52</f>
        <v>0.45387106017504497</v>
      </c>
      <c r="H52" s="4">
        <f>SUM((I6-M49)^2,(J6-N49)^2,(K6-O49)^2)*D52</f>
        <v>1.0059002029739712</v>
      </c>
      <c r="I52" s="4">
        <f>SUM((I6-M50)^2,(J6-N50)^2,(K6-O50)^2)*E52</f>
        <v>0.79754624718133349</v>
      </c>
      <c r="J52" s="4">
        <f t="shared" si="20"/>
        <v>2.6766183341264771</v>
      </c>
    </row>
    <row r="53" spans="2:16">
      <c r="B53" s="27">
        <f t="shared" si="16"/>
        <v>0.20373371638770255</v>
      </c>
      <c r="C53" s="27">
        <f t="shared" si="17"/>
        <v>0.13941733771710427</v>
      </c>
      <c r="D53" s="27">
        <f t="shared" si="18"/>
        <v>9.0486350150081937E-3</v>
      </c>
      <c r="E53" s="22">
        <f t="shared" si="19"/>
        <v>6.419320227801441E-3</v>
      </c>
      <c r="F53" s="4">
        <f>SUM((I7-M47)^2,(J7-N47)^2,(K7-O47)^2)*B53</f>
        <v>0.27909258911222279</v>
      </c>
      <c r="G53" s="4">
        <f>SUM((I7-M48)^2,(J7-N48)^2,(K7-O48)^2)*C53</f>
        <v>0.37318105707457094</v>
      </c>
      <c r="H53" s="4">
        <f>SUM((I7-M49)^2,(J7-N49)^2,(K7-O49)^2)*D53</f>
        <v>0.81412444735119616</v>
      </c>
      <c r="I53" s="4">
        <f>SUM((I7-M50)^2,(J7-N50)^2,(K7-O50)^2)*E53</f>
        <v>0.6432486302664765</v>
      </c>
      <c r="J53" s="4">
        <f t="shared" si="20"/>
        <v>2.1096467238044663</v>
      </c>
    </row>
    <row r="54" spans="2:16">
      <c r="B54" s="27">
        <f t="shared" si="16"/>
        <v>0.20373371638770255</v>
      </c>
      <c r="C54" s="27">
        <f t="shared" si="17"/>
        <v>0.13941733771710427</v>
      </c>
      <c r="D54" s="27">
        <f t="shared" si="18"/>
        <v>9.0486350150081937E-3</v>
      </c>
      <c r="E54" s="22">
        <f t="shared" si="19"/>
        <v>6.419320227801441E-3</v>
      </c>
      <c r="F54" s="4">
        <f>SUM((I8-M47)^2,(J8-N47)^2,(K8-O47)^2)*B54</f>
        <v>0.27909258911222279</v>
      </c>
      <c r="G54" s="4">
        <f>SUM((I8-M48)^2,(J8-N48)^2,(K8-O48)^2)*C54</f>
        <v>0.37318105707457094</v>
      </c>
      <c r="H54" s="4">
        <f>SUM((I8-M49)^2,(J8-N49)^2,(K8-O49)^2)*D54</f>
        <v>0.81412444735119616</v>
      </c>
      <c r="I54" s="4">
        <f>SUM((I8-M50)^2,(J8-N50)^2,(K8-O50)^2)*E54</f>
        <v>0.6432486302664765</v>
      </c>
      <c r="J54" s="4">
        <f t="shared" si="20"/>
        <v>2.1096467238044663</v>
      </c>
      <c r="L54" s="35" t="s">
        <v>100</v>
      </c>
      <c r="M54" s="36"/>
    </row>
    <row r="55" spans="2:16">
      <c r="B55" s="27">
        <f t="shared" si="16"/>
        <v>0.20373371638770255</v>
      </c>
      <c r="C55" s="27">
        <f t="shared" si="17"/>
        <v>0.13941733771710427</v>
      </c>
      <c r="D55" s="27">
        <f t="shared" si="18"/>
        <v>9.0486350150081937E-3</v>
      </c>
      <c r="E55" s="22">
        <f t="shared" si="19"/>
        <v>6.419320227801441E-3</v>
      </c>
      <c r="F55" s="4">
        <f>SUM((I9-M47)^2,(J9-N47)^2,(K9-O47)^2)*B55</f>
        <v>0.27909258911222279</v>
      </c>
      <c r="G55" s="4">
        <f>SUM((I9-M48)^2,(J9-N48)^2,(K9-O48)^2)*C55</f>
        <v>0.37318105707457094</v>
      </c>
      <c r="H55" s="4">
        <f>SUM((I9-M49)^2,(J9-N49)^2,(K9-O49)^2)*D55</f>
        <v>0.81412444735119616</v>
      </c>
      <c r="I55" s="4">
        <f>SUM((I9-M50)^2,(J9-N50)^2,(K9-O50)^2)*E55</f>
        <v>0.6432486302664765</v>
      </c>
      <c r="J55" s="4">
        <f t="shared" si="20"/>
        <v>2.1096467238044663</v>
      </c>
      <c r="L55" s="37"/>
      <c r="M55" s="38"/>
    </row>
    <row r="56" spans="2:16">
      <c r="B56" s="27">
        <f t="shared" si="16"/>
        <v>0.20373371638770255</v>
      </c>
      <c r="C56" s="27">
        <f t="shared" si="17"/>
        <v>0.13941733771710427</v>
      </c>
      <c r="D56" s="27">
        <f t="shared" si="18"/>
        <v>9.0486350150081937E-3</v>
      </c>
      <c r="E56" s="22">
        <f t="shared" si="19"/>
        <v>6.419320227801441E-3</v>
      </c>
      <c r="F56" s="4">
        <f>SUM((I10-M47)^2,(J10-N47)^2,(K10-O47)^2)*B56</f>
        <v>0.27909258911222279</v>
      </c>
      <c r="G56" s="4">
        <f>SUM((I10-M48)^2,(J10-N48)^2,(K10-O48)^2)*C56</f>
        <v>0.37318105707457094</v>
      </c>
      <c r="H56" s="4">
        <f>SUM((I10-M49)^2,(J10-N49)^2,(K10-O49)^2)*D56</f>
        <v>0.81412444735119616</v>
      </c>
      <c r="I56" s="4">
        <f>SUM((I10-M50)^2,(J10-N50)^2,(K10-O50)^2)*E56</f>
        <v>0.6432486302664765</v>
      </c>
      <c r="J56" s="4">
        <f t="shared" si="20"/>
        <v>2.1096467238044663</v>
      </c>
      <c r="L56" s="4" t="s">
        <v>110</v>
      </c>
      <c r="M56" s="31">
        <f>J59</f>
        <v>127.27764733349088</v>
      </c>
    </row>
    <row r="57" spans="2:16">
      <c r="B57" s="27">
        <f t="shared" si="16"/>
        <v>4.837112293043528E-2</v>
      </c>
      <c r="C57" s="27">
        <f t="shared" si="17"/>
        <v>5.0400237767781721E-2</v>
      </c>
      <c r="D57" s="27">
        <f t="shared" si="18"/>
        <v>7.4141942160302621E-2</v>
      </c>
      <c r="E57" s="22">
        <f t="shared" si="19"/>
        <v>8.0245001349871517E-2</v>
      </c>
      <c r="F57" s="4">
        <f>SUM((I11-M47)^2,(J11-N47)^2,(K11-O47)^2)*B57</f>
        <v>30.846604050037715</v>
      </c>
      <c r="G57" s="4">
        <f>SUM((I11-M48)^2,(J11-N48)^2,(K11-O48)^2)*C57</f>
        <v>30.949481861898811</v>
      </c>
      <c r="H57" s="4">
        <f>SUM((I11-M49)^2,(J11-N49)^2,(K11-O49)^2)*D57</f>
        <v>21.43951841456747</v>
      </c>
      <c r="I57" s="4">
        <f>SUM((I11-M50)^2,(J11-N50)^2,(K11-O50)^2)*E57</f>
        <v>21.903551038587548</v>
      </c>
      <c r="J57" s="4">
        <f t="shared" si="20"/>
        <v>105.13915536509155</v>
      </c>
      <c r="L57" s="4" t="s">
        <v>101</v>
      </c>
      <c r="M57" s="4">
        <f>iterasi1!K58</f>
        <v>162.04119412702883</v>
      </c>
    </row>
    <row r="58" spans="2:16">
      <c r="B58" s="27">
        <f t="shared" si="16"/>
        <v>0.1303645117972986</v>
      </c>
      <c r="C58" s="27">
        <f t="shared" si="17"/>
        <v>0.11701904534162187</v>
      </c>
      <c r="D58" s="27">
        <f t="shared" si="18"/>
        <v>3.3671954561266412E-2</v>
      </c>
      <c r="E58" s="22">
        <f t="shared" si="19"/>
        <v>1.2850507332846386E-2</v>
      </c>
      <c r="F58" s="4">
        <f>SUM((I12-M47)^2,(J12-N47)^2,(K12-O47)^2)*B58</f>
        <v>0.53497774861637415</v>
      </c>
      <c r="G58" s="4">
        <f>SUM((I12-M48)^2,(J12-N48)^2,(K12-O48)^2)*C58</f>
        <v>0.30348200456229718</v>
      </c>
      <c r="H58" s="4">
        <f>SUM((I12-M49)^2,(J12-N49)^2,(K12-O49)^2)*D58</f>
        <v>1.3945982080065946</v>
      </c>
      <c r="I58" s="4">
        <f>SUM((I12-M50)^2,(J12-N50)^2,(K12-O50)^2)*E58</f>
        <v>0.61909334073413003</v>
      </c>
      <c r="J58" s="4">
        <f t="shared" si="20"/>
        <v>2.8521513019193963</v>
      </c>
      <c r="L58" s="4" t="s">
        <v>111</v>
      </c>
      <c r="M58" s="4">
        <f>ABS(M56-M57)</f>
        <v>34.763546793537955</v>
      </c>
    </row>
    <row r="59" spans="2:16">
      <c r="B59" s="44" t="s">
        <v>37</v>
      </c>
      <c r="C59" s="45"/>
      <c r="D59" s="45"/>
      <c r="E59" s="45"/>
      <c r="F59" s="45"/>
      <c r="G59" s="45"/>
      <c r="H59" s="45"/>
      <c r="I59" s="46"/>
      <c r="J59" s="31">
        <f>SUM(J49:J58)</f>
        <v>127.27764733349088</v>
      </c>
    </row>
    <row r="62" spans="2:16">
      <c r="F62" s="24" t="s">
        <v>96</v>
      </c>
      <c r="G62" s="24" t="s">
        <v>96</v>
      </c>
      <c r="H62" s="24" t="s">
        <v>96</v>
      </c>
      <c r="I62" s="24" t="s">
        <v>96</v>
      </c>
      <c r="L62" s="42" t="s">
        <v>69</v>
      </c>
      <c r="M62" s="42" t="s">
        <v>70</v>
      </c>
      <c r="N62" s="42" t="s">
        <v>71</v>
      </c>
      <c r="O62" s="42" t="s">
        <v>90</v>
      </c>
      <c r="P62" s="24" t="s">
        <v>94</v>
      </c>
    </row>
    <row r="63" spans="2:16">
      <c r="F63" s="24" t="s">
        <v>105</v>
      </c>
      <c r="G63" s="24" t="s">
        <v>97</v>
      </c>
      <c r="H63" s="24" t="s">
        <v>98</v>
      </c>
      <c r="I63" s="24" t="s">
        <v>99</v>
      </c>
      <c r="L63" s="42"/>
      <c r="M63" s="42"/>
      <c r="N63" s="42"/>
      <c r="O63" s="42"/>
      <c r="P63" s="24" t="s">
        <v>95</v>
      </c>
    </row>
    <row r="64" spans="2:16">
      <c r="F64" s="4">
        <f>L64/P64</f>
        <v>0.1683295044135415</v>
      </c>
      <c r="G64" s="4">
        <f>M64/P64</f>
        <v>0.20068922751343904</v>
      </c>
      <c r="H64" s="4">
        <f>N64/P64</f>
        <v>0.35122294688025468</v>
      </c>
      <c r="I64" s="4">
        <f>O64/P64</f>
        <v>0.27975832119276478</v>
      </c>
      <c r="L64" s="4">
        <f>SUM((I3-M47)^2,(J3-N47)^2,(K3-O47)^2)^-1</f>
        <v>3.7261260436664792E-2</v>
      </c>
      <c r="M64" s="4">
        <f>SUM((I3-M48)^2,(J3-N48)^2,(K3-O48)^2)^-1</f>
        <v>4.442437824114305E-2</v>
      </c>
      <c r="N64" s="4">
        <f>SUM((I3-M49)^2,(J3-N49)^2,(K3-O49)^2)^-1</f>
        <v>7.7746380473423721E-2</v>
      </c>
      <c r="O64" s="4">
        <f>SUM((I3-M50)^2,(J3-N50)^2,(K3-O50)^2)^-1</f>
        <v>6.1927038290793796E-2</v>
      </c>
      <c r="P64" s="4">
        <f>SUM(L64:O64)</f>
        <v>0.22135905744202536</v>
      </c>
    </row>
    <row r="65" spans="6:16">
      <c r="F65" s="4">
        <f t="shared" ref="F65:F73" si="21">L65/P65</f>
        <v>0.64775814096828022</v>
      </c>
      <c r="G65" s="4">
        <f t="shared" ref="G65:G73" si="22">M65/P65</f>
        <v>0.33150911329825511</v>
      </c>
      <c r="H65" s="4">
        <f t="shared" ref="H65:H73" si="23">N65/P65</f>
        <v>1.1877340333086059E-2</v>
      </c>
      <c r="I65" s="4">
        <f t="shared" ref="I65:I73" si="24">O65/P65</f>
        <v>8.8554054003784372E-3</v>
      </c>
      <c r="L65" s="4">
        <f>SUM((I4-M47)^2,(J4-N47)^2,(K4-O47)^2)^-1</f>
        <v>0.72998612050491052</v>
      </c>
      <c r="M65" s="4">
        <f>SUM((I4-M48)^2,(J4-N48)^2,(K4-O48)^2)^-1</f>
        <v>0.37359167909009161</v>
      </c>
      <c r="N65" s="4">
        <f>SUM((I4-M49)^2,(J5-N49)^2,(K5-O49)^2)^-1</f>
        <v>1.3385078539816554E-2</v>
      </c>
      <c r="O65" s="4">
        <f>SUM((I4-M50)^2,(J4-N50)^2,(K4-O50)^2)^-1</f>
        <v>9.9795319037712226E-3</v>
      </c>
      <c r="P65" s="4">
        <f t="shared" ref="P65:P73" si="25">SUM(L65:O65)</f>
        <v>1.1269424100385901</v>
      </c>
    </row>
    <row r="66" spans="6:16">
      <c r="F66" s="4">
        <f t="shared" si="21"/>
        <v>0.73297784288615164</v>
      </c>
      <c r="G66" s="4">
        <f t="shared" si="22"/>
        <v>0.26125692420658087</v>
      </c>
      <c r="H66" s="4">
        <f t="shared" si="23"/>
        <v>3.0490200108247503E-3</v>
      </c>
      <c r="I66" s="4">
        <f t="shared" si="24"/>
        <v>2.7162128964426917E-3</v>
      </c>
      <c r="L66" s="4">
        <f>SUM((I5-M47)^2,(J5-N47)^2,(K5-O47)^2)^-1</f>
        <v>3.2177440489551339</v>
      </c>
      <c r="M66" s="4">
        <f>SUM((I5-M48)^2,(J5-N48)^2,(K5-O48)^2)^-1</f>
        <v>1.146907674321912</v>
      </c>
      <c r="N66" s="4">
        <f>SUM((I5-M49)^2,(J5-N49)^2,(K5-O49)^2)^-1</f>
        <v>1.3385078539816554E-2</v>
      </c>
      <c r="O66" s="4">
        <f>SUM((I5-M50)^2,(J5-N50)^2,(K5-O50)^2)^-1</f>
        <v>1.1924068330372703E-2</v>
      </c>
      <c r="P66" s="4">
        <f t="shared" si="25"/>
        <v>4.3899608701472355</v>
      </c>
    </row>
    <row r="67" spans="6:16">
      <c r="F67" s="4">
        <f t="shared" si="21"/>
        <v>0.60040415406259129</v>
      </c>
      <c r="G67" s="4">
        <f t="shared" si="22"/>
        <v>0.37279144439827017</v>
      </c>
      <c r="H67" s="4">
        <f t="shared" si="23"/>
        <v>1.4118099548128005E-2</v>
      </c>
      <c r="I67" s="4">
        <f t="shared" si="24"/>
        <v>1.2686301991010552E-2</v>
      </c>
      <c r="L67" s="4">
        <f>SUM((I6-M47)^2,(J6-N47)^2,(K6-O47)^2)^-1</f>
        <v>0.46784764535543083</v>
      </c>
      <c r="M67" s="4">
        <f>SUM((I6-M48)^2,(J6-N48)^2,(K6-O48)^2)^-1</f>
        <v>0.29048699661761296</v>
      </c>
      <c r="N67" s="4">
        <f>SUM((I6-M49)^2,(J6-N49)^2,(K6-O49)^2)^-1</f>
        <v>1.1001122470243077E-2</v>
      </c>
      <c r="O67" s="4">
        <f>SUM((I6-M50)^2,(J6-N50)^2,(K6-O50)^2)^-1</f>
        <v>9.8854354597677531E-3</v>
      </c>
      <c r="P67" s="4">
        <f t="shared" si="25"/>
        <v>0.77922119990305461</v>
      </c>
    </row>
    <row r="68" spans="6:16">
      <c r="F68" s="4">
        <f t="shared" si="21"/>
        <v>0.64906585291656538</v>
      </c>
      <c r="G68" s="4">
        <f t="shared" si="22"/>
        <v>0.3321783730126564</v>
      </c>
      <c r="H68" s="4">
        <f t="shared" si="23"/>
        <v>9.8824911344543541E-3</v>
      </c>
      <c r="I68" s="4">
        <f t="shared" si="24"/>
        <v>8.8732829363236797E-3</v>
      </c>
      <c r="L68" s="4">
        <f>SUM((I7-M47)^2,(J7-N47)^2,(K7-O47)^2)^-1</f>
        <v>0.72998612050491052</v>
      </c>
      <c r="M68" s="4">
        <f>SUM((I7-M48)^2,(J7-N48)^2,(K7-O48)^2)^-1</f>
        <v>0.37359167909009161</v>
      </c>
      <c r="N68" s="4">
        <f>SUM((I7-M49)^2,(J7-N49)^2,(K7-O49)^2)^-1</f>
        <v>1.1114559996875764E-2</v>
      </c>
      <c r="O68" s="4">
        <f>SUM((I7-M50)^2,(J7-N50)^2,(K7-O50)^2)^-1</f>
        <v>9.9795319037712226E-3</v>
      </c>
      <c r="P68" s="4">
        <f t="shared" si="25"/>
        <v>1.1246718914956493</v>
      </c>
    </row>
    <row r="69" spans="6:16">
      <c r="F69" s="4">
        <f t="shared" si="21"/>
        <v>0.64906585291656538</v>
      </c>
      <c r="G69" s="4">
        <f t="shared" si="22"/>
        <v>0.3321783730126564</v>
      </c>
      <c r="H69" s="4">
        <f t="shared" si="23"/>
        <v>9.8824911344543541E-3</v>
      </c>
      <c r="I69" s="4">
        <f t="shared" si="24"/>
        <v>8.8732829363236797E-3</v>
      </c>
      <c r="L69" s="4">
        <f>SUM((I8-M47)^2,(J8-N47)^2,(K8-O47)^2)^-1</f>
        <v>0.72998612050491052</v>
      </c>
      <c r="M69" s="4">
        <f>SUM((I8-M48)^2,(J8-N48)^2,(K8-O48)^2)^-1</f>
        <v>0.37359167909009161</v>
      </c>
      <c r="N69" s="4">
        <f>SUM((I8-M49)^2,(J8-N49)^2,(K8-O49)^2)^-1</f>
        <v>1.1114559996875764E-2</v>
      </c>
      <c r="O69" s="4">
        <f>SUM((I8-M50)^2,(J8-N50)^2,(K8-O50)^2)^-1</f>
        <v>9.9795319037712226E-3</v>
      </c>
      <c r="P69" s="4">
        <f t="shared" si="25"/>
        <v>1.1246718914956493</v>
      </c>
    </row>
    <row r="70" spans="6:16">
      <c r="F70" s="4">
        <f t="shared" si="21"/>
        <v>0.64906585291656538</v>
      </c>
      <c r="G70" s="4">
        <f t="shared" si="22"/>
        <v>0.3321783730126564</v>
      </c>
      <c r="H70" s="4">
        <f t="shared" si="23"/>
        <v>9.8824911344543541E-3</v>
      </c>
      <c r="I70" s="4">
        <f t="shared" si="24"/>
        <v>8.8732829363236797E-3</v>
      </c>
      <c r="L70" s="4">
        <f>SUM((I9-M47)^2,(J9-N47)^2,(K9-O47)^2)^-1</f>
        <v>0.72998612050491052</v>
      </c>
      <c r="M70" s="4">
        <f>SUM((I9-M48)^2,(J9-N48)^2,(K9-O48)^2)^-1</f>
        <v>0.37359167909009161</v>
      </c>
      <c r="N70" s="4">
        <f>SUM((I9-M49)^2,(J9-N49)^2,(K9-O49)^2)^-1</f>
        <v>1.1114559996875764E-2</v>
      </c>
      <c r="O70" s="4">
        <f>SUM((I9-M50)^2,(J9-N50)^2,(K9-O50)^2)^-1</f>
        <v>9.9795319037712226E-3</v>
      </c>
      <c r="P70" s="4">
        <f t="shared" si="25"/>
        <v>1.1246718914956493</v>
      </c>
    </row>
    <row r="71" spans="6:16">
      <c r="F71" s="4">
        <f t="shared" si="21"/>
        <v>0.64906585291656538</v>
      </c>
      <c r="G71" s="4">
        <f t="shared" si="22"/>
        <v>0.3321783730126564</v>
      </c>
      <c r="H71" s="4">
        <f t="shared" si="23"/>
        <v>9.8824911344543541E-3</v>
      </c>
      <c r="I71" s="4">
        <f t="shared" si="24"/>
        <v>8.8732829363236797E-3</v>
      </c>
      <c r="L71" s="4">
        <f>SUM((I10-M47)^2,(J10-N47)^2,(K10-O47)^2)^-1</f>
        <v>0.72998612050491052</v>
      </c>
      <c r="M71" s="4">
        <f>SUM((I10-M48)^2,(J10-N48)^2,(K10-O48)^2)^-1</f>
        <v>0.37359167909009161</v>
      </c>
      <c r="N71" s="4">
        <f>SUM((I10-M49)^2,(J10-N49)^2,(K10-O49)^2)^-1</f>
        <v>1.1114559996875764E-2</v>
      </c>
      <c r="O71" s="4">
        <f>SUM((I10-M50)^2,(J10-N50)^2,(K10-O50)^2)^-1</f>
        <v>9.9795319037712226E-3</v>
      </c>
      <c r="P71" s="4">
        <f t="shared" si="25"/>
        <v>1.1246718914956493</v>
      </c>
    </row>
    <row r="72" spans="6:16">
      <c r="F72" s="4">
        <f t="shared" si="21"/>
        <v>0.15197391701534768</v>
      </c>
      <c r="G72" s="4">
        <f t="shared" si="22"/>
        <v>0.15782269277143757</v>
      </c>
      <c r="H72" s="4">
        <f t="shared" si="23"/>
        <v>0.3351499654460709</v>
      </c>
      <c r="I72" s="4">
        <f t="shared" si="24"/>
        <v>0.3550534247671438</v>
      </c>
      <c r="L72" s="4">
        <f>SUM((I11-M47)^2,(J11-N47)^2,(K11-O47)^2)^-1</f>
        <v>1.568118255480254E-3</v>
      </c>
      <c r="M72" s="4">
        <f>SUM((I11-M48)^2,(J11-N48)^2,(K11-O48)^2)^-1</f>
        <v>1.6284679011000919E-3</v>
      </c>
      <c r="N72" s="4">
        <f>SUM((I11-M49)^2,(J11-N49)^2,(K11-O49)^2)^-1</f>
        <v>3.458190651797735E-3</v>
      </c>
      <c r="O72" s="4">
        <f>SUM((I11-M50)^2,(J11-N50)^2,(K11-O50)^2)^-1</f>
        <v>3.6635612740830779E-3</v>
      </c>
      <c r="P72" s="4">
        <f t="shared" si="25"/>
        <v>1.0318338082461159E-2</v>
      </c>
    </row>
    <row r="73" spans="6:16">
      <c r="F73" s="4">
        <f t="shared" si="21"/>
        <v>0.36145407024521831</v>
      </c>
      <c r="G73" s="4">
        <f t="shared" si="22"/>
        <v>0.57194341279734451</v>
      </c>
      <c r="H73" s="4">
        <f t="shared" si="23"/>
        <v>3.5813657799943791E-2</v>
      </c>
      <c r="I73" s="4">
        <f t="shared" si="24"/>
        <v>3.0788859157493527E-2</v>
      </c>
      <c r="L73" s="4">
        <f>SUM((I12-M47)^2,(J12-N47)^2,(K12-O47)^2)^-1</f>
        <v>0.24368211974136023</v>
      </c>
      <c r="M73" s="4">
        <f>SUM((I12-M48)^2,(J12-N48)^2,(K12-O48)^2)^-1</f>
        <v>0.38558808622077895</v>
      </c>
      <c r="N73" s="4">
        <f>SUM((I12-M49)^2,(J12-N49)^2,(K12-O49)^2)^-1</f>
        <v>2.4144556021907057E-2</v>
      </c>
      <c r="O73" s="4">
        <f>SUM((I12-M50)^2,(J12-N50)^2,(K12-O50)^2)^-1</f>
        <v>2.0756978774166858E-2</v>
      </c>
      <c r="P73" s="4">
        <f t="shared" si="25"/>
        <v>0.67417174075821296</v>
      </c>
    </row>
  </sheetData>
  <mergeCells count="19">
    <mergeCell ref="B46:J46"/>
    <mergeCell ref="H1:K1"/>
    <mergeCell ref="B16:F16"/>
    <mergeCell ref="I16:M16"/>
    <mergeCell ref="B31:F31"/>
    <mergeCell ref="I31:M31"/>
    <mergeCell ref="O62:O63"/>
    <mergeCell ref="L54:M55"/>
    <mergeCell ref="B47:E47"/>
    <mergeCell ref="F47:F48"/>
    <mergeCell ref="G47:G48"/>
    <mergeCell ref="H47:H48"/>
    <mergeCell ref="I47:I48"/>
    <mergeCell ref="J47:J48"/>
    <mergeCell ref="B59:I59"/>
    <mergeCell ref="L47:L50"/>
    <mergeCell ref="L62:L63"/>
    <mergeCell ref="M62:M63"/>
    <mergeCell ref="N62:N6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3"/>
  <sheetViews>
    <sheetView workbookViewId="0">
      <selection activeCell="B4" sqref="B4:B13"/>
    </sheetView>
  </sheetViews>
  <sheetFormatPr defaultRowHeight="15"/>
  <cols>
    <col min="2" max="2" width="10.28515625" customWidth="1"/>
    <col min="3" max="3" width="10.5703125" customWidth="1"/>
    <col min="4" max="4" width="11.140625" customWidth="1"/>
    <col min="5" max="5" width="11.85546875" customWidth="1"/>
    <col min="6" max="6" width="13.5703125" customWidth="1"/>
    <col min="7" max="7" width="12.7109375" customWidth="1"/>
    <col min="8" max="8" width="13.42578125" customWidth="1"/>
    <col min="9" max="9" width="13.85546875" customWidth="1"/>
    <col min="10" max="10" width="10.7109375" customWidth="1"/>
    <col min="11" max="11" width="10.85546875" customWidth="1"/>
    <col min="12" max="12" width="11" customWidth="1"/>
    <col min="13" max="13" width="11.28515625" bestFit="1" customWidth="1"/>
    <col min="16" max="16" width="10.85546875" customWidth="1"/>
  </cols>
  <sheetData>
    <row r="1" spans="2:13">
      <c r="H1" s="34" t="s">
        <v>1</v>
      </c>
      <c r="I1" s="34"/>
      <c r="J1" s="34"/>
      <c r="K1" s="34"/>
    </row>
    <row r="2" spans="2:13">
      <c r="B2" s="24" t="s">
        <v>96</v>
      </c>
      <c r="C2" s="24" t="s">
        <v>96</v>
      </c>
      <c r="D2" s="24" t="s">
        <v>96</v>
      </c>
      <c r="E2" s="24" t="s">
        <v>96</v>
      </c>
      <c r="H2" s="18" t="s">
        <v>2</v>
      </c>
      <c r="I2" s="18" t="s">
        <v>3</v>
      </c>
      <c r="J2" s="18" t="s">
        <v>4</v>
      </c>
      <c r="K2" s="18" t="s">
        <v>5</v>
      </c>
    </row>
    <row r="3" spans="2:13">
      <c r="B3" s="24" t="s">
        <v>105</v>
      </c>
      <c r="C3" s="24" t="s">
        <v>97</v>
      </c>
      <c r="D3" s="24" t="s">
        <v>98</v>
      </c>
      <c r="E3" s="24" t="s">
        <v>106</v>
      </c>
      <c r="H3" s="4">
        <v>1</v>
      </c>
      <c r="I3" s="10">
        <v>1</v>
      </c>
      <c r="J3" s="11">
        <v>7</v>
      </c>
      <c r="K3" s="11">
        <v>3</v>
      </c>
    </row>
    <row r="4" spans="2:13">
      <c r="B4" s="4">
        <f>iterasi2!F64</f>
        <v>0.1683295044135415</v>
      </c>
      <c r="C4" s="4">
        <f>iterasi2!G64</f>
        <v>0.20068922751343904</v>
      </c>
      <c r="D4" s="4">
        <f>iterasi2!H64</f>
        <v>0.35122294688025468</v>
      </c>
      <c r="E4" s="4">
        <f>iterasi2!I64</f>
        <v>0.27975832119276478</v>
      </c>
      <c r="H4" s="4">
        <v>2</v>
      </c>
      <c r="I4" s="10">
        <v>1</v>
      </c>
      <c r="J4" s="11">
        <v>1</v>
      </c>
      <c r="K4" s="11">
        <v>1</v>
      </c>
    </row>
    <row r="5" spans="2:13">
      <c r="B5" s="4">
        <f>iterasi2!F65</f>
        <v>0.64775814096828022</v>
      </c>
      <c r="C5" s="4">
        <f>iterasi2!G65</f>
        <v>0.33150911329825511</v>
      </c>
      <c r="D5" s="4">
        <f>iterasi2!H65</f>
        <v>1.1877340333086059E-2</v>
      </c>
      <c r="E5" s="4">
        <f>iterasi2!I65</f>
        <v>8.8554054003784372E-3</v>
      </c>
      <c r="H5" s="4">
        <v>3</v>
      </c>
      <c r="I5" s="10">
        <v>1</v>
      </c>
      <c r="J5" s="11">
        <v>2</v>
      </c>
      <c r="K5" s="11">
        <v>1</v>
      </c>
    </row>
    <row r="6" spans="2:13">
      <c r="B6" s="4">
        <f>iterasi2!F66</f>
        <v>0.73297784288615164</v>
      </c>
      <c r="C6" s="4">
        <f>iterasi2!G66</f>
        <v>0.26125692420658087</v>
      </c>
      <c r="D6" s="4">
        <f>iterasi2!H66</f>
        <v>3.0490200108247503E-3</v>
      </c>
      <c r="E6" s="4">
        <f>iterasi2!I66</f>
        <v>2.7162128964426917E-3</v>
      </c>
      <c r="H6" s="4">
        <v>4</v>
      </c>
      <c r="I6" s="10">
        <v>2</v>
      </c>
      <c r="J6" s="11">
        <v>1</v>
      </c>
      <c r="K6" s="11">
        <v>1</v>
      </c>
    </row>
    <row r="7" spans="2:13">
      <c r="B7" s="4">
        <f>iterasi2!F67</f>
        <v>0.60040415406259129</v>
      </c>
      <c r="C7" s="4">
        <f>iterasi2!G67</f>
        <v>0.37279144439827017</v>
      </c>
      <c r="D7" s="4">
        <f>iterasi2!H67</f>
        <v>1.4118099548128005E-2</v>
      </c>
      <c r="E7" s="4">
        <f>iterasi2!I67</f>
        <v>1.2686301991010552E-2</v>
      </c>
      <c r="H7" s="4">
        <v>5</v>
      </c>
      <c r="I7" s="10">
        <v>1</v>
      </c>
      <c r="J7" s="11">
        <v>1</v>
      </c>
      <c r="K7" s="11">
        <v>1</v>
      </c>
    </row>
    <row r="8" spans="2:13">
      <c r="B8" s="4">
        <f>iterasi2!F68</f>
        <v>0.64906585291656538</v>
      </c>
      <c r="C8" s="4">
        <f>iterasi2!G68</f>
        <v>0.3321783730126564</v>
      </c>
      <c r="D8" s="4">
        <f>iterasi2!H68</f>
        <v>9.8824911344543541E-3</v>
      </c>
      <c r="E8" s="4">
        <f>iterasi2!I68</f>
        <v>8.8732829363236797E-3</v>
      </c>
      <c r="H8" s="4">
        <v>6</v>
      </c>
      <c r="I8" s="10">
        <v>1</v>
      </c>
      <c r="J8" s="11">
        <v>1</v>
      </c>
      <c r="K8" s="11">
        <v>1</v>
      </c>
    </row>
    <row r="9" spans="2:13">
      <c r="B9" s="4">
        <f>iterasi2!F69</f>
        <v>0.64906585291656538</v>
      </c>
      <c r="C9" s="4">
        <f>iterasi2!G69</f>
        <v>0.3321783730126564</v>
      </c>
      <c r="D9" s="4">
        <f>iterasi2!H69</f>
        <v>9.8824911344543541E-3</v>
      </c>
      <c r="E9" s="4">
        <f>iterasi2!I69</f>
        <v>8.8732829363236797E-3</v>
      </c>
      <c r="H9" s="4">
        <v>7</v>
      </c>
      <c r="I9" s="10">
        <v>1</v>
      </c>
      <c r="J9" s="11">
        <v>1</v>
      </c>
      <c r="K9" s="11">
        <v>1</v>
      </c>
    </row>
    <row r="10" spans="2:13">
      <c r="B10" s="4">
        <f>iterasi2!F70</f>
        <v>0.64906585291656538</v>
      </c>
      <c r="C10" s="4">
        <f>iterasi2!G70</f>
        <v>0.3321783730126564</v>
      </c>
      <c r="D10" s="4">
        <f>iterasi2!H70</f>
        <v>9.8824911344543541E-3</v>
      </c>
      <c r="E10" s="4">
        <f>iterasi2!I70</f>
        <v>8.8732829363236797E-3</v>
      </c>
      <c r="H10" s="4">
        <v>8</v>
      </c>
      <c r="I10" s="10">
        <v>1</v>
      </c>
      <c r="J10" s="11">
        <v>1</v>
      </c>
      <c r="K10" s="11">
        <v>1</v>
      </c>
    </row>
    <row r="11" spans="2:13">
      <c r="B11" s="4">
        <f>iterasi2!F71</f>
        <v>0.64906585291656538</v>
      </c>
      <c r="C11" s="4">
        <f>iterasi2!G71</f>
        <v>0.3321783730126564</v>
      </c>
      <c r="D11" s="4">
        <f>iterasi2!H71</f>
        <v>9.8824911344543541E-3</v>
      </c>
      <c r="E11" s="4">
        <f>iterasi2!I71</f>
        <v>8.8732829363236797E-3</v>
      </c>
      <c r="H11" s="4">
        <v>9</v>
      </c>
      <c r="I11" s="10">
        <v>1</v>
      </c>
      <c r="J11" s="11">
        <v>22</v>
      </c>
      <c r="K11" s="11">
        <v>17</v>
      </c>
    </row>
    <row r="12" spans="2:13">
      <c r="B12" s="4">
        <f>iterasi2!F72</f>
        <v>0.15197391701534768</v>
      </c>
      <c r="C12" s="4">
        <f>iterasi2!G72</f>
        <v>0.15782269277143757</v>
      </c>
      <c r="D12" s="4">
        <f>iterasi2!H72</f>
        <v>0.3351499654460709</v>
      </c>
      <c r="E12" s="4">
        <f>iterasi2!I72</f>
        <v>0.3550534247671438</v>
      </c>
      <c r="H12" s="4">
        <v>10</v>
      </c>
      <c r="I12" s="10">
        <v>1</v>
      </c>
      <c r="J12" s="11">
        <v>4</v>
      </c>
      <c r="K12" s="11">
        <v>2</v>
      </c>
    </row>
    <row r="13" spans="2:13">
      <c r="B13" s="4">
        <f>iterasi2!F73</f>
        <v>0.36145407024521831</v>
      </c>
      <c r="C13" s="4">
        <f>iterasi2!G73</f>
        <v>0.57194341279734451</v>
      </c>
      <c r="D13" s="4">
        <f>iterasi2!H73</f>
        <v>3.5813657799943791E-2</v>
      </c>
      <c r="E13" s="4">
        <f>iterasi2!I73</f>
        <v>3.0788859157493527E-2</v>
      </c>
    </row>
    <row r="16" spans="2:13">
      <c r="B16" s="34" t="s">
        <v>20</v>
      </c>
      <c r="C16" s="34"/>
      <c r="D16" s="34"/>
      <c r="E16" s="34"/>
      <c r="F16" s="34"/>
      <c r="I16" s="34" t="s">
        <v>107</v>
      </c>
      <c r="J16" s="34"/>
      <c r="K16" s="34"/>
      <c r="L16" s="34"/>
      <c r="M16" s="34"/>
    </row>
    <row r="17" spans="2:13">
      <c r="B17" s="14" t="s">
        <v>22</v>
      </c>
      <c r="C17" s="17" t="s">
        <v>92</v>
      </c>
      <c r="D17" s="14" t="s">
        <v>73</v>
      </c>
      <c r="E17" s="14" t="s">
        <v>74</v>
      </c>
      <c r="F17" s="14" t="s">
        <v>75</v>
      </c>
      <c r="I17" s="14" t="s">
        <v>22</v>
      </c>
      <c r="J17" s="17" t="s">
        <v>92</v>
      </c>
      <c r="K17" s="14" t="s">
        <v>73</v>
      </c>
      <c r="L17" s="14" t="s">
        <v>74</v>
      </c>
      <c r="M17" s="14" t="s">
        <v>75</v>
      </c>
    </row>
    <row r="18" spans="2:13">
      <c r="B18" s="4">
        <v>1</v>
      </c>
      <c r="C18" s="22">
        <f>B4^2</f>
        <v>2.8334822056108485E-2</v>
      </c>
      <c r="D18" s="22">
        <f>C18*I3</f>
        <v>2.8334822056108485E-2</v>
      </c>
      <c r="E18" s="22">
        <f>C18*J3</f>
        <v>0.19834375439275939</v>
      </c>
      <c r="F18" s="22">
        <f>C18*K3</f>
        <v>8.5004466168325452E-2</v>
      </c>
      <c r="I18" s="4">
        <v>1</v>
      </c>
      <c r="J18" s="22">
        <f>C4^2</f>
        <v>4.02761660399409E-2</v>
      </c>
      <c r="K18" s="22">
        <f>J18*I3</f>
        <v>4.02761660399409E-2</v>
      </c>
      <c r="L18" s="22">
        <f>J18*J3</f>
        <v>0.28193316227958631</v>
      </c>
      <c r="M18" s="22">
        <f>J18*K3</f>
        <v>0.1208284981198227</v>
      </c>
    </row>
    <row r="19" spans="2:13">
      <c r="B19" s="4">
        <v>2</v>
      </c>
      <c r="C19" s="22">
        <f t="shared" ref="C19:C27" si="0">B5^2</f>
        <v>0.41959060919068236</v>
      </c>
      <c r="D19" s="22">
        <f t="shared" ref="D19:D27" si="1">C19*I4</f>
        <v>0.41959060919068236</v>
      </c>
      <c r="E19" s="22">
        <f t="shared" ref="E19:E27" si="2">C19*J4</f>
        <v>0.41959060919068236</v>
      </c>
      <c r="F19" s="22">
        <f t="shared" ref="F19:F27" si="3">C19*K4</f>
        <v>0.41959060919068236</v>
      </c>
      <c r="I19" s="4">
        <v>2</v>
      </c>
      <c r="J19" s="22">
        <f t="shared" ref="J19:J27" si="4">C5^2</f>
        <v>0.10989829219979534</v>
      </c>
      <c r="K19" s="22">
        <f t="shared" ref="K19:K27" si="5">J19*I4</f>
        <v>0.10989829219979534</v>
      </c>
      <c r="L19" s="22">
        <f t="shared" ref="L19:L27" si="6">J19*J4</f>
        <v>0.10989829219979534</v>
      </c>
      <c r="M19" s="22">
        <f t="shared" ref="M19:M27" si="7">J19*K4</f>
        <v>0.10989829219979534</v>
      </c>
    </row>
    <row r="20" spans="2:13">
      <c r="B20" s="4">
        <v>3</v>
      </c>
      <c r="C20" s="22">
        <f t="shared" si="0"/>
        <v>0.53725651816203601</v>
      </c>
      <c r="D20" s="22">
        <f t="shared" si="1"/>
        <v>0.53725651816203601</v>
      </c>
      <c r="E20" s="22">
        <f t="shared" si="2"/>
        <v>1.074513036324072</v>
      </c>
      <c r="F20" s="22">
        <f t="shared" si="3"/>
        <v>0.53725651816203601</v>
      </c>
      <c r="I20" s="4">
        <v>3</v>
      </c>
      <c r="J20" s="22">
        <f t="shared" si="4"/>
        <v>6.8255180445883135E-2</v>
      </c>
      <c r="K20" s="22">
        <f t="shared" si="5"/>
        <v>6.8255180445883135E-2</v>
      </c>
      <c r="L20" s="22">
        <f t="shared" si="6"/>
        <v>0.13651036089176627</v>
      </c>
      <c r="M20" s="22">
        <f t="shared" si="7"/>
        <v>6.8255180445883135E-2</v>
      </c>
    </row>
    <row r="21" spans="2:13">
      <c r="B21" s="4">
        <v>4</v>
      </c>
      <c r="C21" s="22">
        <f t="shared" si="0"/>
        <v>0.36048514821561584</v>
      </c>
      <c r="D21" s="22">
        <f t="shared" si="1"/>
        <v>0.72097029643123167</v>
      </c>
      <c r="E21" s="22">
        <f t="shared" si="2"/>
        <v>0.36048514821561584</v>
      </c>
      <c r="F21" s="22">
        <f t="shared" si="3"/>
        <v>0.36048514821561584</v>
      </c>
      <c r="I21" s="4">
        <v>4</v>
      </c>
      <c r="J21" s="22">
        <f t="shared" si="4"/>
        <v>0.13897346101654856</v>
      </c>
      <c r="K21" s="22">
        <f t="shared" si="5"/>
        <v>0.27794692203309712</v>
      </c>
      <c r="L21" s="22">
        <f t="shared" si="6"/>
        <v>0.13897346101654856</v>
      </c>
      <c r="M21" s="22">
        <f t="shared" si="7"/>
        <v>0.13897346101654856</v>
      </c>
    </row>
    <row r="22" spans="2:13">
      <c r="B22" s="4">
        <v>5</v>
      </c>
      <c r="C22" s="22">
        <f t="shared" si="0"/>
        <v>0.42128648142230846</v>
      </c>
      <c r="D22" s="22">
        <f t="shared" si="1"/>
        <v>0.42128648142230846</v>
      </c>
      <c r="E22" s="22">
        <f t="shared" si="2"/>
        <v>0.42128648142230846</v>
      </c>
      <c r="F22" s="22">
        <f t="shared" si="3"/>
        <v>0.42128648142230846</v>
      </c>
      <c r="I22" s="4">
        <v>5</v>
      </c>
      <c r="J22" s="22">
        <f t="shared" si="4"/>
        <v>0.11034247149733549</v>
      </c>
      <c r="K22" s="22">
        <f t="shared" si="5"/>
        <v>0.11034247149733549</v>
      </c>
      <c r="L22" s="22">
        <f t="shared" si="6"/>
        <v>0.11034247149733549</v>
      </c>
      <c r="M22" s="22">
        <f t="shared" si="7"/>
        <v>0.11034247149733549</v>
      </c>
    </row>
    <row r="23" spans="2:13">
      <c r="B23" s="4">
        <v>6</v>
      </c>
      <c r="C23" s="22">
        <f t="shared" si="0"/>
        <v>0.42128648142230846</v>
      </c>
      <c r="D23" s="22">
        <f t="shared" si="1"/>
        <v>0.42128648142230846</v>
      </c>
      <c r="E23" s="22">
        <f t="shared" si="2"/>
        <v>0.42128648142230846</v>
      </c>
      <c r="F23" s="22">
        <f t="shared" si="3"/>
        <v>0.42128648142230846</v>
      </c>
      <c r="I23" s="4">
        <v>6</v>
      </c>
      <c r="J23" s="22">
        <f t="shared" si="4"/>
        <v>0.11034247149733549</v>
      </c>
      <c r="K23" s="22">
        <f t="shared" si="5"/>
        <v>0.11034247149733549</v>
      </c>
      <c r="L23" s="22">
        <f t="shared" si="6"/>
        <v>0.11034247149733549</v>
      </c>
      <c r="M23" s="22">
        <f t="shared" si="7"/>
        <v>0.11034247149733549</v>
      </c>
    </row>
    <row r="24" spans="2:13">
      <c r="B24" s="4">
        <v>7</v>
      </c>
      <c r="C24" s="22">
        <f t="shared" si="0"/>
        <v>0.42128648142230846</v>
      </c>
      <c r="D24" s="22">
        <f t="shared" si="1"/>
        <v>0.42128648142230846</v>
      </c>
      <c r="E24" s="22">
        <f t="shared" si="2"/>
        <v>0.42128648142230846</v>
      </c>
      <c r="F24" s="22">
        <f t="shared" si="3"/>
        <v>0.42128648142230846</v>
      </c>
      <c r="I24" s="4">
        <v>7</v>
      </c>
      <c r="J24" s="22">
        <f t="shared" si="4"/>
        <v>0.11034247149733549</v>
      </c>
      <c r="K24" s="22">
        <f t="shared" si="5"/>
        <v>0.11034247149733549</v>
      </c>
      <c r="L24" s="22">
        <f t="shared" si="6"/>
        <v>0.11034247149733549</v>
      </c>
      <c r="M24" s="22">
        <f t="shared" si="7"/>
        <v>0.11034247149733549</v>
      </c>
    </row>
    <row r="25" spans="2:13">
      <c r="B25" s="4">
        <v>8</v>
      </c>
      <c r="C25" s="22">
        <f t="shared" si="0"/>
        <v>0.42128648142230846</v>
      </c>
      <c r="D25" s="22">
        <f t="shared" si="1"/>
        <v>0.42128648142230846</v>
      </c>
      <c r="E25" s="22">
        <f t="shared" si="2"/>
        <v>0.42128648142230846</v>
      </c>
      <c r="F25" s="22">
        <f t="shared" si="3"/>
        <v>0.42128648142230846</v>
      </c>
      <c r="I25" s="4">
        <v>8</v>
      </c>
      <c r="J25" s="22">
        <f t="shared" si="4"/>
        <v>0.11034247149733549</v>
      </c>
      <c r="K25" s="22">
        <f t="shared" si="5"/>
        <v>0.11034247149733549</v>
      </c>
      <c r="L25" s="22">
        <f t="shared" si="6"/>
        <v>0.11034247149733549</v>
      </c>
      <c r="M25" s="22">
        <f t="shared" si="7"/>
        <v>0.11034247149733549</v>
      </c>
    </row>
    <row r="26" spans="2:13">
      <c r="B26" s="4">
        <v>9</v>
      </c>
      <c r="C26" s="22">
        <f t="shared" si="0"/>
        <v>2.3096071452987782E-2</v>
      </c>
      <c r="D26" s="22">
        <f t="shared" si="1"/>
        <v>2.3096071452987782E-2</v>
      </c>
      <c r="E26" s="22">
        <f t="shared" si="2"/>
        <v>0.50811357196573126</v>
      </c>
      <c r="F26" s="22">
        <f t="shared" si="3"/>
        <v>0.39263321470079227</v>
      </c>
      <c r="I26" s="4">
        <v>9</v>
      </c>
      <c r="J26" s="22">
        <f t="shared" si="4"/>
        <v>2.490800235362757E-2</v>
      </c>
      <c r="K26" s="22">
        <f t="shared" si="5"/>
        <v>2.490800235362757E-2</v>
      </c>
      <c r="L26" s="22">
        <f t="shared" si="6"/>
        <v>0.54797605177980657</v>
      </c>
      <c r="M26" s="22">
        <f t="shared" si="7"/>
        <v>0.42343604001166868</v>
      </c>
    </row>
    <row r="27" spans="2:13">
      <c r="B27" s="4">
        <v>10</v>
      </c>
      <c r="C27" s="22">
        <f t="shared" si="0"/>
        <v>0.13064904489683521</v>
      </c>
      <c r="D27" s="22">
        <f t="shared" si="1"/>
        <v>0.13064904489683521</v>
      </c>
      <c r="E27" s="22">
        <f t="shared" si="2"/>
        <v>0.52259617958734084</v>
      </c>
      <c r="F27" s="22">
        <f t="shared" si="3"/>
        <v>0.26129808979367042</v>
      </c>
      <c r="I27" s="4">
        <v>10</v>
      </c>
      <c r="J27" s="22">
        <f t="shared" si="4"/>
        <v>0.3271192674422736</v>
      </c>
      <c r="K27" s="22">
        <f t="shared" si="5"/>
        <v>0.3271192674422736</v>
      </c>
      <c r="L27" s="22">
        <f t="shared" si="6"/>
        <v>1.3084770697690944</v>
      </c>
      <c r="M27" s="22">
        <f t="shared" si="7"/>
        <v>0.6542385348845472</v>
      </c>
    </row>
    <row r="28" spans="2:13">
      <c r="B28" s="16" t="s">
        <v>37</v>
      </c>
      <c r="C28" s="5">
        <f>SUM(C18:C27)</f>
        <v>3.1845581396634994</v>
      </c>
      <c r="D28" s="5">
        <f>SUM(D18:D27)</f>
        <v>3.5450432878791154</v>
      </c>
      <c r="E28" s="5">
        <f>SUM(E18:E27)</f>
        <v>4.7687882253654355</v>
      </c>
      <c r="F28" s="22">
        <f>SUM(F18:F27)</f>
        <v>3.7414139719203563</v>
      </c>
      <c r="I28" s="16" t="s">
        <v>37</v>
      </c>
      <c r="J28" s="5">
        <f>SUM(J18:J27)</f>
        <v>1.1508002554874111</v>
      </c>
      <c r="K28" s="5">
        <f>SUM(K18:K27)</f>
        <v>1.2897737165039596</v>
      </c>
      <c r="L28" s="5">
        <f>SUM(L18:L27)</f>
        <v>2.9651382839259393</v>
      </c>
      <c r="M28" s="22">
        <f>SUM(M18:M27)</f>
        <v>1.9569998926676075</v>
      </c>
    </row>
    <row r="31" spans="2:13">
      <c r="B31" s="34" t="s">
        <v>108</v>
      </c>
      <c r="C31" s="34"/>
      <c r="D31" s="34"/>
      <c r="E31" s="34"/>
      <c r="F31" s="34"/>
      <c r="I31" s="34" t="s">
        <v>109</v>
      </c>
      <c r="J31" s="34"/>
      <c r="K31" s="34"/>
      <c r="L31" s="34"/>
      <c r="M31" s="34"/>
    </row>
    <row r="32" spans="2:13">
      <c r="B32" s="14" t="s">
        <v>22</v>
      </c>
      <c r="C32" s="17" t="s">
        <v>92</v>
      </c>
      <c r="D32" s="14" t="s">
        <v>73</v>
      </c>
      <c r="E32" s="14" t="s">
        <v>74</v>
      </c>
      <c r="F32" s="14" t="s">
        <v>75</v>
      </c>
      <c r="I32" s="14" t="s">
        <v>22</v>
      </c>
      <c r="J32" s="17" t="s">
        <v>92</v>
      </c>
      <c r="K32" s="14" t="s">
        <v>73</v>
      </c>
      <c r="L32" s="14" t="s">
        <v>74</v>
      </c>
      <c r="M32" s="14" t="s">
        <v>75</v>
      </c>
    </row>
    <row r="33" spans="2:15">
      <c r="B33" s="4">
        <v>1</v>
      </c>
      <c r="C33" s="22">
        <f>D4^2</f>
        <v>0.1233575584152502</v>
      </c>
      <c r="D33" s="22">
        <f>C33*I3</f>
        <v>0.1233575584152502</v>
      </c>
      <c r="E33" s="22">
        <f>C33*J3</f>
        <v>0.86350290890675141</v>
      </c>
      <c r="F33" s="22">
        <f>C33*K3</f>
        <v>0.3700726752457506</v>
      </c>
      <c r="I33" s="4">
        <v>1</v>
      </c>
      <c r="J33" s="22">
        <f>E4^2</f>
        <v>7.8264718276594147E-2</v>
      </c>
      <c r="K33" s="22">
        <f>J33*I3</f>
        <v>7.8264718276594147E-2</v>
      </c>
      <c r="L33" s="22">
        <f>J33*J3</f>
        <v>0.54785302793615909</v>
      </c>
      <c r="M33" s="22">
        <f>J33*K3</f>
        <v>0.23479415482978244</v>
      </c>
    </row>
    <row r="34" spans="2:15">
      <c r="B34" s="4">
        <v>2</v>
      </c>
      <c r="C34" s="22">
        <f t="shared" ref="C34:C42" si="8">D5^2</f>
        <v>1.4107121338795286E-4</v>
      </c>
      <c r="D34" s="22">
        <f t="shared" ref="D34:D42" si="9">C34*I4</f>
        <v>1.4107121338795286E-4</v>
      </c>
      <c r="E34" s="22">
        <f t="shared" ref="E34:E42" si="10">C34*J4</f>
        <v>1.4107121338795286E-4</v>
      </c>
      <c r="F34" s="22">
        <f t="shared" ref="F34:F42" si="11">C34*K4</f>
        <v>1.4107121338795286E-4</v>
      </c>
      <c r="I34" s="4">
        <v>2</v>
      </c>
      <c r="J34" s="22">
        <f t="shared" ref="J34:J42" si="12">E5^2</f>
        <v>7.8418204805051587E-5</v>
      </c>
      <c r="K34" s="22">
        <f t="shared" ref="K34:K42" si="13">J34*I4</f>
        <v>7.8418204805051587E-5</v>
      </c>
      <c r="L34" s="22">
        <f t="shared" ref="L34:L42" si="14">J34*J4</f>
        <v>7.8418204805051587E-5</v>
      </c>
      <c r="M34" s="22">
        <f t="shared" ref="M34:M42" si="15">J34*K4</f>
        <v>7.8418204805051587E-5</v>
      </c>
    </row>
    <row r="35" spans="2:15">
      <c r="B35" s="4">
        <v>3</v>
      </c>
      <c r="C35" s="22">
        <f t="shared" si="8"/>
        <v>9.29652302640976E-6</v>
      </c>
      <c r="D35" s="22">
        <f t="shared" si="9"/>
        <v>9.29652302640976E-6</v>
      </c>
      <c r="E35" s="22">
        <f t="shared" si="10"/>
        <v>1.859304605281952E-5</v>
      </c>
      <c r="F35" s="22">
        <f t="shared" si="11"/>
        <v>9.29652302640976E-6</v>
      </c>
      <c r="I35" s="4">
        <v>3</v>
      </c>
      <c r="J35" s="22">
        <f t="shared" si="12"/>
        <v>7.3778124988015965E-6</v>
      </c>
      <c r="K35" s="22">
        <f t="shared" si="13"/>
        <v>7.3778124988015965E-6</v>
      </c>
      <c r="L35" s="22">
        <f t="shared" si="14"/>
        <v>1.4755624997603193E-5</v>
      </c>
      <c r="M35" s="22">
        <f t="shared" si="15"/>
        <v>7.3778124988015965E-6</v>
      </c>
    </row>
    <row r="36" spans="2:15">
      <c r="B36" s="4">
        <v>4</v>
      </c>
      <c r="C36" s="22">
        <f t="shared" si="8"/>
        <v>1.9932073485085219E-4</v>
      </c>
      <c r="D36" s="22">
        <f t="shared" si="9"/>
        <v>3.9864146970170438E-4</v>
      </c>
      <c r="E36" s="22">
        <f t="shared" si="10"/>
        <v>1.9932073485085219E-4</v>
      </c>
      <c r="F36" s="22">
        <f t="shared" si="11"/>
        <v>1.9932073485085219E-4</v>
      </c>
      <c r="I36" s="4">
        <v>4</v>
      </c>
      <c r="J36" s="22">
        <f t="shared" si="12"/>
        <v>1.609422582071183E-4</v>
      </c>
      <c r="K36" s="22">
        <f t="shared" si="13"/>
        <v>3.2188451641423661E-4</v>
      </c>
      <c r="L36" s="22">
        <f t="shared" si="14"/>
        <v>1.609422582071183E-4</v>
      </c>
      <c r="M36" s="22">
        <f t="shared" si="15"/>
        <v>1.609422582071183E-4</v>
      </c>
    </row>
    <row r="37" spans="2:15">
      <c r="B37" s="4">
        <v>5</v>
      </c>
      <c r="C37" s="22">
        <f t="shared" si="8"/>
        <v>9.7663631022568904E-5</v>
      </c>
      <c r="D37" s="22">
        <f t="shared" si="9"/>
        <v>9.7663631022568904E-5</v>
      </c>
      <c r="E37" s="22">
        <f t="shared" si="10"/>
        <v>9.7663631022568904E-5</v>
      </c>
      <c r="F37" s="22">
        <f t="shared" si="11"/>
        <v>9.7663631022568904E-5</v>
      </c>
      <c r="I37" s="4">
        <v>5</v>
      </c>
      <c r="J37" s="22">
        <f t="shared" si="12"/>
        <v>7.873515006805298E-5</v>
      </c>
      <c r="K37" s="22">
        <f t="shared" si="13"/>
        <v>7.873515006805298E-5</v>
      </c>
      <c r="L37" s="22">
        <f t="shared" si="14"/>
        <v>7.873515006805298E-5</v>
      </c>
      <c r="M37" s="22">
        <f t="shared" si="15"/>
        <v>7.873515006805298E-5</v>
      </c>
    </row>
    <row r="38" spans="2:15">
      <c r="B38" s="4">
        <v>6</v>
      </c>
      <c r="C38" s="22">
        <f t="shared" si="8"/>
        <v>9.7663631022568904E-5</v>
      </c>
      <c r="D38" s="22">
        <f t="shared" si="9"/>
        <v>9.7663631022568904E-5</v>
      </c>
      <c r="E38" s="22">
        <f t="shared" si="10"/>
        <v>9.7663631022568904E-5</v>
      </c>
      <c r="F38" s="22">
        <f t="shared" si="11"/>
        <v>9.7663631022568904E-5</v>
      </c>
      <c r="I38" s="4">
        <v>6</v>
      </c>
      <c r="J38" s="22">
        <f t="shared" si="12"/>
        <v>7.873515006805298E-5</v>
      </c>
      <c r="K38" s="22">
        <f t="shared" si="13"/>
        <v>7.873515006805298E-5</v>
      </c>
      <c r="L38" s="22">
        <f t="shared" si="14"/>
        <v>7.873515006805298E-5</v>
      </c>
      <c r="M38" s="22">
        <f t="shared" si="15"/>
        <v>7.873515006805298E-5</v>
      </c>
    </row>
    <row r="39" spans="2:15">
      <c r="B39" s="4">
        <v>7</v>
      </c>
      <c r="C39" s="22">
        <f t="shared" si="8"/>
        <v>9.7663631022568904E-5</v>
      </c>
      <c r="D39" s="22">
        <f t="shared" si="9"/>
        <v>9.7663631022568904E-5</v>
      </c>
      <c r="E39" s="22">
        <f t="shared" si="10"/>
        <v>9.7663631022568904E-5</v>
      </c>
      <c r="F39" s="22">
        <f t="shared" si="11"/>
        <v>9.7663631022568904E-5</v>
      </c>
      <c r="I39" s="4">
        <v>7</v>
      </c>
      <c r="J39" s="22">
        <f t="shared" si="12"/>
        <v>7.873515006805298E-5</v>
      </c>
      <c r="K39" s="22">
        <f t="shared" si="13"/>
        <v>7.873515006805298E-5</v>
      </c>
      <c r="L39" s="22">
        <f t="shared" si="14"/>
        <v>7.873515006805298E-5</v>
      </c>
      <c r="M39" s="22">
        <f t="shared" si="15"/>
        <v>7.873515006805298E-5</v>
      </c>
    </row>
    <row r="40" spans="2:15">
      <c r="B40" s="4">
        <v>8</v>
      </c>
      <c r="C40" s="22">
        <f t="shared" si="8"/>
        <v>9.7663631022568904E-5</v>
      </c>
      <c r="D40" s="22">
        <f t="shared" si="9"/>
        <v>9.7663631022568904E-5</v>
      </c>
      <c r="E40" s="22">
        <f t="shared" si="10"/>
        <v>9.7663631022568904E-5</v>
      </c>
      <c r="F40" s="22">
        <f t="shared" si="11"/>
        <v>9.7663631022568904E-5</v>
      </c>
      <c r="I40" s="4">
        <v>8</v>
      </c>
      <c r="J40" s="22">
        <f t="shared" si="12"/>
        <v>7.873515006805298E-5</v>
      </c>
      <c r="K40" s="22">
        <f t="shared" si="13"/>
        <v>7.873515006805298E-5</v>
      </c>
      <c r="L40" s="22">
        <f t="shared" si="14"/>
        <v>7.873515006805298E-5</v>
      </c>
      <c r="M40" s="22">
        <f t="shared" si="15"/>
        <v>7.873515006805298E-5</v>
      </c>
    </row>
    <row r="41" spans="2:15">
      <c r="B41" s="4">
        <v>9</v>
      </c>
      <c r="C41" s="22">
        <f t="shared" si="8"/>
        <v>0.11232549933850251</v>
      </c>
      <c r="D41" s="22">
        <f t="shared" si="9"/>
        <v>0.11232549933850251</v>
      </c>
      <c r="E41" s="22">
        <f t="shared" si="10"/>
        <v>2.4711609854470553</v>
      </c>
      <c r="F41" s="22">
        <f t="shared" si="11"/>
        <v>1.9095334887545428</v>
      </c>
      <c r="I41" s="4">
        <v>9</v>
      </c>
      <c r="J41" s="22">
        <f t="shared" si="12"/>
        <v>0.12606293443887784</v>
      </c>
      <c r="K41" s="22">
        <f t="shared" si="13"/>
        <v>0.12606293443887784</v>
      </c>
      <c r="L41" s="22">
        <f t="shared" si="14"/>
        <v>2.7733845576553122</v>
      </c>
      <c r="M41" s="22">
        <f t="shared" si="15"/>
        <v>2.1430698854609234</v>
      </c>
    </row>
    <row r="42" spans="2:15">
      <c r="B42" s="4">
        <v>10</v>
      </c>
      <c r="C42" s="22">
        <f t="shared" si="8"/>
        <v>1.2826180850114748E-3</v>
      </c>
      <c r="D42" s="22">
        <f t="shared" si="9"/>
        <v>1.2826180850114748E-3</v>
      </c>
      <c r="E42" s="22">
        <f t="shared" si="10"/>
        <v>5.1304723400458991E-3</v>
      </c>
      <c r="F42" s="22">
        <f t="shared" si="11"/>
        <v>2.5652361700229495E-3</v>
      </c>
      <c r="I42" s="4">
        <v>10</v>
      </c>
      <c r="J42" s="22">
        <f t="shared" si="12"/>
        <v>9.4795384821997296E-4</v>
      </c>
      <c r="K42" s="22">
        <f t="shared" si="13"/>
        <v>9.4795384821997296E-4</v>
      </c>
      <c r="L42" s="22">
        <f t="shared" si="14"/>
        <v>3.7918153928798918E-3</v>
      </c>
      <c r="M42" s="22">
        <f t="shared" si="15"/>
        <v>1.8959076964399459E-3</v>
      </c>
    </row>
    <row r="43" spans="2:15">
      <c r="B43" s="16" t="s">
        <v>37</v>
      </c>
      <c r="C43" s="5">
        <f>SUM(C33:C42)</f>
        <v>0.23770601883411965</v>
      </c>
      <c r="D43" s="5">
        <f>SUM(D33:D42)</f>
        <v>0.2379053395689705</v>
      </c>
      <c r="E43" s="5">
        <f>SUM(E33:E42)</f>
        <v>3.3405440062122347</v>
      </c>
      <c r="F43" s="22">
        <f>SUM(F33:F42)</f>
        <v>2.2829117431656716</v>
      </c>
      <c r="I43" s="16" t="s">
        <v>37</v>
      </c>
      <c r="J43" s="5">
        <f>SUM(J33:J42)</f>
        <v>0.20583728543947513</v>
      </c>
      <c r="K43" s="5">
        <f>SUM(K33:K42)</f>
        <v>0.20599822769768225</v>
      </c>
      <c r="L43" s="5">
        <f>SUM(L33:L42)</f>
        <v>3.3255984576726334</v>
      </c>
      <c r="M43" s="22">
        <f>SUM(M33:M42)</f>
        <v>2.380321626862929</v>
      </c>
    </row>
    <row r="46" spans="2:15">
      <c r="B46" s="34" t="s">
        <v>62</v>
      </c>
      <c r="C46" s="34"/>
      <c r="D46" s="34"/>
      <c r="E46" s="34"/>
      <c r="F46" s="34"/>
      <c r="G46" s="34"/>
      <c r="H46" s="34"/>
      <c r="I46" s="34"/>
      <c r="J46" s="34"/>
    </row>
    <row r="47" spans="2:15">
      <c r="B47" s="43" t="s">
        <v>68</v>
      </c>
      <c r="C47" s="43"/>
      <c r="D47" s="43"/>
      <c r="E47" s="43"/>
      <c r="F47" s="43" t="s">
        <v>69</v>
      </c>
      <c r="G47" s="43" t="s">
        <v>70</v>
      </c>
      <c r="H47" s="43" t="s">
        <v>71</v>
      </c>
      <c r="I47" s="43" t="s">
        <v>90</v>
      </c>
      <c r="J47" s="43" t="s">
        <v>72</v>
      </c>
      <c r="L47" s="47" t="s">
        <v>104</v>
      </c>
      <c r="M47" s="4">
        <f>D28/C28</f>
        <v>1.1131978542724006</v>
      </c>
      <c r="N47" s="4">
        <f>E28/C28</f>
        <v>1.4974724957822048</v>
      </c>
      <c r="O47" s="4">
        <f>F28/C28</f>
        <v>1.174861254791127</v>
      </c>
    </row>
    <row r="48" spans="2:15">
      <c r="B48" s="15" t="s">
        <v>86</v>
      </c>
      <c r="C48" s="15" t="s">
        <v>88</v>
      </c>
      <c r="D48" s="15" t="s">
        <v>89</v>
      </c>
      <c r="E48" s="15" t="s">
        <v>87</v>
      </c>
      <c r="F48" s="43"/>
      <c r="G48" s="43"/>
      <c r="H48" s="43"/>
      <c r="I48" s="43"/>
      <c r="J48" s="43"/>
      <c r="L48" s="48"/>
      <c r="M48" s="4">
        <f>K28/J28</f>
        <v>1.1207624523490287</v>
      </c>
      <c r="N48" s="4">
        <f>L28/J28</f>
        <v>2.5765881348975559</v>
      </c>
      <c r="O48" s="4">
        <f>M28/J28</f>
        <v>1.7005556640572155</v>
      </c>
    </row>
    <row r="49" spans="2:16">
      <c r="B49" s="27">
        <f>C18</f>
        <v>2.8334822056108485E-2</v>
      </c>
      <c r="C49" s="27">
        <f>J18</f>
        <v>4.02761660399409E-2</v>
      </c>
      <c r="D49" s="27">
        <f>C33</f>
        <v>0.1233575584152502</v>
      </c>
      <c r="E49" s="22">
        <f>J33</f>
        <v>7.8264718276594147E-2</v>
      </c>
      <c r="F49" s="4">
        <f>SUM((I3-M47)^2,(J3-N47)^2,(K3-O47)^2)*B49</f>
        <v>0.95266642043529914</v>
      </c>
      <c r="G49" s="4">
        <f>SUM((I3-M48)^2,(J3-N48)^2,(K3-O48)^2)*C49</f>
        <v>0.85666243926308072</v>
      </c>
      <c r="H49" s="4">
        <f>SUM((I3-M49)^2,(J3-N49)^2,(K3-O49)^2)*D49</f>
        <v>11.516702107155259</v>
      </c>
      <c r="I49" s="4">
        <f>SUM((I3-M50)^2,(J3-N50)^2,(K3-O50)^2)*E49</f>
        <v>12.301973637311116</v>
      </c>
      <c r="J49" s="4">
        <f>SUM(F49:I49)</f>
        <v>25.628004604164758</v>
      </c>
      <c r="L49" s="48"/>
      <c r="M49" s="4">
        <f>D43/C43</f>
        <v>1.0008385178289909</v>
      </c>
      <c r="N49" s="4">
        <f>E43/C43</f>
        <v>14.053257980578918</v>
      </c>
      <c r="O49" s="4">
        <f>F43/C43</f>
        <v>9.6039290648284954</v>
      </c>
    </row>
    <row r="50" spans="2:16">
      <c r="B50" s="27">
        <f t="shared" ref="B50:B58" si="16">C19</f>
        <v>0.41959060919068236</v>
      </c>
      <c r="C50" s="27">
        <f t="shared" ref="C50:C58" si="17">J19</f>
        <v>0.10989829219979534</v>
      </c>
      <c r="D50" s="27">
        <f t="shared" ref="D50:D58" si="18">C34</f>
        <v>1.4107121338795286E-4</v>
      </c>
      <c r="E50" s="22">
        <f t="shared" ref="E50:E58" si="19">J34</f>
        <v>7.8418204805051587E-5</v>
      </c>
      <c r="F50" s="4">
        <f>SUM((I4-M47)^2,(J4-N47)^2,(K4-O47)^2)*B50</f>
        <v>0.12204594147858409</v>
      </c>
      <c r="G50" s="4">
        <f>SUM((I4-M48)^2,(J4-N48)^2,(K4-O48)^2)*C50</f>
        <v>0.32870490788615508</v>
      </c>
      <c r="H50" s="4">
        <f>SUM((I4-M49)^2,(J5-N49)^2,(K5-O49)^2)*D50</f>
        <v>3.0938133694418859E-2</v>
      </c>
      <c r="I50" s="4">
        <f>SUM((I4-M50)^2,(J4-N50)^2,(K4-O50)^2)*E50</f>
        <v>2.6765533123449252E-2</v>
      </c>
      <c r="J50" s="4">
        <f t="shared" ref="J50:J58" si="20">SUM(F50:I50)</f>
        <v>0.50845451618260729</v>
      </c>
      <c r="L50" s="49"/>
      <c r="M50" s="4">
        <f>K43/J43</f>
        <v>1.0007818906951842</v>
      </c>
      <c r="N50" s="4">
        <f>L43/J43</f>
        <v>16.156443428469618</v>
      </c>
      <c r="O50" s="4">
        <f>M43/J43</f>
        <v>11.564093559535618</v>
      </c>
    </row>
    <row r="51" spans="2:16">
      <c r="B51" s="27">
        <f t="shared" si="16"/>
        <v>0.53725651816203601</v>
      </c>
      <c r="C51" s="27">
        <f t="shared" si="17"/>
        <v>6.8255180445883135E-2</v>
      </c>
      <c r="D51" s="27">
        <f t="shared" si="18"/>
        <v>9.29652302640976E-6</v>
      </c>
      <c r="E51" s="22">
        <f t="shared" si="19"/>
        <v>7.3778124988015965E-6</v>
      </c>
      <c r="F51" s="4">
        <f>SUM((I5-M47)^2,(J5-N47)^2,(K5-O47)^2)*B51</f>
        <v>0.15898715436470753</v>
      </c>
      <c r="G51" s="4">
        <f>SUM((I5-M48)^2,(J5-N48)^2,(K5-O48)^2)*C51</f>
        <v>5.7185260804066183E-2</v>
      </c>
      <c r="H51" s="4">
        <f>SUM((I5-M49)^2,(J5-N49)^2,(K5-O49)^2)*D51</f>
        <v>2.0388076729257821E-3</v>
      </c>
      <c r="I51" s="4">
        <f>SUM((I5-M50)^2,(J5-N50)^2,(K5-O50)^2)*E51</f>
        <v>2.301914122271619E-3</v>
      </c>
      <c r="J51" s="4">
        <f t="shared" si="20"/>
        <v>0.22051313696397112</v>
      </c>
    </row>
    <row r="52" spans="2:16">
      <c r="B52" s="27">
        <f t="shared" si="16"/>
        <v>0.36048514821561584</v>
      </c>
      <c r="C52" s="27">
        <f t="shared" si="17"/>
        <v>0.13897346101654856</v>
      </c>
      <c r="D52" s="27">
        <f t="shared" si="18"/>
        <v>1.9932073485085219E-4</v>
      </c>
      <c r="E52" s="22">
        <f t="shared" si="19"/>
        <v>1.609422582071183E-4</v>
      </c>
      <c r="F52" s="4">
        <f>SUM((I6-M47)^2,(J6-N47)^2,(K6-O47)^2)*B52</f>
        <v>0.38372684710026544</v>
      </c>
      <c r="G52" s="4">
        <f>SUM((I6-M48)^2,(J6-N48)^2,(K6-O48)^2)*C52</f>
        <v>0.52107641300908414</v>
      </c>
      <c r="H52" s="4">
        <f>SUM((I6-M49)^2,(J6-N49)^2,(K6-O49)^2)*D52</f>
        <v>4.8915991773021986E-2</v>
      </c>
      <c r="I52" s="4">
        <f>SUM((I6-M50)^2,(J6-N50)^2,(K6-O50)^2)*E52</f>
        <v>5.5093156245220543E-2</v>
      </c>
      <c r="J52" s="4">
        <f t="shared" si="20"/>
        <v>1.0088124081275922</v>
      </c>
    </row>
    <row r="53" spans="2:16">
      <c r="B53" s="27">
        <f t="shared" si="16"/>
        <v>0.42128648142230846</v>
      </c>
      <c r="C53" s="27">
        <f t="shared" si="17"/>
        <v>0.11034247149733549</v>
      </c>
      <c r="D53" s="27">
        <f t="shared" si="18"/>
        <v>9.7663631022568904E-5</v>
      </c>
      <c r="E53" s="22">
        <f t="shared" si="19"/>
        <v>7.873515006805298E-5</v>
      </c>
      <c r="F53" s="4">
        <f>SUM((I7-M47)^2,(J7-N47)^2,(K7-O47)^2)*B53</f>
        <v>0.12253921830271372</v>
      </c>
      <c r="G53" s="4">
        <f>SUM((I7-M48)^2,(J7-N48)^2,(K7-O48)^2)*C53</f>
        <v>0.33003344459187051</v>
      </c>
      <c r="H53" s="4">
        <f>SUM((I7-M49)^2,(J7-N49)^2,(K7-O49)^2)*D53</f>
        <v>2.387047004570135E-2</v>
      </c>
      <c r="I53" s="4">
        <f>SUM((I7-M50)^2,(J7-N50)^2,(K7-O50)^2)*E53</f>
        <v>2.6873712199421133E-2</v>
      </c>
      <c r="J53" s="4">
        <f t="shared" si="20"/>
        <v>0.50331684513970665</v>
      </c>
    </row>
    <row r="54" spans="2:16">
      <c r="B54" s="27">
        <f t="shared" si="16"/>
        <v>0.42128648142230846</v>
      </c>
      <c r="C54" s="27">
        <f t="shared" si="17"/>
        <v>0.11034247149733549</v>
      </c>
      <c r="D54" s="27">
        <f t="shared" si="18"/>
        <v>9.7663631022568904E-5</v>
      </c>
      <c r="E54" s="22">
        <f t="shared" si="19"/>
        <v>7.873515006805298E-5</v>
      </c>
      <c r="F54" s="4">
        <f>SUM((I8-M47)^2,(J8-N47)^2,(K8-O47)^2)*B54</f>
        <v>0.12253921830271372</v>
      </c>
      <c r="G54" s="4">
        <f>SUM((I8-M48)^2,(J8-N48)^2,(K8-O48)^2)*C54</f>
        <v>0.33003344459187051</v>
      </c>
      <c r="H54" s="4">
        <f>SUM((I8-M49)^2,(J8-N49)^2,(K8-O49)^2)*D54</f>
        <v>2.387047004570135E-2</v>
      </c>
      <c r="I54" s="4">
        <f>SUM((I8-M50)^2,(J8-N50)^2,(K8-O50)^2)*E54</f>
        <v>2.6873712199421133E-2</v>
      </c>
      <c r="J54" s="4">
        <f t="shared" si="20"/>
        <v>0.50331684513970665</v>
      </c>
      <c r="L54" s="35" t="s">
        <v>100</v>
      </c>
      <c r="M54" s="36"/>
    </row>
    <row r="55" spans="2:16">
      <c r="B55" s="27">
        <f t="shared" si="16"/>
        <v>0.42128648142230846</v>
      </c>
      <c r="C55" s="27">
        <f t="shared" si="17"/>
        <v>0.11034247149733549</v>
      </c>
      <c r="D55" s="27">
        <f t="shared" si="18"/>
        <v>9.7663631022568904E-5</v>
      </c>
      <c r="E55" s="22">
        <f t="shared" si="19"/>
        <v>7.873515006805298E-5</v>
      </c>
      <c r="F55" s="4">
        <f>SUM((I9-M47)^2,(J9-N47)^2,(K9-O47)^2)*B55</f>
        <v>0.12253921830271372</v>
      </c>
      <c r="G55" s="4">
        <f>SUM((I9-M48)^2,(J9-N48)^2,(K9-O48)^2)*C55</f>
        <v>0.33003344459187051</v>
      </c>
      <c r="H55" s="4">
        <f>SUM((I9-M49)^2,(J9-N49)^2,(K9-O49)^2)*D55</f>
        <v>2.387047004570135E-2</v>
      </c>
      <c r="I55" s="4">
        <f>SUM((I9-M50)^2,(J9-N50)^2,(K9-O50)^2)*E55</f>
        <v>2.6873712199421133E-2</v>
      </c>
      <c r="J55" s="4">
        <f t="shared" si="20"/>
        <v>0.50331684513970665</v>
      </c>
      <c r="L55" s="37"/>
      <c r="M55" s="38"/>
    </row>
    <row r="56" spans="2:16">
      <c r="B56" s="27">
        <f t="shared" si="16"/>
        <v>0.42128648142230846</v>
      </c>
      <c r="C56" s="27">
        <f t="shared" si="17"/>
        <v>0.11034247149733549</v>
      </c>
      <c r="D56" s="27">
        <f t="shared" si="18"/>
        <v>9.7663631022568904E-5</v>
      </c>
      <c r="E56" s="22">
        <f t="shared" si="19"/>
        <v>7.873515006805298E-5</v>
      </c>
      <c r="F56" s="4">
        <f>SUM((I10-M47)^2,(J10-N47)^2,(K10-O47)^2)*B56</f>
        <v>0.12253921830271372</v>
      </c>
      <c r="G56" s="4">
        <f>SUM((I10-M48)^2,(J10-N48)^2,(K10-O48)^2)*C56</f>
        <v>0.33003344459187051</v>
      </c>
      <c r="H56" s="4">
        <f>SUM((I10-M49)^2,(J10-N49)^2,(K10-O49)^2)*D56</f>
        <v>2.387047004570135E-2</v>
      </c>
      <c r="I56" s="4">
        <f>SUM((I10-M50)^2,(J10-N50)^2,(K10-O50)^2)*E56</f>
        <v>2.6873712199421133E-2</v>
      </c>
      <c r="J56" s="4">
        <f t="shared" si="20"/>
        <v>0.50331684513970665</v>
      </c>
      <c r="L56" s="4" t="s">
        <v>112</v>
      </c>
      <c r="M56" s="4">
        <f>J59</f>
        <v>83.403489069712336</v>
      </c>
    </row>
    <row r="57" spans="2:16">
      <c r="B57" s="27">
        <f t="shared" si="16"/>
        <v>2.3096071452987782E-2</v>
      </c>
      <c r="C57" s="27">
        <f t="shared" si="17"/>
        <v>2.490800235362757E-2</v>
      </c>
      <c r="D57" s="27">
        <f t="shared" si="18"/>
        <v>0.11232549933850251</v>
      </c>
      <c r="E57" s="22">
        <f t="shared" si="19"/>
        <v>0.12606293443887784</v>
      </c>
      <c r="F57" s="4">
        <f>SUM((I11-M47)^2,(J11-N47)^2,(K11-O47)^2)*B57</f>
        <v>15.492878546096584</v>
      </c>
      <c r="G57" s="4">
        <f>SUM((I11-M48)^2,(J11-N48)^2,(K11-O48)^2)*C57</f>
        <v>15.227669366071652</v>
      </c>
      <c r="H57" s="4">
        <f>SUM((I11-M49)^2,(J11-N49)^2,(K11-O49)^2)*D57</f>
        <v>13.237849302003662</v>
      </c>
      <c r="I57" s="4">
        <f>SUM((I11-M50)^2,(J11-N50)^2,(K11-O50)^2)*E57</f>
        <v>8.0297340252071656</v>
      </c>
      <c r="J57" s="4">
        <f t="shared" si="20"/>
        <v>51.988131239379058</v>
      </c>
      <c r="L57" s="4" t="s">
        <v>110</v>
      </c>
      <c r="M57" s="4">
        <f>iterasi2!J59</f>
        <v>127.27764733349088</v>
      </c>
    </row>
    <row r="58" spans="2:16">
      <c r="B58" s="27">
        <f t="shared" si="16"/>
        <v>0.13064904489683521</v>
      </c>
      <c r="C58" s="27">
        <f t="shared" si="17"/>
        <v>0.3271192674422736</v>
      </c>
      <c r="D58" s="27">
        <f t="shared" si="18"/>
        <v>1.2826180850114748E-3</v>
      </c>
      <c r="E58" s="22">
        <f t="shared" si="19"/>
        <v>9.4795384821997296E-4</v>
      </c>
      <c r="F58" s="4">
        <f>SUM((I12-M47)^2,(J12-N47)^2,(K12-O47)^2)*B58</f>
        <v>0.90883546816786742</v>
      </c>
      <c r="G58" s="4">
        <f>SUM((I12-M48)^2,(J12-N48)^2,(K12-O48)^2)*C58</f>
        <v>0.69687912607884372</v>
      </c>
      <c r="H58" s="4">
        <f>SUM((I12-M49)^2,(J12-N49)^2,(K12-O49)^2)*D58</f>
        <v>0.20379228105092767</v>
      </c>
      <c r="I58" s="4">
        <f>SUM((I12-M50)^2,(J12-N50)^2,(K12-O50)^2)*E58</f>
        <v>0.22679890903788433</v>
      </c>
      <c r="J58" s="4">
        <f t="shared" si="20"/>
        <v>2.0363057843355232</v>
      </c>
      <c r="L58" s="4" t="s">
        <v>113</v>
      </c>
      <c r="M58" s="4">
        <f>ABS(M56-M57)</f>
        <v>43.87415826377854</v>
      </c>
    </row>
    <row r="59" spans="2:16">
      <c r="B59" s="44" t="s">
        <v>37</v>
      </c>
      <c r="C59" s="45"/>
      <c r="D59" s="45"/>
      <c r="E59" s="45"/>
      <c r="F59" s="45"/>
      <c r="G59" s="45"/>
      <c r="H59" s="45"/>
      <c r="I59" s="46"/>
      <c r="J59" s="4">
        <f>SUM(J49:J58)</f>
        <v>83.403489069712336</v>
      </c>
    </row>
    <row r="62" spans="2:16">
      <c r="F62" s="24" t="s">
        <v>96</v>
      </c>
      <c r="G62" s="24" t="s">
        <v>96</v>
      </c>
      <c r="H62" s="24" t="s">
        <v>96</v>
      </c>
      <c r="I62" s="24" t="s">
        <v>96</v>
      </c>
      <c r="L62" s="42" t="s">
        <v>69</v>
      </c>
      <c r="M62" s="42" t="s">
        <v>70</v>
      </c>
      <c r="N62" s="42" t="s">
        <v>71</v>
      </c>
      <c r="O62" s="42" t="s">
        <v>90</v>
      </c>
      <c r="P62" s="24" t="s">
        <v>94</v>
      </c>
    </row>
    <row r="63" spans="2:16">
      <c r="F63" s="24" t="s">
        <v>105</v>
      </c>
      <c r="G63" s="24" t="s">
        <v>97</v>
      </c>
      <c r="H63" s="24" t="s">
        <v>98</v>
      </c>
      <c r="I63" s="24" t="s">
        <v>99</v>
      </c>
      <c r="L63" s="42"/>
      <c r="M63" s="42"/>
      <c r="N63" s="42"/>
      <c r="O63" s="42"/>
      <c r="P63" s="24" t="s">
        <v>95</v>
      </c>
    </row>
    <row r="64" spans="2:16">
      <c r="F64" s="4">
        <f>L64/P64</f>
        <v>0.31698100038837168</v>
      </c>
      <c r="G64" s="4">
        <f>M64/P64</f>
        <v>0.50106261046090406</v>
      </c>
      <c r="H64" s="4">
        <f>N64/P64</f>
        <v>0.11415402552510298</v>
      </c>
      <c r="I64" s="4">
        <f>O64/P64</f>
        <v>6.7802363625621281E-2</v>
      </c>
      <c r="L64" s="4">
        <f>SUM((I3-M47)^2,(J3-N47)^2,(K3-O47)^2)^-1</f>
        <v>2.9742648054249182E-2</v>
      </c>
      <c r="M64" s="4">
        <f>SUM((I3-M48)^2,(J3-N48)^2,(K3-O48)^2)^-1</f>
        <v>4.7015211819707324E-2</v>
      </c>
      <c r="N64" s="4">
        <f>SUM((I3-M49)^2,(J3-N49)^2,(K3-O49)^2)^-1</f>
        <v>1.0711187739987551E-2</v>
      </c>
      <c r="O64" s="4">
        <f>SUM((I3-M50)^2,(J3-N50)^2,(K3-O50)^2)^-1</f>
        <v>6.3619643956334092E-3</v>
      </c>
      <c r="P64" s="4">
        <f>SUM(L64:O64)</f>
        <v>9.3831012009577469E-2</v>
      </c>
    </row>
    <row r="65" spans="6:16">
      <c r="F65" s="4">
        <f t="shared" ref="F65:F73" si="21">L65/P65</f>
        <v>0.9095648204937351</v>
      </c>
      <c r="G65" s="4">
        <f t="shared" ref="G65:G73" si="22">M65/P65</f>
        <v>8.8453697524941019E-2</v>
      </c>
      <c r="H65" s="4">
        <f t="shared" ref="H65:H73" si="23">N65/P65</f>
        <v>1.2063561062854683E-3</v>
      </c>
      <c r="I65" s="4">
        <f t="shared" ref="I65:I73" si="24">O65/P65</f>
        <v>7.751258750383702E-4</v>
      </c>
      <c r="L65" s="4">
        <f>SUM((I4-M47)^2,(J4-N47)^2,(K4-O47)^2)^-1</f>
        <v>3.4379726528170513</v>
      </c>
      <c r="M65" s="4">
        <f>SUM((I4-M48)^2,(J4-N48)^2,(K4-O48)^2)^-1</f>
        <v>0.33433724159013151</v>
      </c>
      <c r="N65" s="4">
        <f>SUM((I4-M49)^2,(J5-N49)^2,(K5-O49)^2)^-1</f>
        <v>4.5597842061624308E-3</v>
      </c>
      <c r="O65" s="4">
        <f>SUM((I4-M50)^2,(J4-N50)^2,(K4-O50)^2)^-1</f>
        <v>2.9298203941377685E-3</v>
      </c>
      <c r="P65" s="4">
        <f t="shared" ref="P65:P73" si="25">SUM(L65:O65)</f>
        <v>3.779799499007483</v>
      </c>
    </row>
    <row r="66" spans="6:16">
      <c r="F66" s="4">
        <f t="shared" si="21"/>
        <v>0.73773140493635037</v>
      </c>
      <c r="G66" s="4">
        <f t="shared" si="22"/>
        <v>0.26057342870984151</v>
      </c>
      <c r="H66" s="4">
        <f t="shared" si="23"/>
        <v>9.954579161155924E-4</v>
      </c>
      <c r="I66" s="4">
        <f t="shared" si="24"/>
        <v>6.9970843769227116E-4</v>
      </c>
      <c r="L66" s="4">
        <f>SUM((I5-M47)^2,(J5-N47)^2,(K5-O47)^2)^-1</f>
        <v>3.3792448220665676</v>
      </c>
      <c r="M66" s="4">
        <f>SUM((I5-M48)^2,(J5-N48)^2,(K5-O48)^2)^-1</f>
        <v>1.1935799450097082</v>
      </c>
      <c r="N66" s="4">
        <f>SUM((I5-M49)^2,(J5-N49)^2,(K5-O49)^2)^-1</f>
        <v>4.5597842061624308E-3</v>
      </c>
      <c r="O66" s="4">
        <f>SUM((I5-M50)^2,(J5-N50)^2,(K5-O50)^2)^-1</f>
        <v>3.2050772126637293E-3</v>
      </c>
      <c r="P66" s="4">
        <f t="shared" si="25"/>
        <v>4.5805896284951029</v>
      </c>
    </row>
    <row r="67" spans="6:16">
      <c r="F67" s="4">
        <f t="shared" si="21"/>
        <v>0.7743851921275241</v>
      </c>
      <c r="G67" s="4">
        <f t="shared" si="22"/>
        <v>0.21984789252573769</v>
      </c>
      <c r="H67" s="4">
        <f t="shared" si="23"/>
        <v>3.3588720821050902E-3</v>
      </c>
      <c r="I67" s="4">
        <f t="shared" si="24"/>
        <v>2.4080432646331356E-3</v>
      </c>
      <c r="L67" s="4">
        <f>SUM((I6-M47)^2,(J6-N47)^2,(K6-O47)^2)^-1</f>
        <v>0.93943165806541362</v>
      </c>
      <c r="M67" s="4">
        <f>SUM((I6-M48)^2,(J6-N48)^2,(K6-O48)^2)^-1</f>
        <v>0.26670457066749975</v>
      </c>
      <c r="N67" s="4">
        <f>SUM((I6-M49)^2,(J6-N49)^2,(K6-O49)^2)^-1</f>
        <v>4.0747560792742839E-3</v>
      </c>
      <c r="O67" s="4">
        <f>SUM((I6-M50)^2,(J6-N50)^2,(K6-O50)^2)^-1</f>
        <v>2.9212749672711011E-3</v>
      </c>
      <c r="P67" s="4">
        <f t="shared" si="25"/>
        <v>1.2131322597794587</v>
      </c>
    </row>
    <row r="68" spans="6:16">
      <c r="F68" s="4">
        <f t="shared" si="21"/>
        <v>0.90967754578009219</v>
      </c>
      <c r="G68" s="4">
        <f t="shared" si="22"/>
        <v>8.8464659875460941E-2</v>
      </c>
      <c r="H68" s="4">
        <f t="shared" si="23"/>
        <v>1.082572405571894E-3</v>
      </c>
      <c r="I68" s="4">
        <f t="shared" si="24"/>
        <v>7.7522193887489697E-4</v>
      </c>
      <c r="L68" s="4">
        <f>SUM((I7-M47)^2,(J7-N47)^2,(K7-O47)^2)^-1</f>
        <v>3.4379726528170513</v>
      </c>
      <c r="M68" s="4">
        <f>SUM((I7-M48)^2,(J7-N48)^2,(K7-O48)^2)^-1</f>
        <v>0.33433724159013151</v>
      </c>
      <c r="N68" s="4">
        <f>SUM((I7-M49)^2,(J7-N49)^2,(K7-O49)^2)^-1</f>
        <v>4.0913995759441022E-3</v>
      </c>
      <c r="O68" s="4">
        <f>SUM((I7-M50)^2,(J7-N50)^2,(K7-O50)^2)^-1</f>
        <v>2.9298203941377685E-3</v>
      </c>
      <c r="P68" s="4">
        <f t="shared" si="25"/>
        <v>3.779331114377265</v>
      </c>
    </row>
    <row r="69" spans="6:16">
      <c r="F69" s="4">
        <f t="shared" si="21"/>
        <v>0.90967754578009219</v>
      </c>
      <c r="G69" s="4">
        <f t="shared" si="22"/>
        <v>8.8464659875460941E-2</v>
      </c>
      <c r="H69" s="4">
        <f t="shared" si="23"/>
        <v>1.082572405571894E-3</v>
      </c>
      <c r="I69" s="4">
        <f t="shared" si="24"/>
        <v>7.7522193887489697E-4</v>
      </c>
      <c r="L69" s="4">
        <f>SUM((I8-M47)^2,(J8-N47)^2,(K8-O47)^2)^-1</f>
        <v>3.4379726528170513</v>
      </c>
      <c r="M69" s="4">
        <f>SUM((I8-M48)^2,(J8-N48)^2,(K8-O48)^2)^-1</f>
        <v>0.33433724159013151</v>
      </c>
      <c r="N69" s="4">
        <f>SUM((I8-M49)^2,(J8-N49)^2,(K8-O49)^2)^-1</f>
        <v>4.0913995759441022E-3</v>
      </c>
      <c r="O69" s="4">
        <f>SUM((I8-M50)^2,(J8-N50)^2,(K8-O50)^2)^-1</f>
        <v>2.9298203941377685E-3</v>
      </c>
      <c r="P69" s="4">
        <f t="shared" si="25"/>
        <v>3.779331114377265</v>
      </c>
    </row>
    <row r="70" spans="6:16">
      <c r="F70" s="4">
        <f t="shared" si="21"/>
        <v>0.90967754578009219</v>
      </c>
      <c r="G70" s="4">
        <f t="shared" si="22"/>
        <v>8.8464659875460941E-2</v>
      </c>
      <c r="H70" s="4">
        <f t="shared" si="23"/>
        <v>1.082572405571894E-3</v>
      </c>
      <c r="I70" s="4">
        <f t="shared" si="24"/>
        <v>7.7522193887489697E-4</v>
      </c>
      <c r="L70" s="4">
        <f>SUM((I9-M47)^2,(J9-N47)^2,(K9-O47)^2)^-1</f>
        <v>3.4379726528170513</v>
      </c>
      <c r="M70" s="4">
        <f>SUM((I9-M48)^2,(J9-N48)^2,(K9-O48)^2)^-1</f>
        <v>0.33433724159013151</v>
      </c>
      <c r="N70" s="4">
        <f>SUM((I9-M49)^2,(J9-N49)^2,(K9-O49)^2)^-1</f>
        <v>4.0913995759441022E-3</v>
      </c>
      <c r="O70" s="4">
        <f>SUM((I9-M50)^2,(J9-N50)^2,(K9-O50)^2)^-1</f>
        <v>2.9298203941377685E-3</v>
      </c>
      <c r="P70" s="4">
        <f t="shared" si="25"/>
        <v>3.779331114377265</v>
      </c>
    </row>
    <row r="71" spans="6:16">
      <c r="F71" s="4">
        <f t="shared" si="21"/>
        <v>0.90967754578009219</v>
      </c>
      <c r="G71" s="4">
        <f t="shared" si="22"/>
        <v>8.8464659875460941E-2</v>
      </c>
      <c r="H71" s="4">
        <f t="shared" si="23"/>
        <v>1.082572405571894E-3</v>
      </c>
      <c r="I71" s="4">
        <f t="shared" si="24"/>
        <v>7.7522193887489697E-4</v>
      </c>
      <c r="L71" s="4">
        <f>SUM((I10-M47)^2,(J10-N47)^2,(K10-O47)^2)^-1</f>
        <v>3.4379726528170513</v>
      </c>
      <c r="M71" s="4">
        <f>SUM((I10-M48)^2,(J10-N48)^2,(K10-O48)^2)^-1</f>
        <v>0.33433724159013151</v>
      </c>
      <c r="N71" s="4">
        <f>SUM((I10-M49)^2,(J10-N49)^2,(K10-O49)^2)^-1</f>
        <v>4.0913995759441022E-3</v>
      </c>
      <c r="O71" s="4">
        <f>SUM((I10-M50)^2,(J10-N50)^2,(K10-O50)^2)^-1</f>
        <v>2.9298203941377685E-3</v>
      </c>
      <c r="P71" s="4">
        <f t="shared" si="25"/>
        <v>3.779331114377265</v>
      </c>
    </row>
    <row r="72" spans="6:16">
      <c r="F72" s="4">
        <f t="shared" si="21"/>
        <v>5.4584074389479965E-2</v>
      </c>
      <c r="G72" s="4">
        <f t="shared" si="22"/>
        <v>5.9891530517321642E-2</v>
      </c>
      <c r="H72" s="4">
        <f t="shared" si="23"/>
        <v>0.31068542295283147</v>
      </c>
      <c r="I72" s="4">
        <f t="shared" si="24"/>
        <v>0.57483897214036683</v>
      </c>
      <c r="L72" s="4">
        <f>SUM((I11-M47)^2,(J11-N47)^2,(K11-O47)^2)^-1</f>
        <v>1.490754050918886E-3</v>
      </c>
      <c r="M72" s="4">
        <f>SUM((I11-M48)^2,(J11-N48)^2,(K11-O48)^2)^-1</f>
        <v>1.6357068015361825E-3</v>
      </c>
      <c r="N72" s="4">
        <f>SUM((I11-M49)^2,(J11-N49)^2,(K11-O49)^2)^-1</f>
        <v>8.4851773710327011E-3</v>
      </c>
      <c r="O72" s="4">
        <f>SUM((I11-M50)^2,(J11-N50)^2,(K11-O50)^2)^-1</f>
        <v>1.5699515580857044E-2</v>
      </c>
      <c r="P72" s="4">
        <f t="shared" si="25"/>
        <v>2.7311153804344814E-2</v>
      </c>
    </row>
    <row r="73" spans="6:16">
      <c r="F73" s="23">
        <f t="shared" si="21"/>
        <v>0.23051081095145276</v>
      </c>
      <c r="G73" s="4">
        <f t="shared" si="22"/>
        <v>0.75269493869855952</v>
      </c>
      <c r="H73" s="4">
        <f t="shared" si="23"/>
        <v>1.0092063063307325E-2</v>
      </c>
      <c r="I73" s="4">
        <f t="shared" si="24"/>
        <v>6.7021872866803531E-3</v>
      </c>
      <c r="L73" s="4">
        <f>SUM((I12-M47)^2,(J12-N47)^2,(K12-O47)^2)^-1</f>
        <v>0.14375434220256855</v>
      </c>
      <c r="M73" s="4">
        <f>SUM((I12-M48)^2,(J12-N48)^2,(K12-O48)^2)^-1</f>
        <v>0.46940603499331079</v>
      </c>
      <c r="N73" s="4">
        <f>SUM((I12-M49)^2,(J12-N49)^2,(K12-O49)^2)^-1</f>
        <v>6.2937520420164915E-3</v>
      </c>
      <c r="O73" s="4">
        <f>SUM((I12-M50)^2,(J12-N50)^2,(K12-O50)^2)^-1</f>
        <v>4.1797107942068076E-3</v>
      </c>
      <c r="P73" s="4">
        <f t="shared" si="25"/>
        <v>0.62363384003210265</v>
      </c>
    </row>
  </sheetData>
  <mergeCells count="19">
    <mergeCell ref="B46:J46"/>
    <mergeCell ref="H1:K1"/>
    <mergeCell ref="B16:F16"/>
    <mergeCell ref="I16:M16"/>
    <mergeCell ref="B31:F31"/>
    <mergeCell ref="I31:M31"/>
    <mergeCell ref="O62:O63"/>
    <mergeCell ref="L54:M55"/>
    <mergeCell ref="B47:E47"/>
    <mergeCell ref="F47:F48"/>
    <mergeCell ref="G47:G48"/>
    <mergeCell ref="H47:H48"/>
    <mergeCell ref="I47:I48"/>
    <mergeCell ref="J47:J48"/>
    <mergeCell ref="B59:I59"/>
    <mergeCell ref="L47:L50"/>
    <mergeCell ref="L62:L63"/>
    <mergeCell ref="M62:M63"/>
    <mergeCell ref="N62:N6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3"/>
  <sheetViews>
    <sheetView workbookViewId="0">
      <selection activeCell="F50" sqref="F50"/>
    </sheetView>
  </sheetViews>
  <sheetFormatPr defaultRowHeight="15"/>
  <cols>
    <col min="2" max="2" width="11.5703125" customWidth="1"/>
    <col min="3" max="4" width="11" customWidth="1"/>
    <col min="5" max="5" width="12" bestFit="1" customWidth="1"/>
    <col min="6" max="6" width="11.5703125" customWidth="1"/>
    <col min="7" max="7" width="11.140625" customWidth="1"/>
    <col min="8" max="8" width="11.42578125" customWidth="1"/>
    <col min="9" max="9" width="12.42578125" customWidth="1"/>
    <col min="11" max="12" width="11.140625" customWidth="1"/>
    <col min="13" max="13" width="10.85546875" customWidth="1"/>
    <col min="16" max="16" width="11.28515625" customWidth="1"/>
  </cols>
  <sheetData>
    <row r="1" spans="2:13">
      <c r="H1" s="34" t="s">
        <v>1</v>
      </c>
      <c r="I1" s="34"/>
      <c r="J1" s="34"/>
      <c r="K1" s="34"/>
    </row>
    <row r="2" spans="2:13">
      <c r="B2" s="24" t="s">
        <v>96</v>
      </c>
      <c r="C2" s="24" t="s">
        <v>96</v>
      </c>
      <c r="D2" s="24" t="s">
        <v>96</v>
      </c>
      <c r="E2" s="24" t="s">
        <v>96</v>
      </c>
      <c r="H2" s="18" t="s">
        <v>2</v>
      </c>
      <c r="I2" s="18" t="s">
        <v>3</v>
      </c>
      <c r="J2" s="18" t="s">
        <v>4</v>
      </c>
      <c r="K2" s="18" t="s">
        <v>5</v>
      </c>
    </row>
    <row r="3" spans="2:13">
      <c r="B3" s="24" t="s">
        <v>105</v>
      </c>
      <c r="C3" s="24" t="s">
        <v>97</v>
      </c>
      <c r="D3" s="24" t="s">
        <v>98</v>
      </c>
      <c r="E3" s="24" t="s">
        <v>106</v>
      </c>
      <c r="H3" s="4">
        <v>1</v>
      </c>
      <c r="I3" s="10">
        <v>1</v>
      </c>
      <c r="J3" s="11">
        <v>7</v>
      </c>
      <c r="K3" s="11">
        <v>3</v>
      </c>
    </row>
    <row r="4" spans="2:13">
      <c r="B4" s="4">
        <f>iterasi3!F64</f>
        <v>0.31698100038837168</v>
      </c>
      <c r="C4" s="4">
        <f>iterasi3!G64</f>
        <v>0.50106261046090406</v>
      </c>
      <c r="D4" s="4">
        <f>iterasi3!H64</f>
        <v>0.11415402552510298</v>
      </c>
      <c r="E4" s="4">
        <f>iterasi3!I64</f>
        <v>6.7802363625621281E-2</v>
      </c>
      <c r="H4" s="4">
        <v>2</v>
      </c>
      <c r="I4" s="10">
        <v>1</v>
      </c>
      <c r="J4" s="11">
        <v>1</v>
      </c>
      <c r="K4" s="11">
        <v>1</v>
      </c>
    </row>
    <row r="5" spans="2:13">
      <c r="B5" s="4">
        <f>iterasi3!F65</f>
        <v>0.9095648204937351</v>
      </c>
      <c r="C5" s="4">
        <f>iterasi3!G65</f>
        <v>8.8453697524941019E-2</v>
      </c>
      <c r="D5" s="4">
        <f>iterasi3!H65</f>
        <v>1.2063561062854683E-3</v>
      </c>
      <c r="E5" s="4">
        <f>iterasi3!I65</f>
        <v>7.751258750383702E-4</v>
      </c>
      <c r="H5" s="4">
        <v>3</v>
      </c>
      <c r="I5" s="10">
        <v>1</v>
      </c>
      <c r="J5" s="11">
        <v>2</v>
      </c>
      <c r="K5" s="11">
        <v>1</v>
      </c>
    </row>
    <row r="6" spans="2:13">
      <c r="B6" s="4">
        <f>iterasi3!F66</f>
        <v>0.73773140493635037</v>
      </c>
      <c r="C6" s="4">
        <f>iterasi3!G66</f>
        <v>0.26057342870984151</v>
      </c>
      <c r="D6" s="4">
        <f>iterasi3!H66</f>
        <v>9.954579161155924E-4</v>
      </c>
      <c r="E6" s="4">
        <f>iterasi3!I66</f>
        <v>6.9970843769227116E-4</v>
      </c>
      <c r="H6" s="4">
        <v>4</v>
      </c>
      <c r="I6" s="10">
        <v>2</v>
      </c>
      <c r="J6" s="11">
        <v>1</v>
      </c>
      <c r="K6" s="11">
        <v>1</v>
      </c>
    </row>
    <row r="7" spans="2:13">
      <c r="B7" s="4">
        <f>iterasi3!F67</f>
        <v>0.7743851921275241</v>
      </c>
      <c r="C7" s="4">
        <f>iterasi3!G67</f>
        <v>0.21984789252573769</v>
      </c>
      <c r="D7" s="4">
        <f>iterasi3!H67</f>
        <v>3.3588720821050902E-3</v>
      </c>
      <c r="E7" s="4">
        <f>iterasi3!I67</f>
        <v>2.4080432646331356E-3</v>
      </c>
      <c r="H7" s="4">
        <v>5</v>
      </c>
      <c r="I7" s="10">
        <v>1</v>
      </c>
      <c r="J7" s="11">
        <v>1</v>
      </c>
      <c r="K7" s="11">
        <v>1</v>
      </c>
    </row>
    <row r="8" spans="2:13">
      <c r="B8" s="4">
        <f>iterasi3!F68</f>
        <v>0.90967754578009219</v>
      </c>
      <c r="C8" s="4">
        <f>iterasi3!G68</f>
        <v>8.8464659875460941E-2</v>
      </c>
      <c r="D8" s="4">
        <f>iterasi3!H68</f>
        <v>1.082572405571894E-3</v>
      </c>
      <c r="E8" s="4">
        <f>iterasi3!I68</f>
        <v>7.7522193887489697E-4</v>
      </c>
      <c r="H8" s="4">
        <v>6</v>
      </c>
      <c r="I8" s="10">
        <v>1</v>
      </c>
      <c r="J8" s="11">
        <v>1</v>
      </c>
      <c r="K8" s="11">
        <v>1</v>
      </c>
    </row>
    <row r="9" spans="2:13">
      <c r="B9" s="4">
        <f>iterasi3!F69</f>
        <v>0.90967754578009219</v>
      </c>
      <c r="C9" s="4">
        <f>iterasi3!G69</f>
        <v>8.8464659875460941E-2</v>
      </c>
      <c r="D9" s="4">
        <f>iterasi3!H69</f>
        <v>1.082572405571894E-3</v>
      </c>
      <c r="E9" s="4">
        <f>iterasi3!I69</f>
        <v>7.7522193887489697E-4</v>
      </c>
      <c r="H9" s="4">
        <v>7</v>
      </c>
      <c r="I9" s="10">
        <v>1</v>
      </c>
      <c r="J9" s="11">
        <v>1</v>
      </c>
      <c r="K9" s="11">
        <v>1</v>
      </c>
    </row>
    <row r="10" spans="2:13">
      <c r="B10" s="4">
        <f>iterasi3!F70</f>
        <v>0.90967754578009219</v>
      </c>
      <c r="C10" s="4">
        <f>iterasi3!G70</f>
        <v>8.8464659875460941E-2</v>
      </c>
      <c r="D10" s="4">
        <f>iterasi3!H70</f>
        <v>1.082572405571894E-3</v>
      </c>
      <c r="E10" s="4">
        <f>iterasi3!I70</f>
        <v>7.7522193887489697E-4</v>
      </c>
      <c r="H10" s="4">
        <v>8</v>
      </c>
      <c r="I10" s="10">
        <v>1</v>
      </c>
      <c r="J10" s="11">
        <v>1</v>
      </c>
      <c r="K10" s="11">
        <v>1</v>
      </c>
    </row>
    <row r="11" spans="2:13">
      <c r="B11" s="4">
        <f>iterasi3!F71</f>
        <v>0.90967754578009219</v>
      </c>
      <c r="C11" s="4">
        <f>iterasi3!G71</f>
        <v>8.8464659875460941E-2</v>
      </c>
      <c r="D11" s="4">
        <f>iterasi3!H71</f>
        <v>1.082572405571894E-3</v>
      </c>
      <c r="E11" s="4">
        <f>iterasi3!I71</f>
        <v>7.7522193887489697E-4</v>
      </c>
      <c r="H11" s="4">
        <v>9</v>
      </c>
      <c r="I11" s="10">
        <v>1</v>
      </c>
      <c r="J11" s="11">
        <v>22</v>
      </c>
      <c r="K11" s="11">
        <v>17</v>
      </c>
    </row>
    <row r="12" spans="2:13">
      <c r="B12" s="4">
        <f>iterasi3!F72</f>
        <v>5.4584074389479965E-2</v>
      </c>
      <c r="C12" s="4">
        <f>iterasi3!G72</f>
        <v>5.9891530517321642E-2</v>
      </c>
      <c r="D12" s="4">
        <f>iterasi3!H72</f>
        <v>0.31068542295283147</v>
      </c>
      <c r="E12" s="4">
        <f>iterasi3!I72</f>
        <v>0.57483897214036683</v>
      </c>
      <c r="H12" s="4">
        <v>10</v>
      </c>
      <c r="I12" s="10">
        <v>1</v>
      </c>
      <c r="J12" s="11">
        <v>4</v>
      </c>
      <c r="K12" s="11">
        <v>2</v>
      </c>
    </row>
    <row r="13" spans="2:13">
      <c r="B13" s="4">
        <f>iterasi3!F73</f>
        <v>0.23051081095145276</v>
      </c>
      <c r="C13" s="4">
        <f>iterasi3!G73</f>
        <v>0.75269493869855952</v>
      </c>
      <c r="D13" s="4">
        <f>iterasi3!H73</f>
        <v>1.0092063063307325E-2</v>
      </c>
      <c r="E13" s="4">
        <f>iterasi3!I73</f>
        <v>6.7021872866803531E-3</v>
      </c>
    </row>
    <row r="16" spans="2:13">
      <c r="B16" s="34" t="s">
        <v>20</v>
      </c>
      <c r="C16" s="34"/>
      <c r="D16" s="34"/>
      <c r="E16" s="34"/>
      <c r="F16" s="34"/>
      <c r="I16" s="34" t="s">
        <v>107</v>
      </c>
      <c r="J16" s="34"/>
      <c r="K16" s="34"/>
      <c r="L16" s="34"/>
      <c r="M16" s="34"/>
    </row>
    <row r="17" spans="2:13">
      <c r="B17" s="14" t="s">
        <v>22</v>
      </c>
      <c r="C17" s="17" t="s">
        <v>92</v>
      </c>
      <c r="D17" s="14" t="s">
        <v>73</v>
      </c>
      <c r="E17" s="14" t="s">
        <v>74</v>
      </c>
      <c r="F17" s="14" t="s">
        <v>75</v>
      </c>
      <c r="I17" s="14" t="s">
        <v>22</v>
      </c>
      <c r="J17" s="17" t="s">
        <v>92</v>
      </c>
      <c r="K17" s="14" t="s">
        <v>73</v>
      </c>
      <c r="L17" s="14" t="s">
        <v>74</v>
      </c>
      <c r="M17" s="14" t="s">
        <v>75</v>
      </c>
    </row>
    <row r="18" spans="2:13">
      <c r="B18" s="4">
        <v>1</v>
      </c>
      <c r="C18" s="22">
        <f>B4^2</f>
        <v>0.10047695460721288</v>
      </c>
      <c r="D18" s="22">
        <f>C18*I3</f>
        <v>0.10047695460721288</v>
      </c>
      <c r="E18" s="22">
        <f>C18*J3</f>
        <v>0.70333868225049023</v>
      </c>
      <c r="F18" s="22">
        <f>C18*K3</f>
        <v>0.30143086382163864</v>
      </c>
      <c r="I18" s="4">
        <v>1</v>
      </c>
      <c r="J18" s="22">
        <f>C4^2</f>
        <v>0.25106373960189565</v>
      </c>
      <c r="K18" s="22">
        <f>J18*I3</f>
        <v>0.25106373960189565</v>
      </c>
      <c r="L18" s="22">
        <f>J18*J3</f>
        <v>1.7574461772132697</v>
      </c>
      <c r="M18" s="22">
        <f>J18*K3</f>
        <v>0.75319121880568696</v>
      </c>
    </row>
    <row r="19" spans="2:13">
      <c r="B19" s="4">
        <v>2</v>
      </c>
      <c r="C19" s="22">
        <f t="shared" ref="C19:C27" si="0">B5^2</f>
        <v>0.82730816267980056</v>
      </c>
      <c r="D19" s="22">
        <f t="shared" ref="D19:D27" si="1">C19*I4</f>
        <v>0.82730816267980056</v>
      </c>
      <c r="E19" s="22">
        <f t="shared" ref="E19:E27" si="2">C19*J4</f>
        <v>0.82730816267980056</v>
      </c>
      <c r="F19" s="22">
        <f t="shared" ref="F19:F27" si="3">C19*K4</f>
        <v>0.82730816267980056</v>
      </c>
      <c r="I19" s="4">
        <v>2</v>
      </c>
      <c r="J19" s="22">
        <f t="shared" ref="J19:J27" si="4">C5^2</f>
        <v>7.8240566058337575E-3</v>
      </c>
      <c r="K19" s="22">
        <f t="shared" ref="K19:K27" si="5">J19*I4</f>
        <v>7.8240566058337575E-3</v>
      </c>
      <c r="L19" s="22">
        <f t="shared" ref="L19:L27" si="6">J19*J4</f>
        <v>7.8240566058337575E-3</v>
      </c>
      <c r="M19" s="22">
        <f t="shared" ref="M19:M27" si="7">J19*K4</f>
        <v>7.8240566058337575E-3</v>
      </c>
    </row>
    <row r="20" spans="2:13">
      <c r="B20" s="4">
        <v>3</v>
      </c>
      <c r="C20" s="22">
        <f t="shared" si="0"/>
        <v>0.54424762582936137</v>
      </c>
      <c r="D20" s="22">
        <f t="shared" si="1"/>
        <v>0.54424762582936137</v>
      </c>
      <c r="E20" s="22">
        <f t="shared" si="2"/>
        <v>1.0884952516587227</v>
      </c>
      <c r="F20" s="22">
        <f t="shared" si="3"/>
        <v>0.54424762582936137</v>
      </c>
      <c r="I20" s="4">
        <v>3</v>
      </c>
      <c r="J20" s="22">
        <f t="shared" si="4"/>
        <v>6.7898511749602861E-2</v>
      </c>
      <c r="K20" s="22">
        <f t="shared" si="5"/>
        <v>6.7898511749602861E-2</v>
      </c>
      <c r="L20" s="22">
        <f t="shared" si="6"/>
        <v>0.13579702349920572</v>
      </c>
      <c r="M20" s="22">
        <f t="shared" si="7"/>
        <v>6.7898511749602861E-2</v>
      </c>
    </row>
    <row r="21" spans="2:13">
      <c r="B21" s="4">
        <v>4</v>
      </c>
      <c r="C21" s="22">
        <f t="shared" si="0"/>
        <v>0.59967242578638247</v>
      </c>
      <c r="D21" s="22">
        <f t="shared" si="1"/>
        <v>1.1993448515727649</v>
      </c>
      <c r="E21" s="22">
        <f t="shared" si="2"/>
        <v>0.59967242578638247</v>
      </c>
      <c r="F21" s="22">
        <f t="shared" si="3"/>
        <v>0.59967242578638247</v>
      </c>
      <c r="I21" s="4">
        <v>4</v>
      </c>
      <c r="J21" s="22">
        <f t="shared" si="4"/>
        <v>4.8333095848008309E-2</v>
      </c>
      <c r="K21" s="22">
        <f t="shared" si="5"/>
        <v>9.6666191696016618E-2</v>
      </c>
      <c r="L21" s="22">
        <f t="shared" si="6"/>
        <v>4.8333095848008309E-2</v>
      </c>
      <c r="M21" s="22">
        <f t="shared" si="7"/>
        <v>4.8333095848008309E-2</v>
      </c>
    </row>
    <row r="22" spans="2:13">
      <c r="B22" s="4">
        <v>5</v>
      </c>
      <c r="C22" s="22">
        <f t="shared" si="0"/>
        <v>0.82751323729649173</v>
      </c>
      <c r="D22" s="22">
        <f t="shared" si="1"/>
        <v>0.82751323729649173</v>
      </c>
      <c r="E22" s="22">
        <f t="shared" si="2"/>
        <v>0.82751323729649173</v>
      </c>
      <c r="F22" s="22">
        <f t="shared" si="3"/>
        <v>0.82751323729649173</v>
      </c>
      <c r="I22" s="4">
        <v>5</v>
      </c>
      <c r="J22" s="22">
        <f t="shared" si="4"/>
        <v>7.8259960468809887E-3</v>
      </c>
      <c r="K22" s="22">
        <f t="shared" si="5"/>
        <v>7.8259960468809887E-3</v>
      </c>
      <c r="L22" s="22">
        <f t="shared" si="6"/>
        <v>7.8259960468809887E-3</v>
      </c>
      <c r="M22" s="22">
        <f t="shared" si="7"/>
        <v>7.8259960468809887E-3</v>
      </c>
    </row>
    <row r="23" spans="2:13">
      <c r="B23" s="4">
        <v>6</v>
      </c>
      <c r="C23" s="22">
        <f t="shared" si="0"/>
        <v>0.82751323729649173</v>
      </c>
      <c r="D23" s="22">
        <f t="shared" si="1"/>
        <v>0.82751323729649173</v>
      </c>
      <c r="E23" s="22">
        <f t="shared" si="2"/>
        <v>0.82751323729649173</v>
      </c>
      <c r="F23" s="22">
        <f t="shared" si="3"/>
        <v>0.82751323729649173</v>
      </c>
      <c r="I23" s="4">
        <v>6</v>
      </c>
      <c r="J23" s="22">
        <f t="shared" si="4"/>
        <v>7.8259960468809887E-3</v>
      </c>
      <c r="K23" s="22">
        <f t="shared" si="5"/>
        <v>7.8259960468809887E-3</v>
      </c>
      <c r="L23" s="22">
        <f t="shared" si="6"/>
        <v>7.8259960468809887E-3</v>
      </c>
      <c r="M23" s="22">
        <f t="shared" si="7"/>
        <v>7.8259960468809887E-3</v>
      </c>
    </row>
    <row r="24" spans="2:13">
      <c r="B24" s="4">
        <v>7</v>
      </c>
      <c r="C24" s="22">
        <f t="shared" si="0"/>
        <v>0.82751323729649173</v>
      </c>
      <c r="D24" s="22">
        <f t="shared" si="1"/>
        <v>0.82751323729649173</v>
      </c>
      <c r="E24" s="22">
        <f t="shared" si="2"/>
        <v>0.82751323729649173</v>
      </c>
      <c r="F24" s="22">
        <f t="shared" si="3"/>
        <v>0.82751323729649173</v>
      </c>
      <c r="I24" s="4">
        <v>7</v>
      </c>
      <c r="J24" s="22">
        <f t="shared" si="4"/>
        <v>7.8259960468809887E-3</v>
      </c>
      <c r="K24" s="22">
        <f t="shared" si="5"/>
        <v>7.8259960468809887E-3</v>
      </c>
      <c r="L24" s="22">
        <f t="shared" si="6"/>
        <v>7.8259960468809887E-3</v>
      </c>
      <c r="M24" s="22">
        <f t="shared" si="7"/>
        <v>7.8259960468809887E-3</v>
      </c>
    </row>
    <row r="25" spans="2:13">
      <c r="B25" s="4">
        <v>8</v>
      </c>
      <c r="C25" s="22">
        <f t="shared" si="0"/>
        <v>0.82751323729649173</v>
      </c>
      <c r="D25" s="22">
        <f t="shared" si="1"/>
        <v>0.82751323729649173</v>
      </c>
      <c r="E25" s="22">
        <f t="shared" si="2"/>
        <v>0.82751323729649173</v>
      </c>
      <c r="F25" s="22">
        <f t="shared" si="3"/>
        <v>0.82751323729649173</v>
      </c>
      <c r="I25" s="4">
        <v>8</v>
      </c>
      <c r="J25" s="22">
        <f t="shared" si="4"/>
        <v>7.8259960468809887E-3</v>
      </c>
      <c r="K25" s="22">
        <f t="shared" si="5"/>
        <v>7.8259960468809887E-3</v>
      </c>
      <c r="L25" s="22">
        <f t="shared" si="6"/>
        <v>7.8259960468809887E-3</v>
      </c>
      <c r="M25" s="22">
        <f t="shared" si="7"/>
        <v>7.8259960468809887E-3</v>
      </c>
    </row>
    <row r="26" spans="2:13">
      <c r="B26" s="4">
        <v>9</v>
      </c>
      <c r="C26" s="22">
        <f t="shared" si="0"/>
        <v>2.9794211769562829E-3</v>
      </c>
      <c r="D26" s="22">
        <f t="shared" si="1"/>
        <v>2.9794211769562829E-3</v>
      </c>
      <c r="E26" s="22">
        <f t="shared" si="2"/>
        <v>6.554726589303822E-2</v>
      </c>
      <c r="F26" s="22">
        <f t="shared" si="3"/>
        <v>5.0650160008256812E-2</v>
      </c>
      <c r="I26" s="4">
        <v>9</v>
      </c>
      <c r="J26" s="22">
        <f t="shared" si="4"/>
        <v>3.5869954277072697E-3</v>
      </c>
      <c r="K26" s="22">
        <f t="shared" si="5"/>
        <v>3.5869954277072697E-3</v>
      </c>
      <c r="L26" s="22">
        <f t="shared" si="6"/>
        <v>7.8913899409559937E-2</v>
      </c>
      <c r="M26" s="22">
        <f t="shared" si="7"/>
        <v>6.0978922271023583E-2</v>
      </c>
    </row>
    <row r="27" spans="2:13">
      <c r="B27" s="4">
        <v>10</v>
      </c>
      <c r="C27" s="22">
        <f t="shared" si="0"/>
        <v>5.3135233965496395E-2</v>
      </c>
      <c r="D27" s="22">
        <f t="shared" si="1"/>
        <v>5.3135233965496395E-2</v>
      </c>
      <c r="E27" s="22">
        <f t="shared" si="2"/>
        <v>0.21254093586198558</v>
      </c>
      <c r="F27" s="22">
        <f t="shared" si="3"/>
        <v>0.10627046793099279</v>
      </c>
      <c r="I27" s="4">
        <v>10</v>
      </c>
      <c r="J27" s="22">
        <f t="shared" si="4"/>
        <v>0.56654967074242824</v>
      </c>
      <c r="K27" s="22">
        <f t="shared" si="5"/>
        <v>0.56654967074242824</v>
      </c>
      <c r="L27" s="22">
        <f t="shared" si="6"/>
        <v>2.2661986829697129</v>
      </c>
      <c r="M27" s="22">
        <f t="shared" si="7"/>
        <v>1.1330993414848565</v>
      </c>
    </row>
    <row r="28" spans="2:13">
      <c r="B28" s="16" t="s">
        <v>37</v>
      </c>
      <c r="C28" s="5">
        <f>SUM(C18:C27)</f>
        <v>5.4378727732311756</v>
      </c>
      <c r="D28" s="5">
        <f>SUM(D18:D27)</f>
        <v>6.0375451990175577</v>
      </c>
      <c r="E28" s="5">
        <f>SUM(E18:E27)</f>
        <v>6.8069556733163861</v>
      </c>
      <c r="F28" s="22">
        <f>SUM(F18:F27)</f>
        <v>5.7396326552423984</v>
      </c>
      <c r="I28" s="16" t="s">
        <v>37</v>
      </c>
      <c r="J28" s="5">
        <f>SUM(J18:J27)</f>
        <v>0.97656005416300018</v>
      </c>
      <c r="K28" s="5">
        <f>SUM(K18:K27)</f>
        <v>1.0248931500110083</v>
      </c>
      <c r="L28" s="5">
        <f>SUM(L18:L27)</f>
        <v>4.3258169197331142</v>
      </c>
      <c r="M28" s="22">
        <f>SUM(M18:M27)</f>
        <v>2.1026291309525353</v>
      </c>
    </row>
    <row r="31" spans="2:13">
      <c r="B31" s="34" t="s">
        <v>108</v>
      </c>
      <c r="C31" s="34"/>
      <c r="D31" s="34"/>
      <c r="E31" s="34"/>
      <c r="F31" s="34"/>
      <c r="I31" s="34" t="s">
        <v>109</v>
      </c>
      <c r="J31" s="34"/>
      <c r="K31" s="34"/>
      <c r="L31" s="34"/>
      <c r="M31" s="34"/>
    </row>
    <row r="32" spans="2:13">
      <c r="B32" s="14" t="s">
        <v>22</v>
      </c>
      <c r="C32" s="17" t="s">
        <v>92</v>
      </c>
      <c r="D32" s="14" t="s">
        <v>73</v>
      </c>
      <c r="E32" s="14" t="s">
        <v>74</v>
      </c>
      <c r="F32" s="14" t="s">
        <v>75</v>
      </c>
      <c r="I32" s="14" t="s">
        <v>22</v>
      </c>
      <c r="J32" s="17" t="s">
        <v>92</v>
      </c>
      <c r="K32" s="14" t="s">
        <v>73</v>
      </c>
      <c r="L32" s="14" t="s">
        <v>74</v>
      </c>
      <c r="M32" s="14" t="s">
        <v>75</v>
      </c>
    </row>
    <row r="33" spans="2:15">
      <c r="B33" s="4">
        <v>1</v>
      </c>
      <c r="C33" s="22">
        <f>D4^2</f>
        <v>1.3031141543585863E-2</v>
      </c>
      <c r="D33" s="22">
        <f>C33*I3</f>
        <v>1.3031141543585863E-2</v>
      </c>
      <c r="E33" s="22">
        <f>C33*J3</f>
        <v>9.121799080510104E-2</v>
      </c>
      <c r="F33" s="22">
        <f>C33*K3</f>
        <v>3.9093424630757587E-2</v>
      </c>
      <c r="I33" s="4">
        <v>1</v>
      </c>
      <c r="J33" s="22">
        <f>E4^2</f>
        <v>4.5971605132209721E-3</v>
      </c>
      <c r="K33" s="22">
        <f>J33*I3</f>
        <v>4.5971605132209721E-3</v>
      </c>
      <c r="L33" s="22">
        <f>J33*J3</f>
        <v>3.2180123592546808E-2</v>
      </c>
      <c r="M33" s="22">
        <f>J33*K3</f>
        <v>1.3791481539662916E-2</v>
      </c>
    </row>
    <row r="34" spans="2:15">
      <c r="B34" s="4">
        <v>2</v>
      </c>
      <c r="C34" s="22">
        <f t="shared" ref="C34:C42" si="8">D5^2</f>
        <v>1.4552950551722361E-6</v>
      </c>
      <c r="D34" s="22">
        <f t="shared" ref="D34:D42" si="9">C34*I4</f>
        <v>1.4552950551722361E-6</v>
      </c>
      <c r="E34" s="22">
        <f t="shared" ref="E34:E42" si="10">C34*J4</f>
        <v>1.4552950551722361E-6</v>
      </c>
      <c r="F34" s="22">
        <f t="shared" ref="F34:F42" si="11">C34*K4</f>
        <v>1.4552950551722361E-6</v>
      </c>
      <c r="I34" s="4">
        <v>2</v>
      </c>
      <c r="J34" s="22">
        <f t="shared" ref="J34:J42" si="12">E5^2</f>
        <v>6.0082012215399913E-7</v>
      </c>
      <c r="K34" s="22">
        <f t="shared" ref="K34:K42" si="13">J34*I4</f>
        <v>6.0082012215399913E-7</v>
      </c>
      <c r="L34" s="22">
        <f t="shared" ref="L34:L42" si="14">J34*J4</f>
        <v>6.0082012215399913E-7</v>
      </c>
      <c r="M34" s="22">
        <f t="shared" ref="M34:M42" si="15">J34*K4</f>
        <v>6.0082012215399913E-7</v>
      </c>
    </row>
    <row r="35" spans="2:15">
      <c r="B35" s="4">
        <v>3</v>
      </c>
      <c r="C35" s="22">
        <f t="shared" si="8"/>
        <v>9.9093646275719773E-7</v>
      </c>
      <c r="D35" s="22">
        <f t="shared" si="9"/>
        <v>9.9093646275719773E-7</v>
      </c>
      <c r="E35" s="22">
        <f t="shared" si="10"/>
        <v>1.9818729255143955E-6</v>
      </c>
      <c r="F35" s="22">
        <f t="shared" si="11"/>
        <v>9.9093646275719773E-7</v>
      </c>
      <c r="I35" s="4">
        <v>3</v>
      </c>
      <c r="J35" s="22">
        <f t="shared" si="12"/>
        <v>4.8959189777775887E-7</v>
      </c>
      <c r="K35" s="22">
        <f t="shared" si="13"/>
        <v>4.8959189777775887E-7</v>
      </c>
      <c r="L35" s="22">
        <f t="shared" si="14"/>
        <v>9.7918379555551773E-7</v>
      </c>
      <c r="M35" s="22">
        <f t="shared" si="15"/>
        <v>4.8959189777775887E-7</v>
      </c>
    </row>
    <row r="36" spans="2:15">
      <c r="B36" s="4">
        <v>4</v>
      </c>
      <c r="C36" s="22">
        <f t="shared" si="8"/>
        <v>1.1282021663944984E-5</v>
      </c>
      <c r="D36" s="22">
        <f t="shared" si="9"/>
        <v>2.2564043327889968E-5</v>
      </c>
      <c r="E36" s="22">
        <f t="shared" si="10"/>
        <v>1.1282021663944984E-5</v>
      </c>
      <c r="F36" s="22">
        <f t="shared" si="11"/>
        <v>1.1282021663944984E-5</v>
      </c>
      <c r="I36" s="4">
        <v>4</v>
      </c>
      <c r="J36" s="22">
        <f t="shared" si="12"/>
        <v>5.7986723643450094E-6</v>
      </c>
      <c r="K36" s="22">
        <f t="shared" si="13"/>
        <v>1.1597344728690019E-5</v>
      </c>
      <c r="L36" s="22">
        <f t="shared" si="14"/>
        <v>5.7986723643450094E-6</v>
      </c>
      <c r="M36" s="22">
        <f t="shared" si="15"/>
        <v>5.7986723643450094E-6</v>
      </c>
    </row>
    <row r="37" spans="2:15">
      <c r="B37" s="4">
        <v>5</v>
      </c>
      <c r="C37" s="22">
        <f t="shared" si="8"/>
        <v>1.1719630133057172E-6</v>
      </c>
      <c r="D37" s="22">
        <f t="shared" si="9"/>
        <v>1.1719630133057172E-6</v>
      </c>
      <c r="E37" s="22">
        <f t="shared" si="10"/>
        <v>1.1719630133057172E-6</v>
      </c>
      <c r="F37" s="22">
        <f t="shared" si="11"/>
        <v>1.1719630133057172E-6</v>
      </c>
      <c r="I37" s="4">
        <v>5</v>
      </c>
      <c r="J37" s="22">
        <f t="shared" si="12"/>
        <v>6.0096905451295449E-7</v>
      </c>
      <c r="K37" s="22">
        <f t="shared" si="13"/>
        <v>6.0096905451295449E-7</v>
      </c>
      <c r="L37" s="22">
        <f t="shared" si="14"/>
        <v>6.0096905451295449E-7</v>
      </c>
      <c r="M37" s="22">
        <f t="shared" si="15"/>
        <v>6.0096905451295449E-7</v>
      </c>
    </row>
    <row r="38" spans="2:15">
      <c r="B38" s="4">
        <v>6</v>
      </c>
      <c r="C38" s="22">
        <f t="shared" si="8"/>
        <v>1.1719630133057172E-6</v>
      </c>
      <c r="D38" s="22">
        <f t="shared" si="9"/>
        <v>1.1719630133057172E-6</v>
      </c>
      <c r="E38" s="22">
        <f t="shared" si="10"/>
        <v>1.1719630133057172E-6</v>
      </c>
      <c r="F38" s="22">
        <f t="shared" si="11"/>
        <v>1.1719630133057172E-6</v>
      </c>
      <c r="I38" s="4">
        <v>6</v>
      </c>
      <c r="J38" s="22">
        <f t="shared" si="12"/>
        <v>6.0096905451295449E-7</v>
      </c>
      <c r="K38" s="22">
        <f t="shared" si="13"/>
        <v>6.0096905451295449E-7</v>
      </c>
      <c r="L38" s="22">
        <f t="shared" si="14"/>
        <v>6.0096905451295449E-7</v>
      </c>
      <c r="M38" s="22">
        <f t="shared" si="15"/>
        <v>6.0096905451295449E-7</v>
      </c>
    </row>
    <row r="39" spans="2:15">
      <c r="B39" s="4">
        <v>7</v>
      </c>
      <c r="C39" s="22">
        <f t="shared" si="8"/>
        <v>1.1719630133057172E-6</v>
      </c>
      <c r="D39" s="22">
        <f t="shared" si="9"/>
        <v>1.1719630133057172E-6</v>
      </c>
      <c r="E39" s="22">
        <f t="shared" si="10"/>
        <v>1.1719630133057172E-6</v>
      </c>
      <c r="F39" s="22">
        <f t="shared" si="11"/>
        <v>1.1719630133057172E-6</v>
      </c>
      <c r="I39" s="4">
        <v>7</v>
      </c>
      <c r="J39" s="22">
        <f t="shared" si="12"/>
        <v>6.0096905451295449E-7</v>
      </c>
      <c r="K39" s="22">
        <f t="shared" si="13"/>
        <v>6.0096905451295449E-7</v>
      </c>
      <c r="L39" s="22">
        <f t="shared" si="14"/>
        <v>6.0096905451295449E-7</v>
      </c>
      <c r="M39" s="22">
        <f t="shared" si="15"/>
        <v>6.0096905451295449E-7</v>
      </c>
    </row>
    <row r="40" spans="2:15">
      <c r="B40" s="4">
        <v>8</v>
      </c>
      <c r="C40" s="22">
        <f t="shared" si="8"/>
        <v>1.1719630133057172E-6</v>
      </c>
      <c r="D40" s="22">
        <f t="shared" si="9"/>
        <v>1.1719630133057172E-6</v>
      </c>
      <c r="E40" s="22">
        <f t="shared" si="10"/>
        <v>1.1719630133057172E-6</v>
      </c>
      <c r="F40" s="22">
        <f t="shared" si="11"/>
        <v>1.1719630133057172E-6</v>
      </c>
      <c r="I40" s="4">
        <v>8</v>
      </c>
      <c r="J40" s="22">
        <f t="shared" si="12"/>
        <v>6.0096905451295449E-7</v>
      </c>
      <c r="K40" s="22">
        <f t="shared" si="13"/>
        <v>6.0096905451295449E-7</v>
      </c>
      <c r="L40" s="22">
        <f t="shared" si="14"/>
        <v>6.0096905451295449E-7</v>
      </c>
      <c r="M40" s="22">
        <f t="shared" si="15"/>
        <v>6.0096905451295449E-7</v>
      </c>
    </row>
    <row r="41" spans="2:15">
      <c r="B41" s="4">
        <v>9</v>
      </c>
      <c r="C41" s="22">
        <f t="shared" si="8"/>
        <v>9.6525432035379777E-2</v>
      </c>
      <c r="D41" s="22">
        <f t="shared" si="9"/>
        <v>9.6525432035379777E-2</v>
      </c>
      <c r="E41" s="22">
        <f t="shared" si="10"/>
        <v>2.1235595047783553</v>
      </c>
      <c r="F41" s="22">
        <f t="shared" si="11"/>
        <v>1.6409323446014561</v>
      </c>
      <c r="I41" s="4">
        <v>9</v>
      </c>
      <c r="J41" s="22">
        <f t="shared" si="12"/>
        <v>0.33043984389139341</v>
      </c>
      <c r="K41" s="22">
        <f t="shared" si="13"/>
        <v>0.33043984389139341</v>
      </c>
      <c r="L41" s="22">
        <f t="shared" si="14"/>
        <v>7.2696765656106548</v>
      </c>
      <c r="M41" s="22">
        <f t="shared" si="15"/>
        <v>5.617477346153688</v>
      </c>
    </row>
    <row r="42" spans="2:15">
      <c r="B42" s="4">
        <v>10</v>
      </c>
      <c r="C42" s="22">
        <f t="shared" si="8"/>
        <v>1.0184973687377202E-4</v>
      </c>
      <c r="D42" s="22">
        <f t="shared" si="9"/>
        <v>1.0184973687377202E-4</v>
      </c>
      <c r="E42" s="22">
        <f t="shared" si="10"/>
        <v>4.0739894749508809E-4</v>
      </c>
      <c r="F42" s="22">
        <f t="shared" si="11"/>
        <v>2.0369947374754404E-4</v>
      </c>
      <c r="I42" s="4">
        <v>10</v>
      </c>
      <c r="J42" s="22">
        <f t="shared" si="12"/>
        <v>4.4919314425739752E-5</v>
      </c>
      <c r="K42" s="22">
        <f t="shared" si="13"/>
        <v>4.4919314425739752E-5</v>
      </c>
      <c r="L42" s="22">
        <f t="shared" si="14"/>
        <v>1.7967725770295901E-4</v>
      </c>
      <c r="M42" s="22">
        <f t="shared" si="15"/>
        <v>8.9838628851479505E-5</v>
      </c>
    </row>
    <row r="43" spans="2:15">
      <c r="B43" s="16" t="s">
        <v>37</v>
      </c>
      <c r="C43" s="5">
        <f>SUM(C33:C42)</f>
        <v>0.10967683942107451</v>
      </c>
      <c r="D43" s="5">
        <f>SUM(D33:D42)</f>
        <v>0.10968812144273846</v>
      </c>
      <c r="E43" s="5">
        <f>SUM(E33:E42)</f>
        <v>2.2152043015726495</v>
      </c>
      <c r="F43" s="22">
        <f>SUM(F33:F42)</f>
        <v>1.6802478848111964</v>
      </c>
      <c r="I43" s="16" t="s">
        <v>37</v>
      </c>
      <c r="J43" s="5">
        <f>SUM(J33:J42)</f>
        <v>0.33509121667964248</v>
      </c>
      <c r="K43" s="5">
        <f>SUM(K33:K42)</f>
        <v>0.33509701535200681</v>
      </c>
      <c r="L43" s="5">
        <f>SUM(L33:L42)</f>
        <v>7.3020461490134041</v>
      </c>
      <c r="M43" s="22">
        <f>SUM(M33:M42)</f>
        <v>5.6313679592828052</v>
      </c>
    </row>
    <row r="46" spans="2:15">
      <c r="B46" s="34" t="s">
        <v>62</v>
      </c>
      <c r="C46" s="34"/>
      <c r="D46" s="34"/>
      <c r="E46" s="34"/>
      <c r="F46" s="34"/>
      <c r="G46" s="34"/>
      <c r="H46" s="34"/>
      <c r="I46" s="34"/>
      <c r="J46" s="34"/>
    </row>
    <row r="47" spans="2:15">
      <c r="B47" s="43" t="s">
        <v>68</v>
      </c>
      <c r="C47" s="43"/>
      <c r="D47" s="43"/>
      <c r="E47" s="43"/>
      <c r="F47" s="43" t="s">
        <v>69</v>
      </c>
      <c r="G47" s="43" t="s">
        <v>70</v>
      </c>
      <c r="H47" s="43" t="s">
        <v>71</v>
      </c>
      <c r="I47" s="43" t="s">
        <v>90</v>
      </c>
      <c r="J47" s="43" t="s">
        <v>72</v>
      </c>
      <c r="L47" s="47" t="s">
        <v>104</v>
      </c>
      <c r="M47" s="4">
        <f>D28/C28</f>
        <v>1.1102770239013993</v>
      </c>
      <c r="N47" s="4">
        <f>E28/C28</f>
        <v>1.2517681007221697</v>
      </c>
      <c r="O47" s="4">
        <f>F28/C28</f>
        <v>1.0554922659273467</v>
      </c>
    </row>
    <row r="48" spans="2:15">
      <c r="B48" s="15" t="s">
        <v>86</v>
      </c>
      <c r="C48" s="15" t="s">
        <v>88</v>
      </c>
      <c r="D48" s="15" t="s">
        <v>89</v>
      </c>
      <c r="E48" s="15" t="s">
        <v>87</v>
      </c>
      <c r="F48" s="43"/>
      <c r="G48" s="43"/>
      <c r="H48" s="43"/>
      <c r="I48" s="43"/>
      <c r="J48" s="43"/>
      <c r="L48" s="48"/>
      <c r="M48" s="4">
        <f>K28/J28</f>
        <v>1.0494932141059508</v>
      </c>
      <c r="N48" s="4">
        <f>L28/J28</f>
        <v>4.4296476200234594</v>
      </c>
      <c r="O48" s="4">
        <f>M28/J28</f>
        <v>2.1530976226082457</v>
      </c>
    </row>
    <row r="49" spans="2:16">
      <c r="B49" s="27">
        <f>C18</f>
        <v>0.10047695460721288</v>
      </c>
      <c r="C49" s="27">
        <f>J18</f>
        <v>0.25106373960189565</v>
      </c>
      <c r="D49" s="27">
        <f>C33</f>
        <v>1.3031141543585863E-2</v>
      </c>
      <c r="E49" s="22">
        <f>J33</f>
        <v>4.5971605132209721E-3</v>
      </c>
      <c r="F49" s="4">
        <f>SUM((I3-M47)^2,(J3-N47)^2,(K3-O47)^2)*B49</f>
        <v>3.7011129652196306</v>
      </c>
      <c r="G49" s="4">
        <f>SUM((I3-M48)^2,(J3-N48)^2,(K3-O48)^2)*C49</f>
        <v>1.8393945297644445</v>
      </c>
      <c r="H49" s="4">
        <f>SUM((I3-M49)^2,(J3-N49)^2,(K3-O49)^2)*D49</f>
        <v>4.2476001500836231</v>
      </c>
      <c r="I49" s="4">
        <f>SUM((I3-M50)^2,(J3-N50)^2,(K3-O50)^2)*E49</f>
        <v>1.881945937024377</v>
      </c>
      <c r="J49" s="4">
        <f>SUM(F49:I49)</f>
        <v>11.670053582092073</v>
      </c>
      <c r="L49" s="48"/>
      <c r="M49" s="4">
        <f>D43/C43</f>
        <v>1.0001028660355595</v>
      </c>
      <c r="N49" s="4">
        <f>E43/C43</f>
        <v>20.197557782167415</v>
      </c>
      <c r="O49" s="4">
        <f>F43/C43</f>
        <v>15.319988191493556</v>
      </c>
    </row>
    <row r="50" spans="2:16">
      <c r="B50" s="27">
        <f t="shared" ref="B50:B58" si="16">C19</f>
        <v>0.82730816267980056</v>
      </c>
      <c r="C50" s="27">
        <f t="shared" ref="C50:C58" si="17">J19</f>
        <v>7.8240566058337575E-3</v>
      </c>
      <c r="D50" s="27">
        <f t="shared" ref="D50:D58" si="18">C34</f>
        <v>1.4552950551722361E-6</v>
      </c>
      <c r="E50" s="22">
        <f t="shared" ref="E50:E58" si="19">J34</f>
        <v>6.0082012215399913E-7</v>
      </c>
      <c r="F50" s="4">
        <f>SUM((I4-M47)^2,(J4-N47)^2,(K4-O47)^2)*B50</f>
        <v>6.5049247117745138E-2</v>
      </c>
      <c r="G50" s="4">
        <f>SUM((I4-M48)^2,(J4-N48)^2,(K4-O48)^2)*C50</f>
        <v>0.1024526295486388</v>
      </c>
      <c r="H50" s="4">
        <f>SUM((I4-M49)^2,(J5-N49)^2,(K5-O49)^2)*D50</f>
        <v>7.8034837634789799E-4</v>
      </c>
      <c r="I50" s="4">
        <f>SUM((I4-M50)^2,(J4-N50)^2,(K4-O50)^2)*E50</f>
        <v>4.0981214711077583E-4</v>
      </c>
      <c r="J50" s="4">
        <f t="shared" ref="J50:J58" si="20">SUM(F50:I50)</f>
        <v>0.16869203718984263</v>
      </c>
      <c r="L50" s="49"/>
      <c r="M50" s="4">
        <f>K43/J43</f>
        <v>1.000017304757856</v>
      </c>
      <c r="N50" s="4">
        <f>L43/J43</f>
        <v>21.791219183146733</v>
      </c>
      <c r="O50" s="4">
        <f>M43/J43</f>
        <v>16.805477669880457</v>
      </c>
    </row>
    <row r="51" spans="2:16">
      <c r="B51" s="27">
        <f t="shared" si="16"/>
        <v>0.54424762582936137</v>
      </c>
      <c r="C51" s="27">
        <f t="shared" si="17"/>
        <v>6.7898511749602861E-2</v>
      </c>
      <c r="D51" s="27">
        <f t="shared" si="18"/>
        <v>9.9093646275719773E-7</v>
      </c>
      <c r="E51" s="22">
        <f t="shared" si="19"/>
        <v>4.8959189777775887E-7</v>
      </c>
      <c r="F51" s="4">
        <f>SUM((I5-M47)^2,(J5-N47)^2,(K5-O47)^2)*B51</f>
        <v>0.31299212292139372</v>
      </c>
      <c r="G51" s="4">
        <f>SUM((I5-M48)^2,(J5-N48)^2,(K5-O48)^2)*C51</f>
        <v>0.49126415086189323</v>
      </c>
      <c r="H51" s="4">
        <f>SUM((I5-M49)^2,(J5-N49)^2,(K5-O49)^2)*D51</f>
        <v>5.3135318300452162E-4</v>
      </c>
      <c r="I51" s="4">
        <f>SUM((I5-M50)^2,(J5-N50)^2,(K5-O50)^2)*E51</f>
        <v>3.1407588594065626E-4</v>
      </c>
      <c r="J51" s="4">
        <f t="shared" si="20"/>
        <v>0.80510170285223226</v>
      </c>
    </row>
    <row r="52" spans="2:16">
      <c r="B52" s="27">
        <f t="shared" si="16"/>
        <v>0.59967242578638247</v>
      </c>
      <c r="C52" s="27">
        <f t="shared" si="17"/>
        <v>4.8333095848008309E-2</v>
      </c>
      <c r="D52" s="27">
        <f t="shared" si="18"/>
        <v>1.1282021663944984E-5</v>
      </c>
      <c r="E52" s="22">
        <f t="shared" si="19"/>
        <v>5.7986723643450094E-6</v>
      </c>
      <c r="F52" s="4">
        <f>SUM((I6-M47)^2,(J6-N47)^2,(K6-O47)^2)*B52</f>
        <v>0.51456304262420038</v>
      </c>
      <c r="G52" s="4">
        <f>SUM((I6-M48)^2,(J6-N48)^2,(K6-O48)^2)*C52</f>
        <v>0.67644971320513714</v>
      </c>
      <c r="H52" s="4">
        <f>SUM((I6-M49)^2,(J6-N49)^2,(K6-O49)^2)*D52</f>
        <v>6.4827408167962685E-3</v>
      </c>
      <c r="I52" s="4">
        <f>SUM((I6-M50)^2,(J6-N50)^2,(K6-O50)^2)*E52</f>
        <v>3.9610028405045634E-3</v>
      </c>
      <c r="J52" s="4">
        <f t="shared" si="20"/>
        <v>1.2014564994866384</v>
      </c>
    </row>
    <row r="53" spans="2:16">
      <c r="B53" s="27">
        <f t="shared" si="16"/>
        <v>0.82751323729649173</v>
      </c>
      <c r="C53" s="27">
        <f t="shared" si="17"/>
        <v>7.8259960468809887E-3</v>
      </c>
      <c r="D53" s="27">
        <f t="shared" si="18"/>
        <v>1.1719630133057172E-6</v>
      </c>
      <c r="E53" s="22">
        <f t="shared" si="19"/>
        <v>6.0096905451295449E-7</v>
      </c>
      <c r="F53" s="4">
        <f>SUM((I7-M47)^2,(J7-N47)^2,(K7-O47)^2)*B53</f>
        <v>6.5065371640650252E-2</v>
      </c>
      <c r="G53" s="4">
        <f>SUM((I7-M48)^2,(J7-N48)^2,(K7-O48)^2)*C53</f>
        <v>0.1024780256884105</v>
      </c>
      <c r="H53" s="4">
        <f>SUM((I7-M49)^2,(J7-N49)^2,(K7-O49)^2)*D53</f>
        <v>6.7224769603815534E-4</v>
      </c>
      <c r="I53" s="4">
        <f>SUM((I7-M50)^2,(J7-N50)^2,(K7-O50)^2)*E53</f>
        <v>4.0991373207364116E-4</v>
      </c>
      <c r="J53" s="4">
        <f t="shared" si="20"/>
        <v>0.16862555875717256</v>
      </c>
    </row>
    <row r="54" spans="2:16">
      <c r="B54" s="27">
        <f t="shared" si="16"/>
        <v>0.82751323729649173</v>
      </c>
      <c r="C54" s="27">
        <f t="shared" si="17"/>
        <v>7.8259960468809887E-3</v>
      </c>
      <c r="D54" s="27">
        <f t="shared" si="18"/>
        <v>1.1719630133057172E-6</v>
      </c>
      <c r="E54" s="22">
        <f t="shared" si="19"/>
        <v>6.0096905451295449E-7</v>
      </c>
      <c r="F54" s="4">
        <f>SUM((I8-M47)^2,(J8-N47)^2,(K8-O47)^2)*B54</f>
        <v>6.5065371640650252E-2</v>
      </c>
      <c r="G54" s="4">
        <f>SUM((I8-M48)^2,(J8-N48)^2,(K8-O48)^2)*C54</f>
        <v>0.1024780256884105</v>
      </c>
      <c r="H54" s="4">
        <f>SUM((I8-M49)^2,(J8-N49)^2,(K8-O49)^2)*D54</f>
        <v>6.7224769603815534E-4</v>
      </c>
      <c r="I54" s="4">
        <f>SUM((I8-M50)^2,(J8-N50)^2,(K8-O50)^2)*E54</f>
        <v>4.0991373207364116E-4</v>
      </c>
      <c r="J54" s="4">
        <f t="shared" si="20"/>
        <v>0.16862555875717256</v>
      </c>
      <c r="L54" s="35" t="s">
        <v>100</v>
      </c>
      <c r="M54" s="36"/>
    </row>
    <row r="55" spans="2:16">
      <c r="B55" s="27">
        <f t="shared" si="16"/>
        <v>0.82751323729649173</v>
      </c>
      <c r="C55" s="27">
        <f t="shared" si="17"/>
        <v>7.8259960468809887E-3</v>
      </c>
      <c r="D55" s="27">
        <f t="shared" si="18"/>
        <v>1.1719630133057172E-6</v>
      </c>
      <c r="E55" s="22">
        <f t="shared" si="19"/>
        <v>6.0096905451295449E-7</v>
      </c>
      <c r="F55" s="4">
        <f>SUM((I9-M47)^2,(J9-N47)^2,(K9-O47)^2)*B55</f>
        <v>6.5065371640650252E-2</v>
      </c>
      <c r="G55" s="4">
        <f>SUM((I9-M48)^2,(J9-N48)^2,(K9-O48)^2)*C55</f>
        <v>0.1024780256884105</v>
      </c>
      <c r="H55" s="4">
        <f>SUM((I9-M49)^2,(J9-N49)^2,(K9-O49)^2)*D55</f>
        <v>6.7224769603815534E-4</v>
      </c>
      <c r="I55" s="4">
        <f>SUM((I9-M50)^2,(J9-N50)^2,(K9-O50)^2)*E55</f>
        <v>4.0991373207364116E-4</v>
      </c>
      <c r="J55" s="4">
        <f t="shared" si="20"/>
        <v>0.16862555875717256</v>
      </c>
      <c r="L55" s="37"/>
      <c r="M55" s="38"/>
    </row>
    <row r="56" spans="2:16">
      <c r="B56" s="27">
        <f t="shared" si="16"/>
        <v>0.82751323729649173</v>
      </c>
      <c r="C56" s="27">
        <f t="shared" si="17"/>
        <v>7.8259960468809887E-3</v>
      </c>
      <c r="D56" s="27">
        <f t="shared" si="18"/>
        <v>1.1719630133057172E-6</v>
      </c>
      <c r="E56" s="22">
        <f t="shared" si="19"/>
        <v>6.0096905451295449E-7</v>
      </c>
      <c r="F56" s="4">
        <f>SUM((I10-M47)^2,(J10-N47)^2,(K10-O47)^2)*B56</f>
        <v>6.5065371640650252E-2</v>
      </c>
      <c r="G56" s="4">
        <f>SUM((I10-M48)^2,(J10-N48)^2,(K10-O48)^2)*C56</f>
        <v>0.1024780256884105</v>
      </c>
      <c r="H56" s="4">
        <f>SUM((I10-M49)^2,(J10-N49)^2,(K10-O49)^2)*D56</f>
        <v>6.7224769603815534E-4</v>
      </c>
      <c r="I56" s="4">
        <f>SUM((I10-M50)^2,(J10-N50)^2,(K10-O50)^2)*E56</f>
        <v>4.0991373207364116E-4</v>
      </c>
      <c r="J56" s="4">
        <f t="shared" si="20"/>
        <v>0.16862555875717256</v>
      </c>
      <c r="L56" s="4" t="s">
        <v>114</v>
      </c>
      <c r="M56" s="4">
        <f>J59</f>
        <v>19.708369909441426</v>
      </c>
    </row>
    <row r="57" spans="2:16">
      <c r="B57" s="27">
        <f t="shared" si="16"/>
        <v>2.9794211769562829E-3</v>
      </c>
      <c r="C57" s="27">
        <f t="shared" si="17"/>
        <v>3.5869954277072697E-3</v>
      </c>
      <c r="D57" s="27">
        <f t="shared" si="18"/>
        <v>9.6525432035379777E-2</v>
      </c>
      <c r="E57" s="22">
        <f t="shared" si="19"/>
        <v>0.33043984389139341</v>
      </c>
      <c r="F57" s="4">
        <f>SUM((I11-M47)^2,(J11-N47)^2,(K11-O47)^2)*B57</f>
        <v>2.0400949355523701</v>
      </c>
      <c r="G57" s="4">
        <f>SUM((I11-M48)^2,(J11-N48)^2,(K11-O48)^2)*C57</f>
        <v>1.8980595005561174</v>
      </c>
      <c r="H57" s="4">
        <f>SUM((I11-M49)^2,(J11-N49)^2,(K11-O49)^2)*D57</f>
        <v>0.58602883579738507</v>
      </c>
      <c r="I57" s="4">
        <f>SUM((I11-M50)^2,(J11-N50)^2,(K11-O50)^2)*E57</f>
        <v>2.6907176780847183E-2</v>
      </c>
      <c r="J57" s="4">
        <f t="shared" si="20"/>
        <v>4.5510904486867201</v>
      </c>
      <c r="L57" s="4" t="s">
        <v>112</v>
      </c>
      <c r="M57" s="4">
        <f>iterasi2!J59</f>
        <v>127.27764733349088</v>
      </c>
    </row>
    <row r="58" spans="2:16">
      <c r="B58" s="27">
        <f t="shared" si="16"/>
        <v>5.3135233965496395E-2</v>
      </c>
      <c r="C58" s="27">
        <f t="shared" si="17"/>
        <v>0.56654967074242824</v>
      </c>
      <c r="D58" s="27">
        <f t="shared" si="18"/>
        <v>1.0184973687377202E-4</v>
      </c>
      <c r="E58" s="22">
        <f t="shared" si="19"/>
        <v>4.4919314425739752E-5</v>
      </c>
      <c r="F58" s="4">
        <f>SUM((I12-M47)^2,(J12-N47)^2,(K12-O47)^2)*B58</f>
        <v>0.44936650436393233</v>
      </c>
      <c r="G58" s="4">
        <f>SUM((I12-M48)^2,(J12-N48)^2,(K12-O48)^2)*C58</f>
        <v>0.1192505120701524</v>
      </c>
      <c r="H58" s="4">
        <f>SUM((I12-M49)^2,(J12-N49)^2,(K12-O49)^2)*D58</f>
        <v>4.4791779117990517E-2</v>
      </c>
      <c r="I58" s="4">
        <f>SUM((I12-M50)^2,(J12-N50)^2,(K12-O50)^2)*E58</f>
        <v>2.4064608553155491E-2</v>
      </c>
      <c r="J58" s="4">
        <f t="shared" si="20"/>
        <v>0.63747340410523068</v>
      </c>
      <c r="L58" s="4" t="s">
        <v>115</v>
      </c>
      <c r="M58" s="4">
        <f>ABS(M56-M57)</f>
        <v>107.56927742404945</v>
      </c>
    </row>
    <row r="59" spans="2:16">
      <c r="B59" s="44" t="s">
        <v>37</v>
      </c>
      <c r="C59" s="45"/>
      <c r="D59" s="45"/>
      <c r="E59" s="45"/>
      <c r="F59" s="45"/>
      <c r="G59" s="45"/>
      <c r="H59" s="45"/>
      <c r="I59" s="46"/>
      <c r="J59" s="4">
        <f>SUM(J49:J58)</f>
        <v>19.708369909441426</v>
      </c>
    </row>
    <row r="62" spans="2:16">
      <c r="F62" s="24" t="s">
        <v>96</v>
      </c>
      <c r="G62" s="24" t="s">
        <v>96</v>
      </c>
      <c r="H62" s="24" t="s">
        <v>96</v>
      </c>
      <c r="I62" s="24" t="s">
        <v>96</v>
      </c>
      <c r="L62" s="42" t="s">
        <v>69</v>
      </c>
      <c r="M62" s="42" t="s">
        <v>70</v>
      </c>
      <c r="N62" s="42" t="s">
        <v>71</v>
      </c>
      <c r="O62" s="42" t="s">
        <v>90</v>
      </c>
      <c r="P62" s="24" t="s">
        <v>94</v>
      </c>
    </row>
    <row r="63" spans="2:16">
      <c r="F63" s="24" t="s">
        <v>105</v>
      </c>
      <c r="G63" s="24" t="s">
        <v>97</v>
      </c>
      <c r="H63" s="24" t="s">
        <v>98</v>
      </c>
      <c r="I63" s="24" t="s">
        <v>99</v>
      </c>
      <c r="L63" s="42"/>
      <c r="M63" s="42"/>
      <c r="N63" s="42"/>
      <c r="O63" s="42"/>
      <c r="P63" s="24" t="s">
        <v>95</v>
      </c>
    </row>
    <row r="64" spans="2:16">
      <c r="F64" s="4">
        <f>L64/P64</f>
        <v>0.16049425943719298</v>
      </c>
      <c r="G64" s="4">
        <f>M64/P64</f>
        <v>0.80692743855081517</v>
      </c>
      <c r="H64" s="4">
        <f>N64/P64</f>
        <v>1.8136948306964957E-2</v>
      </c>
      <c r="I64" s="4">
        <f>O64/P64</f>
        <v>1.444135370502698E-2</v>
      </c>
      <c r="L64" s="4">
        <f>SUM((I3-M47)^2,(J3-N47)^2,(K3-O47)^2)^-1</f>
        <v>2.7147767590836126E-2</v>
      </c>
      <c r="M64" s="4">
        <f>SUM((I3-M48)^2,(J3-N48)^2,(K3-O48)^2)^-1</f>
        <v>0.13649259880861297</v>
      </c>
      <c r="N64" s="4">
        <f>SUM((I3-M49)^2,(J3-N49)^2,(K3-O49)^2)^-1</f>
        <v>3.0678832948363363E-3</v>
      </c>
      <c r="O64" s="4">
        <f>SUM((I3-M50)^2,(J3-N50)^2,(K3-O50)^2)^-1</f>
        <v>2.4427697006481142E-3</v>
      </c>
      <c r="P64" s="4">
        <f>SUM(L64:O64)</f>
        <v>0.16915101939493354</v>
      </c>
    </row>
    <row r="65" spans="6:16">
      <c r="F65" s="4">
        <f t="shared" ref="F65:F72" si="21">L65/P65</f>
        <v>0.99377251810002365</v>
      </c>
      <c r="G65" s="4">
        <f t="shared" ref="G65:G73" si="22">M65/P65</f>
        <v>5.9672031301763037E-3</v>
      </c>
      <c r="H65" s="4">
        <f t="shared" ref="H65:H73" si="23">N65/P65</f>
        <v>1.4572178089578195E-4</v>
      </c>
      <c r="I65" s="4">
        <f t="shared" ref="I65:I73" si="24">O65/P65</f>
        <v>1.1455698890414072E-4</v>
      </c>
      <c r="L65" s="4">
        <f>SUM((I4-M47)^2,(J4-N47)^2,(K4-O47)^2)^-1</f>
        <v>12.71818198267993</v>
      </c>
      <c r="M65" s="4">
        <f>SUM((I4-M48)^2,(J4-N48)^2,(K4-O48)^2)^-1</f>
        <v>7.6367552890571067E-2</v>
      </c>
      <c r="N65" s="4">
        <f>SUM((I4-M49)^2,(J5-N49)^2,(K5-O49)^2)^-1</f>
        <v>1.8649299457546777E-3</v>
      </c>
      <c r="O65" s="4">
        <f>SUM((I4-M50)^2,(J4-N50)^2,(K4-O50)^2)^-1</f>
        <v>1.4660866604122211E-3</v>
      </c>
      <c r="P65" s="4">
        <f t="shared" ref="P65:P73" si="25">SUM(L65:O65)</f>
        <v>12.79788055217667</v>
      </c>
    </row>
    <row r="66" spans="6:16">
      <c r="F66" s="4">
        <f t="shared" si="21"/>
        <v>0.92468154138540815</v>
      </c>
      <c r="G66" s="4">
        <f t="shared" si="22"/>
        <v>7.3497782237633827E-2</v>
      </c>
      <c r="H66" s="4">
        <f t="shared" si="23"/>
        <v>9.9172571735964949E-4</v>
      </c>
      <c r="I66" s="4">
        <f t="shared" si="24"/>
        <v>8.2895065959841057E-4</v>
      </c>
      <c r="L66" s="4">
        <f>SUM((I5-M47)^2,(J5-N47)^2,(K5-O47)^2)^-1</f>
        <v>1.7388540668355612</v>
      </c>
      <c r="M66" s="4">
        <f>SUM((I5-M48)^2,(J5-N48)^2,(K5-O48)^2)^-1</f>
        <v>0.1382118186936275</v>
      </c>
      <c r="N66" s="4">
        <f>SUM((I5-M49)^2,(J5-N49)^2,(K5-O49)^2)^-1</f>
        <v>1.8649299457546777E-3</v>
      </c>
      <c r="O66" s="4">
        <f>SUM((I5-M50)^2,(J5-N50)^2,(K5-O50)^2)^-1</f>
        <v>1.55883313458285E-3</v>
      </c>
      <c r="P66" s="4">
        <f t="shared" si="25"/>
        <v>1.8804896486095262</v>
      </c>
    </row>
    <row r="67" spans="6:16">
      <c r="F67" s="4">
        <f t="shared" si="21"/>
        <v>0.93979679425909535</v>
      </c>
      <c r="G67" s="4">
        <f t="shared" si="22"/>
        <v>5.7619245504387538E-2</v>
      </c>
      <c r="H67" s="4">
        <f t="shared" si="23"/>
        <v>1.4034170265567068E-3</v>
      </c>
      <c r="I67" s="4">
        <f t="shared" si="24"/>
        <v>1.1805432099604211E-3</v>
      </c>
      <c r="L67" s="4">
        <f>SUM((I6-M47)^2,(J6-N47)^2,(K6-O47)^2)^-1</f>
        <v>1.1654012746973355</v>
      </c>
      <c r="M67" s="4">
        <f>SUM((I6-M48)^2,(J6-N48)^2,(K6-O48)^2)^-1</f>
        <v>7.1451129188890697E-2</v>
      </c>
      <c r="N67" s="4">
        <f>SUM((I6-M49)^2,(J6-N49)^2,(K6-O49)^2)^-1</f>
        <v>1.7403166319273722E-3</v>
      </c>
      <c r="O67" s="4">
        <f>SUM((I6-M50)^2,(J6-N50)^2,(K6-O50)^2)^-1</f>
        <v>1.4639404710970515E-3</v>
      </c>
      <c r="P67" s="4">
        <f t="shared" si="25"/>
        <v>1.2400566609892505</v>
      </c>
    </row>
    <row r="68" spans="6:16">
      <c r="F68" s="4">
        <f t="shared" si="21"/>
        <v>0.99378195903576205</v>
      </c>
      <c r="G68" s="4">
        <f t="shared" si="22"/>
        <v>5.9672598191873845E-3</v>
      </c>
      <c r="H68" s="4">
        <f t="shared" si="23"/>
        <v>1.3622306784376461E-4</v>
      </c>
      <c r="I68" s="4">
        <f t="shared" si="24"/>
        <v>1.1455807720669583E-4</v>
      </c>
      <c r="L68" s="4">
        <f>SUM((I7-M47)^2,(J7-N47)^2,(K7-O47)^2)^-1</f>
        <v>12.71818198267993</v>
      </c>
      <c r="M68" s="4">
        <f>SUM((I7-M48)^2,(J7-N48)^2,(K7-O48)^2)^-1</f>
        <v>7.6367552890571067E-2</v>
      </c>
      <c r="N68" s="4">
        <f>SUM((I7-M49)^2,(J7-N49)^2,(K7-O49)^2)^-1</f>
        <v>1.7433499887208226E-3</v>
      </c>
      <c r="O68" s="4">
        <f>SUM((I7-M50)^2,(J7-N50)^2,(K7-O50)^2)^-1</f>
        <v>1.4660866604122211E-3</v>
      </c>
      <c r="P68" s="4">
        <f t="shared" si="25"/>
        <v>12.797758972219635</v>
      </c>
    </row>
    <row r="69" spans="6:16">
      <c r="F69" s="4">
        <f t="shared" si="21"/>
        <v>0.99378195903576205</v>
      </c>
      <c r="G69" s="4">
        <f t="shared" si="22"/>
        <v>5.9672598191873845E-3</v>
      </c>
      <c r="H69" s="4">
        <f t="shared" si="23"/>
        <v>1.3622306784376461E-4</v>
      </c>
      <c r="I69" s="4">
        <f t="shared" si="24"/>
        <v>1.1455807720669583E-4</v>
      </c>
      <c r="L69" s="4">
        <f>SUM((I8-M47)^2,(J8-N47)^2,(K8-O47)^2)^-1</f>
        <v>12.71818198267993</v>
      </c>
      <c r="M69" s="4">
        <f>SUM((I8-M48)^2,(J8-N48)^2,(K8-O48)^2)^-1</f>
        <v>7.6367552890571067E-2</v>
      </c>
      <c r="N69" s="4">
        <f>SUM((I8-M49)^2,(J8-N49)^2,(K8-O49)^2)^-1</f>
        <v>1.7433499887208226E-3</v>
      </c>
      <c r="O69" s="4">
        <f>SUM((I8-M50)^2,(J8-N50)^2,(K8-O50)^2)^-1</f>
        <v>1.4660866604122211E-3</v>
      </c>
      <c r="P69" s="4">
        <f t="shared" si="25"/>
        <v>12.797758972219635</v>
      </c>
    </row>
    <row r="70" spans="6:16">
      <c r="F70" s="4">
        <f t="shared" si="21"/>
        <v>0.99378195903576205</v>
      </c>
      <c r="G70" s="4">
        <f t="shared" si="22"/>
        <v>5.9672598191873845E-3</v>
      </c>
      <c r="H70" s="4">
        <f t="shared" si="23"/>
        <v>1.3622306784376461E-4</v>
      </c>
      <c r="I70" s="4">
        <f t="shared" si="24"/>
        <v>1.1455807720669583E-4</v>
      </c>
      <c r="L70" s="4">
        <f>SUM((I9-M47)^2,(J9-N47)^2,(K9-O47)^2)^-1</f>
        <v>12.71818198267993</v>
      </c>
      <c r="M70" s="4">
        <f>SUM((I9-M48)^2,(J9-N48)^2,(K9-O48)^2)^-1</f>
        <v>7.6367552890571067E-2</v>
      </c>
      <c r="N70" s="4">
        <f>SUM((I9-M49)^2,(J9-N49)^2,(K9-O49)^2)^-1</f>
        <v>1.7433499887208226E-3</v>
      </c>
      <c r="O70" s="4">
        <f>SUM((I9-M50)^2,(J9-N50)^2,(K9-O50)^2)^-1</f>
        <v>1.4660866604122211E-3</v>
      </c>
      <c r="P70" s="4">
        <f t="shared" si="25"/>
        <v>12.797758972219635</v>
      </c>
    </row>
    <row r="71" spans="6:16">
      <c r="F71" s="4">
        <f t="shared" si="21"/>
        <v>0.99378195903576205</v>
      </c>
      <c r="G71" s="4">
        <f t="shared" si="22"/>
        <v>5.9672598191873845E-3</v>
      </c>
      <c r="H71" s="4">
        <f t="shared" si="23"/>
        <v>1.3622306784376461E-4</v>
      </c>
      <c r="I71" s="4">
        <f t="shared" si="24"/>
        <v>1.1455807720669583E-4</v>
      </c>
      <c r="L71" s="4">
        <f>SUM((I10-M47)^2,(J10-N47)^2,(K10-O47)^2)^-1</f>
        <v>12.71818198267993</v>
      </c>
      <c r="M71" s="4">
        <f>SUM((I10-M48)^2,(J10-N48)^2,(K10-O48)^2)^-1</f>
        <v>7.6367552890571067E-2</v>
      </c>
      <c r="N71" s="4">
        <f>SUM((I10-M49)^2,(J10-N49)^2,(K10-O49)^2)^-1</f>
        <v>1.7433499887208226E-3</v>
      </c>
      <c r="O71" s="4">
        <f>SUM((I10-M50)^2,(J10-N50)^2,(K10-O50)^2)^-1</f>
        <v>1.4660866604122211E-3</v>
      </c>
      <c r="P71" s="4">
        <f t="shared" si="25"/>
        <v>12.797758972219635</v>
      </c>
    </row>
    <row r="72" spans="6:16">
      <c r="F72" s="4">
        <f t="shared" si="21"/>
        <v>1.1731518883229629E-4</v>
      </c>
      <c r="G72" s="4">
        <f t="shared" si="22"/>
        <v>1.5180767255182609E-4</v>
      </c>
      <c r="H72" s="4">
        <f t="shared" si="23"/>
        <v>1.3231085911487701E-2</v>
      </c>
      <c r="I72" s="4">
        <f t="shared" si="24"/>
        <v>0.98649979122712816</v>
      </c>
      <c r="L72" s="4">
        <f>SUM((I11-M47)^2,(J11-N47)^2,(K11-O47)^2)^-1</f>
        <v>1.4604326127350459E-3</v>
      </c>
      <c r="M72" s="4">
        <f>SUM((I11-M48)^2,(J11-N48)^2,(K11-O48)^2)^-1</f>
        <v>1.889822435311594E-3</v>
      </c>
      <c r="N72" s="4">
        <f>SUM((I11-M49)^2,(J11-N49)^2,(K11-O49)^2)^-1</f>
        <v>0.16471106221939</v>
      </c>
      <c r="O72" s="4">
        <f>SUM((I11-M50)^2,(J11-N50)^2,(K11-O50)^2)^-1</f>
        <v>12.280732630656518</v>
      </c>
      <c r="P72" s="4">
        <f t="shared" si="25"/>
        <v>12.448793947923955</v>
      </c>
    </row>
    <row r="73" spans="6:16">
      <c r="F73" s="29">
        <f>L73/P73</f>
        <v>2.4263769218946657E-2</v>
      </c>
      <c r="G73" s="4">
        <f t="shared" si="22"/>
        <v>0.97488660991167941</v>
      </c>
      <c r="H73" s="4">
        <f t="shared" si="23"/>
        <v>4.6659272704818391E-4</v>
      </c>
      <c r="I73" s="4">
        <f t="shared" si="24"/>
        <v>3.8302814232572222E-4</v>
      </c>
      <c r="L73" s="4">
        <f>SUM((I12-M47)^2,(J12-N47)^2,(K12-O47)^2)^-1</f>
        <v>0.11824475889832524</v>
      </c>
      <c r="M73" s="4">
        <f>SUM((I12-M48)^2,(J12-N48)^2,(K12-O48)^2)^-1</f>
        <v>4.7509202342807537</v>
      </c>
      <c r="N73" s="4">
        <f>SUM((I12-M49)^2,(J12-N49)^2,(K12-O49)^2)^-1</f>
        <v>2.2738488820789951E-3</v>
      </c>
      <c r="O73" s="4">
        <f>SUM((I12-M50)^2,(J12-N50)^2,(K12-O50)^2)^-1</f>
        <v>1.86661313548978E-3</v>
      </c>
      <c r="P73" s="4">
        <f t="shared" si="25"/>
        <v>4.8733054551966477</v>
      </c>
    </row>
  </sheetData>
  <mergeCells count="19">
    <mergeCell ref="O62:O63"/>
    <mergeCell ref="B59:I59"/>
    <mergeCell ref="L47:L50"/>
    <mergeCell ref="L54:M55"/>
    <mergeCell ref="L62:L63"/>
    <mergeCell ref="M62:M63"/>
    <mergeCell ref="N62:N63"/>
    <mergeCell ref="B47:E47"/>
    <mergeCell ref="F47:F48"/>
    <mergeCell ref="G47:G48"/>
    <mergeCell ref="H47:H48"/>
    <mergeCell ref="I47:I48"/>
    <mergeCell ref="J47:J48"/>
    <mergeCell ref="B46:J46"/>
    <mergeCell ref="H1:K1"/>
    <mergeCell ref="B16:F16"/>
    <mergeCell ref="I16:M16"/>
    <mergeCell ref="B31:F31"/>
    <mergeCell ref="I31:M3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3"/>
  <sheetViews>
    <sheetView topLeftCell="A51" workbookViewId="0">
      <selection activeCell="L58" sqref="L58"/>
    </sheetView>
  </sheetViews>
  <sheetFormatPr defaultRowHeight="15"/>
  <cols>
    <col min="2" max="2" width="11.85546875" customWidth="1"/>
    <col min="3" max="3" width="11.7109375" customWidth="1"/>
    <col min="4" max="4" width="11.140625" customWidth="1"/>
    <col min="5" max="5" width="12" customWidth="1"/>
    <col min="6" max="6" width="12.28515625" customWidth="1"/>
    <col min="7" max="7" width="11.7109375" customWidth="1"/>
    <col min="8" max="8" width="12" customWidth="1"/>
    <col min="9" max="9" width="12.42578125" customWidth="1"/>
    <col min="10" max="10" width="13" customWidth="1"/>
    <col min="11" max="11" width="11.28515625" customWidth="1"/>
    <col min="12" max="12" width="11" customWidth="1"/>
    <col min="13" max="13" width="12" customWidth="1"/>
    <col min="16" max="16" width="11.42578125" customWidth="1"/>
  </cols>
  <sheetData>
    <row r="1" spans="2:13">
      <c r="H1" s="34" t="s">
        <v>1</v>
      </c>
      <c r="I1" s="34"/>
      <c r="J1" s="34"/>
      <c r="K1" s="34"/>
    </row>
    <row r="2" spans="2:13">
      <c r="B2" s="24" t="s">
        <v>96</v>
      </c>
      <c r="C2" s="24" t="s">
        <v>96</v>
      </c>
      <c r="D2" s="24" t="s">
        <v>96</v>
      </c>
      <c r="E2" s="24" t="s">
        <v>96</v>
      </c>
      <c r="H2" s="18" t="s">
        <v>2</v>
      </c>
      <c r="I2" s="18" t="s">
        <v>3</v>
      </c>
      <c r="J2" s="18" t="s">
        <v>4</v>
      </c>
      <c r="K2" s="18" t="s">
        <v>5</v>
      </c>
    </row>
    <row r="3" spans="2:13">
      <c r="B3" s="24" t="s">
        <v>105</v>
      </c>
      <c r="C3" s="24" t="s">
        <v>97</v>
      </c>
      <c r="D3" s="24" t="s">
        <v>98</v>
      </c>
      <c r="E3" s="24" t="s">
        <v>99</v>
      </c>
      <c r="H3" s="4">
        <v>1</v>
      </c>
      <c r="I3" s="10">
        <v>1</v>
      </c>
      <c r="J3" s="11">
        <v>7</v>
      </c>
      <c r="K3" s="11">
        <v>3</v>
      </c>
    </row>
    <row r="4" spans="2:13">
      <c r="B4" s="4">
        <f>iterasi4!F64</f>
        <v>0.16049425943719298</v>
      </c>
      <c r="C4" s="4">
        <f>iterasi4!G64</f>
        <v>0.80692743855081517</v>
      </c>
      <c r="D4" s="4">
        <f>iterasi4!H64</f>
        <v>1.8136948306964957E-2</v>
      </c>
      <c r="E4" s="4">
        <f>iterasi4!I64</f>
        <v>1.444135370502698E-2</v>
      </c>
      <c r="H4" s="4">
        <v>2</v>
      </c>
      <c r="I4" s="10">
        <v>1</v>
      </c>
      <c r="J4" s="11">
        <v>1</v>
      </c>
      <c r="K4" s="11">
        <v>1</v>
      </c>
    </row>
    <row r="5" spans="2:13">
      <c r="B5" s="4">
        <f>iterasi4!F65</f>
        <v>0.99377251810002365</v>
      </c>
      <c r="C5" s="4">
        <f>iterasi4!G65</f>
        <v>5.9672031301763037E-3</v>
      </c>
      <c r="D5" s="4">
        <f>iterasi4!H65</f>
        <v>1.4572178089578195E-4</v>
      </c>
      <c r="E5" s="4">
        <f>iterasi4!I65</f>
        <v>1.1455698890414072E-4</v>
      </c>
      <c r="H5" s="4">
        <v>3</v>
      </c>
      <c r="I5" s="10">
        <v>1</v>
      </c>
      <c r="J5" s="11">
        <v>2</v>
      </c>
      <c r="K5" s="11">
        <v>1</v>
      </c>
    </row>
    <row r="6" spans="2:13">
      <c r="B6" s="4">
        <f>iterasi4!F66</f>
        <v>0.92468154138540815</v>
      </c>
      <c r="C6" s="4">
        <f>iterasi4!G66</f>
        <v>7.3497782237633827E-2</v>
      </c>
      <c r="D6" s="4">
        <f>iterasi4!H66</f>
        <v>9.9172571735964949E-4</v>
      </c>
      <c r="E6" s="4">
        <f>iterasi4!I66</f>
        <v>8.2895065959841057E-4</v>
      </c>
      <c r="H6" s="4">
        <v>4</v>
      </c>
      <c r="I6" s="10">
        <v>2</v>
      </c>
      <c r="J6" s="11">
        <v>1</v>
      </c>
      <c r="K6" s="11">
        <v>1</v>
      </c>
    </row>
    <row r="7" spans="2:13">
      <c r="B7" s="4">
        <f>iterasi4!F67</f>
        <v>0.93979679425909535</v>
      </c>
      <c r="C7" s="4">
        <f>iterasi4!G67</f>
        <v>5.7619245504387538E-2</v>
      </c>
      <c r="D7" s="4">
        <f>iterasi4!H67</f>
        <v>1.4034170265567068E-3</v>
      </c>
      <c r="E7" s="4">
        <f>iterasi4!I67</f>
        <v>1.1805432099604211E-3</v>
      </c>
      <c r="H7" s="4">
        <v>5</v>
      </c>
      <c r="I7" s="10">
        <v>1</v>
      </c>
      <c r="J7" s="11">
        <v>1</v>
      </c>
      <c r="K7" s="11">
        <v>1</v>
      </c>
    </row>
    <row r="8" spans="2:13">
      <c r="B8" s="4">
        <f>iterasi4!F68</f>
        <v>0.99378195903576205</v>
      </c>
      <c r="C8" s="4">
        <f>iterasi4!G68</f>
        <v>5.9672598191873845E-3</v>
      </c>
      <c r="D8" s="4">
        <f>iterasi4!H68</f>
        <v>1.3622306784376461E-4</v>
      </c>
      <c r="E8" s="4">
        <f>iterasi4!I68</f>
        <v>1.1455807720669583E-4</v>
      </c>
      <c r="H8" s="4">
        <v>6</v>
      </c>
      <c r="I8" s="10">
        <v>1</v>
      </c>
      <c r="J8" s="11">
        <v>1</v>
      </c>
      <c r="K8" s="11">
        <v>1</v>
      </c>
    </row>
    <row r="9" spans="2:13">
      <c r="B9" s="4">
        <f>iterasi4!F69</f>
        <v>0.99378195903576205</v>
      </c>
      <c r="C9" s="4">
        <f>iterasi4!G69</f>
        <v>5.9672598191873845E-3</v>
      </c>
      <c r="D9" s="4">
        <f>iterasi4!H69</f>
        <v>1.3622306784376461E-4</v>
      </c>
      <c r="E9" s="4">
        <f>iterasi4!I69</f>
        <v>1.1455807720669583E-4</v>
      </c>
      <c r="H9" s="4">
        <v>7</v>
      </c>
      <c r="I9" s="10">
        <v>1</v>
      </c>
      <c r="J9" s="11">
        <v>1</v>
      </c>
      <c r="K9" s="11">
        <v>1</v>
      </c>
    </row>
    <row r="10" spans="2:13">
      <c r="B10" s="4">
        <f>iterasi4!F70</f>
        <v>0.99378195903576205</v>
      </c>
      <c r="C10" s="4">
        <f>iterasi4!G70</f>
        <v>5.9672598191873845E-3</v>
      </c>
      <c r="D10" s="4">
        <f>iterasi4!H70</f>
        <v>1.3622306784376461E-4</v>
      </c>
      <c r="E10" s="4">
        <f>iterasi4!I70</f>
        <v>1.1455807720669583E-4</v>
      </c>
      <c r="H10" s="4">
        <v>8</v>
      </c>
      <c r="I10" s="10">
        <v>1</v>
      </c>
      <c r="J10" s="11">
        <v>1</v>
      </c>
      <c r="K10" s="11">
        <v>1</v>
      </c>
    </row>
    <row r="11" spans="2:13">
      <c r="B11" s="4">
        <f>iterasi4!F71</f>
        <v>0.99378195903576205</v>
      </c>
      <c r="C11" s="4">
        <f>iterasi4!G71</f>
        <v>5.9672598191873845E-3</v>
      </c>
      <c r="D11" s="4">
        <f>iterasi4!H71</f>
        <v>1.3622306784376461E-4</v>
      </c>
      <c r="E11" s="4">
        <f>iterasi4!I71</f>
        <v>1.1455807720669583E-4</v>
      </c>
      <c r="H11" s="4">
        <v>9</v>
      </c>
      <c r="I11" s="10">
        <v>1</v>
      </c>
      <c r="J11" s="11">
        <v>22</v>
      </c>
      <c r="K11" s="11">
        <v>17</v>
      </c>
    </row>
    <row r="12" spans="2:13">
      <c r="B12" s="4">
        <f>iterasi4!F72</f>
        <v>1.1731518883229629E-4</v>
      </c>
      <c r="C12" s="4">
        <f>iterasi4!G72</f>
        <v>1.5180767255182609E-4</v>
      </c>
      <c r="D12" s="4">
        <f>iterasi4!H72</f>
        <v>1.3231085911487701E-2</v>
      </c>
      <c r="E12" s="4">
        <f>iterasi4!I72</f>
        <v>0.98649979122712816</v>
      </c>
      <c r="H12" s="4">
        <v>10</v>
      </c>
      <c r="I12" s="10">
        <v>1</v>
      </c>
      <c r="J12" s="11">
        <v>4</v>
      </c>
      <c r="K12" s="11">
        <v>2</v>
      </c>
    </row>
    <row r="13" spans="2:13">
      <c r="B13" s="4">
        <f>iterasi4!F73</f>
        <v>2.4263769218946657E-2</v>
      </c>
      <c r="C13" s="4">
        <f>iterasi4!G73</f>
        <v>0.97488660991167941</v>
      </c>
      <c r="D13" s="4">
        <f>iterasi4!H73</f>
        <v>4.6659272704818391E-4</v>
      </c>
      <c r="E13" s="4">
        <f>iterasi4!I73</f>
        <v>3.8302814232572222E-4</v>
      </c>
    </row>
    <row r="16" spans="2:13">
      <c r="B16" s="34" t="s">
        <v>20</v>
      </c>
      <c r="C16" s="34"/>
      <c r="D16" s="34"/>
      <c r="E16" s="34"/>
      <c r="F16" s="34"/>
      <c r="I16" s="34" t="s">
        <v>107</v>
      </c>
      <c r="J16" s="34"/>
      <c r="K16" s="34"/>
      <c r="L16" s="34"/>
      <c r="M16" s="34"/>
    </row>
    <row r="17" spans="2:13">
      <c r="B17" s="14" t="s">
        <v>22</v>
      </c>
      <c r="C17" s="17" t="s">
        <v>92</v>
      </c>
      <c r="D17" s="14" t="s">
        <v>73</v>
      </c>
      <c r="E17" s="14" t="s">
        <v>74</v>
      </c>
      <c r="F17" s="14" t="s">
        <v>75</v>
      </c>
      <c r="I17" s="14" t="s">
        <v>22</v>
      </c>
      <c r="J17" s="17" t="s">
        <v>92</v>
      </c>
      <c r="K17" s="14" t="s">
        <v>73</v>
      </c>
      <c r="L17" s="14" t="s">
        <v>74</v>
      </c>
      <c r="M17" s="14" t="s">
        <v>75</v>
      </c>
    </row>
    <row r="18" spans="2:13">
      <c r="B18" s="4">
        <v>1</v>
      </c>
      <c r="C18" s="22">
        <f>B4^2</f>
        <v>2.5758407312293008E-2</v>
      </c>
      <c r="D18" s="22">
        <f>C18*I3</f>
        <v>2.5758407312293008E-2</v>
      </c>
      <c r="E18" s="22">
        <f>C18*J3</f>
        <v>0.18030885118605106</v>
      </c>
      <c r="F18" s="22">
        <f>C18*K3</f>
        <v>7.7275221936879024E-2</v>
      </c>
      <c r="I18" s="4">
        <v>1</v>
      </c>
      <c r="J18" s="22">
        <f>C4^2</f>
        <v>0.65113189108617964</v>
      </c>
      <c r="K18" s="22">
        <f>J18*I3</f>
        <v>0.65113189108617964</v>
      </c>
      <c r="L18" s="22">
        <f>J18*J3</f>
        <v>4.5579232376032577</v>
      </c>
      <c r="M18" s="22">
        <f>J18*K3</f>
        <v>1.9533956732585389</v>
      </c>
    </row>
    <row r="19" spans="2:13">
      <c r="B19" s="4">
        <v>2</v>
      </c>
      <c r="C19" s="22">
        <f t="shared" ref="C19:C27" si="0">B5^2</f>
        <v>0.98758381773086179</v>
      </c>
      <c r="D19" s="22">
        <f t="shared" ref="D19:D27" si="1">C19*I4</f>
        <v>0.98758381773086179</v>
      </c>
      <c r="E19" s="22">
        <f t="shared" ref="E19:E27" si="2">C19*J4</f>
        <v>0.98758381773086179</v>
      </c>
      <c r="F19" s="22">
        <f t="shared" ref="F19:F27" si="3">C19*K4</f>
        <v>0.98758381773086179</v>
      </c>
      <c r="I19" s="4">
        <v>2</v>
      </c>
      <c r="J19" s="22">
        <f t="shared" ref="J19:J27" si="4">C5^2</f>
        <v>3.5607513196785875E-5</v>
      </c>
      <c r="K19" s="22">
        <f t="shared" ref="K19:K27" si="5">J19*I4</f>
        <v>3.5607513196785875E-5</v>
      </c>
      <c r="L19" s="22">
        <f t="shared" ref="L19:L27" si="6">J19*J4</f>
        <v>3.5607513196785875E-5</v>
      </c>
      <c r="M19" s="22">
        <f t="shared" ref="M19:M27" si="7">J19*K4</f>
        <v>3.5607513196785875E-5</v>
      </c>
    </row>
    <row r="20" spans="2:13">
      <c r="B20" s="4">
        <v>3</v>
      </c>
      <c r="C20" s="22">
        <f t="shared" si="0"/>
        <v>0.85503595297889423</v>
      </c>
      <c r="D20" s="22">
        <f t="shared" si="1"/>
        <v>0.85503595297889423</v>
      </c>
      <c r="E20" s="22">
        <f t="shared" si="2"/>
        <v>1.7100719059577885</v>
      </c>
      <c r="F20" s="22">
        <f t="shared" si="3"/>
        <v>0.85503595297889423</v>
      </c>
      <c r="I20" s="4">
        <v>3</v>
      </c>
      <c r="J20" s="22">
        <f t="shared" si="4"/>
        <v>5.4019239938506427E-3</v>
      </c>
      <c r="K20" s="22">
        <f t="shared" si="5"/>
        <v>5.4019239938506427E-3</v>
      </c>
      <c r="L20" s="22">
        <f t="shared" si="6"/>
        <v>1.0803847987701285E-2</v>
      </c>
      <c r="M20" s="22">
        <f t="shared" si="7"/>
        <v>5.4019239938506427E-3</v>
      </c>
    </row>
    <row r="21" spans="2:13">
      <c r="B21" s="4">
        <v>4</v>
      </c>
      <c r="C21" s="22">
        <f t="shared" si="0"/>
        <v>0.88321801449967241</v>
      </c>
      <c r="D21" s="22">
        <f t="shared" si="1"/>
        <v>1.7664360289993448</v>
      </c>
      <c r="E21" s="22">
        <f t="shared" si="2"/>
        <v>0.88321801449967241</v>
      </c>
      <c r="F21" s="22">
        <f t="shared" si="3"/>
        <v>0.88321801449967241</v>
      </c>
      <c r="I21" s="4">
        <v>4</v>
      </c>
      <c r="J21" s="22">
        <f t="shared" si="4"/>
        <v>3.3199774524948836E-3</v>
      </c>
      <c r="K21" s="22">
        <f t="shared" si="5"/>
        <v>6.6399549049897671E-3</v>
      </c>
      <c r="L21" s="22">
        <f t="shared" si="6"/>
        <v>3.3199774524948836E-3</v>
      </c>
      <c r="M21" s="22">
        <f t="shared" si="7"/>
        <v>3.3199774524948836E-3</v>
      </c>
    </row>
    <row r="22" spans="2:13">
      <c r="B22" s="4">
        <v>5</v>
      </c>
      <c r="C22" s="22">
        <f t="shared" si="0"/>
        <v>0.98760258210495699</v>
      </c>
      <c r="D22" s="22">
        <f t="shared" si="1"/>
        <v>0.98760258210495699</v>
      </c>
      <c r="E22" s="22">
        <f t="shared" si="2"/>
        <v>0.98760258210495699</v>
      </c>
      <c r="F22" s="22">
        <f t="shared" si="3"/>
        <v>0.98760258210495699</v>
      </c>
      <c r="I22" s="4">
        <v>5</v>
      </c>
      <c r="J22" s="22">
        <f t="shared" si="4"/>
        <v>3.5608189749688254E-5</v>
      </c>
      <c r="K22" s="22">
        <f t="shared" si="5"/>
        <v>3.5608189749688254E-5</v>
      </c>
      <c r="L22" s="22">
        <f t="shared" si="6"/>
        <v>3.5608189749688254E-5</v>
      </c>
      <c r="M22" s="22">
        <f t="shared" si="7"/>
        <v>3.5608189749688254E-5</v>
      </c>
    </row>
    <row r="23" spans="2:13">
      <c r="B23" s="4">
        <v>6</v>
      </c>
      <c r="C23" s="22">
        <f t="shared" si="0"/>
        <v>0.98760258210495699</v>
      </c>
      <c r="D23" s="22">
        <f t="shared" si="1"/>
        <v>0.98760258210495699</v>
      </c>
      <c r="E23" s="22">
        <f t="shared" si="2"/>
        <v>0.98760258210495699</v>
      </c>
      <c r="F23" s="22">
        <f t="shared" si="3"/>
        <v>0.98760258210495699</v>
      </c>
      <c r="I23" s="4">
        <v>6</v>
      </c>
      <c r="J23" s="22">
        <f t="shared" si="4"/>
        <v>3.5608189749688254E-5</v>
      </c>
      <c r="K23" s="22">
        <f t="shared" si="5"/>
        <v>3.5608189749688254E-5</v>
      </c>
      <c r="L23" s="22">
        <f t="shared" si="6"/>
        <v>3.5608189749688254E-5</v>
      </c>
      <c r="M23" s="22">
        <f t="shared" si="7"/>
        <v>3.5608189749688254E-5</v>
      </c>
    </row>
    <row r="24" spans="2:13">
      <c r="B24" s="4">
        <v>7</v>
      </c>
      <c r="C24" s="22">
        <f t="shared" si="0"/>
        <v>0.98760258210495699</v>
      </c>
      <c r="D24" s="22">
        <f t="shared" si="1"/>
        <v>0.98760258210495699</v>
      </c>
      <c r="E24" s="22">
        <f t="shared" si="2"/>
        <v>0.98760258210495699</v>
      </c>
      <c r="F24" s="22">
        <f t="shared" si="3"/>
        <v>0.98760258210495699</v>
      </c>
      <c r="I24" s="4">
        <v>7</v>
      </c>
      <c r="J24" s="22">
        <f t="shared" si="4"/>
        <v>3.5608189749688254E-5</v>
      </c>
      <c r="K24" s="22">
        <f t="shared" si="5"/>
        <v>3.5608189749688254E-5</v>
      </c>
      <c r="L24" s="22">
        <f t="shared" si="6"/>
        <v>3.5608189749688254E-5</v>
      </c>
      <c r="M24" s="22">
        <f t="shared" si="7"/>
        <v>3.5608189749688254E-5</v>
      </c>
    </row>
    <row r="25" spans="2:13">
      <c r="B25" s="4">
        <v>8</v>
      </c>
      <c r="C25" s="22">
        <f t="shared" si="0"/>
        <v>0.98760258210495699</v>
      </c>
      <c r="D25" s="22">
        <f t="shared" si="1"/>
        <v>0.98760258210495699</v>
      </c>
      <c r="E25" s="22">
        <f t="shared" si="2"/>
        <v>0.98760258210495699</v>
      </c>
      <c r="F25" s="22">
        <f t="shared" si="3"/>
        <v>0.98760258210495699</v>
      </c>
      <c r="I25" s="4">
        <v>8</v>
      </c>
      <c r="J25" s="22">
        <f t="shared" si="4"/>
        <v>3.5608189749688254E-5</v>
      </c>
      <c r="K25" s="22">
        <f t="shared" si="5"/>
        <v>3.5608189749688254E-5</v>
      </c>
      <c r="L25" s="22">
        <f t="shared" si="6"/>
        <v>3.5608189749688254E-5</v>
      </c>
      <c r="M25" s="22">
        <f t="shared" si="7"/>
        <v>3.5608189749688254E-5</v>
      </c>
    </row>
    <row r="26" spans="2:13">
      <c r="B26" s="4">
        <v>9</v>
      </c>
      <c r="C26" s="22">
        <f t="shared" si="0"/>
        <v>1.3762853530757335E-8</v>
      </c>
      <c r="D26" s="22">
        <f t="shared" si="1"/>
        <v>1.3762853530757335E-8</v>
      </c>
      <c r="E26" s="22">
        <f t="shared" si="2"/>
        <v>3.0278277767666135E-7</v>
      </c>
      <c r="F26" s="22">
        <f t="shared" si="3"/>
        <v>2.339685100228747E-7</v>
      </c>
      <c r="I26" s="4">
        <v>9</v>
      </c>
      <c r="J26" s="22">
        <f t="shared" si="4"/>
        <v>2.3045569445602452E-8</v>
      </c>
      <c r="K26" s="22">
        <f t="shared" si="5"/>
        <v>2.3045569445602452E-8</v>
      </c>
      <c r="L26" s="22">
        <f t="shared" si="6"/>
        <v>5.0700252780325398E-7</v>
      </c>
      <c r="M26" s="22">
        <f t="shared" si="7"/>
        <v>3.9177468057524168E-7</v>
      </c>
    </row>
    <row r="27" spans="2:13">
      <c r="B27" s="4">
        <v>10</v>
      </c>
      <c r="C27" s="22">
        <f t="shared" si="0"/>
        <v>5.887304967103033E-4</v>
      </c>
      <c r="D27" s="22">
        <f t="shared" si="1"/>
        <v>5.887304967103033E-4</v>
      </c>
      <c r="E27" s="22">
        <f t="shared" si="2"/>
        <v>2.3549219868412132E-3</v>
      </c>
      <c r="F27" s="22">
        <f t="shared" si="3"/>
        <v>1.1774609934206066E-3</v>
      </c>
      <c r="I27" s="4">
        <v>10</v>
      </c>
      <c r="J27" s="22">
        <f t="shared" si="4"/>
        <v>0.95040390218508697</v>
      </c>
      <c r="K27" s="22">
        <f t="shared" si="5"/>
        <v>0.95040390218508697</v>
      </c>
      <c r="L27" s="22">
        <f t="shared" si="6"/>
        <v>3.8016156087403479</v>
      </c>
      <c r="M27" s="22">
        <f t="shared" si="7"/>
        <v>1.9008078043701739</v>
      </c>
    </row>
    <row r="28" spans="2:13">
      <c r="B28" s="16" t="s">
        <v>37</v>
      </c>
      <c r="C28" s="5">
        <f>SUM(C18:C27)</f>
        <v>6.702595265201114</v>
      </c>
      <c r="D28" s="5">
        <f>SUM(D18:D27)</f>
        <v>7.5858132797007869</v>
      </c>
      <c r="E28" s="5">
        <f>SUM(E18:E27)</f>
        <v>7.7139481425638197</v>
      </c>
      <c r="F28" s="22">
        <f>SUM(F18:F27)</f>
        <v>6.7547010305280661</v>
      </c>
      <c r="I28" s="16" t="s">
        <v>37</v>
      </c>
      <c r="J28" s="5">
        <f>SUM(J18:J27)</f>
        <v>1.610435758035377</v>
      </c>
      <c r="K28" s="5">
        <f>SUM(K18:K27)</f>
        <v>1.613755735487872</v>
      </c>
      <c r="L28" s="5">
        <f>SUM(L18:L27)</f>
        <v>8.3738412190585265</v>
      </c>
      <c r="M28" s="22">
        <f>SUM(M18:M27)</f>
        <v>3.8631038111219342</v>
      </c>
    </row>
    <row r="31" spans="2:13">
      <c r="B31" s="34" t="s">
        <v>108</v>
      </c>
      <c r="C31" s="34"/>
      <c r="D31" s="34"/>
      <c r="E31" s="34"/>
      <c r="F31" s="34"/>
      <c r="I31" s="34" t="s">
        <v>109</v>
      </c>
      <c r="J31" s="34"/>
      <c r="K31" s="34"/>
      <c r="L31" s="34"/>
      <c r="M31" s="34"/>
    </row>
    <row r="32" spans="2:13">
      <c r="B32" s="14" t="s">
        <v>22</v>
      </c>
      <c r="C32" s="17" t="s">
        <v>92</v>
      </c>
      <c r="D32" s="14" t="s">
        <v>73</v>
      </c>
      <c r="E32" s="14" t="s">
        <v>74</v>
      </c>
      <c r="F32" s="14" t="s">
        <v>75</v>
      </c>
      <c r="I32" s="14" t="s">
        <v>22</v>
      </c>
      <c r="J32" s="17" t="s">
        <v>92</v>
      </c>
      <c r="K32" s="14" t="s">
        <v>73</v>
      </c>
      <c r="L32" s="14" t="s">
        <v>74</v>
      </c>
      <c r="M32" s="14" t="s">
        <v>75</v>
      </c>
    </row>
    <row r="33" spans="2:15">
      <c r="B33" s="4">
        <v>1</v>
      </c>
      <c r="C33" s="22">
        <f>D4^2</f>
        <v>3.2894889388951901E-4</v>
      </c>
      <c r="D33" s="22">
        <f>C33*I3</f>
        <v>3.2894889388951901E-4</v>
      </c>
      <c r="E33" s="22">
        <f>C33*J3</f>
        <v>2.3026422572266329E-3</v>
      </c>
      <c r="F33" s="22">
        <f>C33*K3</f>
        <v>9.8684668166855709E-4</v>
      </c>
      <c r="I33" s="4">
        <v>1</v>
      </c>
      <c r="J33" s="22">
        <f>E4^2</f>
        <v>2.0855269683369649E-4</v>
      </c>
      <c r="K33" s="22">
        <f>J33*I3</f>
        <v>2.0855269683369649E-4</v>
      </c>
      <c r="L33" s="22">
        <f>J33*J3</f>
        <v>1.4598688778358754E-3</v>
      </c>
      <c r="M33" s="22">
        <f>J33*K3</f>
        <v>6.2565809050108944E-4</v>
      </c>
    </row>
    <row r="34" spans="2:15">
      <c r="B34" s="4">
        <v>2</v>
      </c>
      <c r="C34" s="22">
        <f t="shared" ref="C34:C42" si="8">D5^2</f>
        <v>2.1234837427438281E-8</v>
      </c>
      <c r="D34" s="22">
        <f t="shared" ref="D34:D42" si="9">C34*I4</f>
        <v>2.1234837427438281E-8</v>
      </c>
      <c r="E34" s="22">
        <f t="shared" ref="E34:E42" si="10">C34*J4</f>
        <v>2.1234837427438281E-8</v>
      </c>
      <c r="F34" s="22">
        <f t="shared" ref="F34:F42" si="11">C34*K4</f>
        <v>2.1234837427438281E-8</v>
      </c>
      <c r="I34" s="4">
        <v>2</v>
      </c>
      <c r="J34" s="22">
        <f t="shared" ref="J34:J42" si="12">E5^2</f>
        <v>1.3123303706783421E-8</v>
      </c>
      <c r="K34" s="22">
        <f t="shared" ref="K34:K42" si="13">J34*I4</f>
        <v>1.3123303706783421E-8</v>
      </c>
      <c r="L34" s="22">
        <f t="shared" ref="L34:L42" si="14">J34*J4</f>
        <v>1.3123303706783421E-8</v>
      </c>
      <c r="M34" s="22">
        <f t="shared" ref="M34:M42" si="15">J34*K4</f>
        <v>1.3123303706783421E-8</v>
      </c>
    </row>
    <row r="35" spans="2:15">
      <c r="B35" s="4">
        <v>3</v>
      </c>
      <c r="C35" s="22">
        <f t="shared" si="8"/>
        <v>9.8351989847251136E-7</v>
      </c>
      <c r="D35" s="22">
        <f t="shared" si="9"/>
        <v>9.8351989847251136E-7</v>
      </c>
      <c r="E35" s="22">
        <f t="shared" si="10"/>
        <v>1.9670397969450227E-6</v>
      </c>
      <c r="F35" s="22">
        <f t="shared" si="11"/>
        <v>9.8351989847251136E-7</v>
      </c>
      <c r="I35" s="4">
        <v>3</v>
      </c>
      <c r="J35" s="22">
        <f t="shared" si="12"/>
        <v>6.8715919604863998E-7</v>
      </c>
      <c r="K35" s="22">
        <f t="shared" si="13"/>
        <v>6.8715919604863998E-7</v>
      </c>
      <c r="L35" s="22">
        <f t="shared" si="14"/>
        <v>1.37431839209728E-6</v>
      </c>
      <c r="M35" s="22">
        <f t="shared" si="15"/>
        <v>6.8715919604863998E-7</v>
      </c>
    </row>
    <row r="36" spans="2:15">
      <c r="B36" s="4">
        <v>4</v>
      </c>
      <c r="C36" s="22">
        <f t="shared" si="8"/>
        <v>1.9695793504292683E-6</v>
      </c>
      <c r="D36" s="22">
        <f t="shared" si="9"/>
        <v>3.9391587008585365E-6</v>
      </c>
      <c r="E36" s="22">
        <f t="shared" si="10"/>
        <v>1.9695793504292683E-6</v>
      </c>
      <c r="F36" s="22">
        <f t="shared" si="11"/>
        <v>1.9695793504292683E-6</v>
      </c>
      <c r="I36" s="4">
        <v>4</v>
      </c>
      <c r="J36" s="22">
        <f t="shared" si="12"/>
        <v>1.3936822705836548E-6</v>
      </c>
      <c r="K36" s="22">
        <f t="shared" si="13"/>
        <v>2.7873645411673095E-6</v>
      </c>
      <c r="L36" s="22">
        <f t="shared" si="14"/>
        <v>1.3936822705836548E-6</v>
      </c>
      <c r="M36" s="22">
        <f t="shared" si="15"/>
        <v>1.3936822705836548E-6</v>
      </c>
    </row>
    <row r="37" spans="2:15">
      <c r="B37" s="4">
        <v>5</v>
      </c>
      <c r="C37" s="22">
        <f t="shared" si="8"/>
        <v>1.8556724212766894E-8</v>
      </c>
      <c r="D37" s="22">
        <f t="shared" si="9"/>
        <v>1.8556724212766894E-8</v>
      </c>
      <c r="E37" s="22">
        <f t="shared" si="10"/>
        <v>1.8556724212766894E-8</v>
      </c>
      <c r="F37" s="22">
        <f t="shared" si="11"/>
        <v>1.8556724212766894E-8</v>
      </c>
      <c r="I37" s="4">
        <v>5</v>
      </c>
      <c r="J37" s="22">
        <f t="shared" si="12"/>
        <v>1.3123553053295282E-8</v>
      </c>
      <c r="K37" s="22">
        <f t="shared" si="13"/>
        <v>1.3123553053295282E-8</v>
      </c>
      <c r="L37" s="22">
        <f t="shared" si="14"/>
        <v>1.3123553053295282E-8</v>
      </c>
      <c r="M37" s="22">
        <f t="shared" si="15"/>
        <v>1.3123553053295282E-8</v>
      </c>
    </row>
    <row r="38" spans="2:15">
      <c r="B38" s="4">
        <v>6</v>
      </c>
      <c r="C38" s="22">
        <f t="shared" si="8"/>
        <v>1.8556724212766894E-8</v>
      </c>
      <c r="D38" s="22">
        <f t="shared" si="9"/>
        <v>1.8556724212766894E-8</v>
      </c>
      <c r="E38" s="22">
        <f t="shared" si="10"/>
        <v>1.8556724212766894E-8</v>
      </c>
      <c r="F38" s="22">
        <f t="shared" si="11"/>
        <v>1.8556724212766894E-8</v>
      </c>
      <c r="I38" s="4">
        <v>6</v>
      </c>
      <c r="J38" s="22">
        <f t="shared" si="12"/>
        <v>1.3123553053295282E-8</v>
      </c>
      <c r="K38" s="22">
        <f t="shared" si="13"/>
        <v>1.3123553053295282E-8</v>
      </c>
      <c r="L38" s="22">
        <f t="shared" si="14"/>
        <v>1.3123553053295282E-8</v>
      </c>
      <c r="M38" s="22">
        <f t="shared" si="15"/>
        <v>1.3123553053295282E-8</v>
      </c>
    </row>
    <row r="39" spans="2:15">
      <c r="B39" s="4">
        <v>7</v>
      </c>
      <c r="C39" s="22">
        <f t="shared" si="8"/>
        <v>1.8556724212766894E-8</v>
      </c>
      <c r="D39" s="22">
        <f t="shared" si="9"/>
        <v>1.8556724212766894E-8</v>
      </c>
      <c r="E39" s="22">
        <f t="shared" si="10"/>
        <v>1.8556724212766894E-8</v>
      </c>
      <c r="F39" s="22">
        <f t="shared" si="11"/>
        <v>1.8556724212766894E-8</v>
      </c>
      <c r="I39" s="4">
        <v>7</v>
      </c>
      <c r="J39" s="22">
        <f t="shared" si="12"/>
        <v>1.3123553053295282E-8</v>
      </c>
      <c r="K39" s="22">
        <f t="shared" si="13"/>
        <v>1.3123553053295282E-8</v>
      </c>
      <c r="L39" s="22">
        <f t="shared" si="14"/>
        <v>1.3123553053295282E-8</v>
      </c>
      <c r="M39" s="22">
        <f t="shared" si="15"/>
        <v>1.3123553053295282E-8</v>
      </c>
    </row>
    <row r="40" spans="2:15">
      <c r="B40" s="4">
        <v>8</v>
      </c>
      <c r="C40" s="22">
        <f t="shared" si="8"/>
        <v>1.8556724212766894E-8</v>
      </c>
      <c r="D40" s="22">
        <f t="shared" si="9"/>
        <v>1.8556724212766894E-8</v>
      </c>
      <c r="E40" s="22">
        <f t="shared" si="10"/>
        <v>1.8556724212766894E-8</v>
      </c>
      <c r="F40" s="22">
        <f t="shared" si="11"/>
        <v>1.8556724212766894E-8</v>
      </c>
      <c r="I40" s="4">
        <v>8</v>
      </c>
      <c r="J40" s="22">
        <f t="shared" si="12"/>
        <v>1.3123553053295282E-8</v>
      </c>
      <c r="K40" s="22">
        <f t="shared" si="13"/>
        <v>1.3123553053295282E-8</v>
      </c>
      <c r="L40" s="22">
        <f t="shared" si="14"/>
        <v>1.3123553053295282E-8</v>
      </c>
      <c r="M40" s="22">
        <f t="shared" si="15"/>
        <v>1.3123553053295282E-8</v>
      </c>
    </row>
    <row r="41" spans="2:15">
      <c r="B41" s="4">
        <v>9</v>
      </c>
      <c r="C41" s="22">
        <f t="shared" si="8"/>
        <v>1.7506163439716833E-4</v>
      </c>
      <c r="D41" s="22">
        <f t="shared" si="9"/>
        <v>1.7506163439716833E-4</v>
      </c>
      <c r="E41" s="22">
        <f t="shared" si="10"/>
        <v>3.8513559567377033E-3</v>
      </c>
      <c r="F41" s="22">
        <f t="shared" si="11"/>
        <v>2.9760477847518615E-3</v>
      </c>
      <c r="I41" s="4">
        <v>9</v>
      </c>
      <c r="J41" s="22">
        <f t="shared" si="12"/>
        <v>0.97318183809116743</v>
      </c>
      <c r="K41" s="22">
        <f t="shared" si="13"/>
        <v>0.97318183809116743</v>
      </c>
      <c r="L41" s="22">
        <f t="shared" si="14"/>
        <v>21.410000438005682</v>
      </c>
      <c r="M41" s="22">
        <f t="shared" si="15"/>
        <v>16.544091247549847</v>
      </c>
    </row>
    <row r="42" spans="2:15">
      <c r="B42" s="4">
        <v>10</v>
      </c>
      <c r="C42" s="22">
        <f t="shared" si="8"/>
        <v>2.1770877293426106E-7</v>
      </c>
      <c r="D42" s="22">
        <f t="shared" si="9"/>
        <v>2.1770877293426106E-7</v>
      </c>
      <c r="E42" s="22">
        <f t="shared" si="10"/>
        <v>8.7083509173704425E-7</v>
      </c>
      <c r="F42" s="22">
        <f t="shared" si="11"/>
        <v>4.3541754586852213E-7</v>
      </c>
      <c r="I42" s="4">
        <v>10</v>
      </c>
      <c r="J42" s="22">
        <f t="shared" si="12"/>
        <v>1.4671055781349373E-7</v>
      </c>
      <c r="K42" s="22">
        <f t="shared" si="13"/>
        <v>1.4671055781349373E-7</v>
      </c>
      <c r="L42" s="22">
        <f t="shared" si="14"/>
        <v>5.8684223125397491E-7</v>
      </c>
      <c r="M42" s="22">
        <f t="shared" si="15"/>
        <v>2.9342111562698746E-7</v>
      </c>
    </row>
    <row r="43" spans="2:15">
      <c r="B43" s="16" t="s">
        <v>37</v>
      </c>
      <c r="C43" s="5">
        <f>SUM(C33:C42)</f>
        <v>5.0727679804280184E-4</v>
      </c>
      <c r="D43" s="5">
        <f>SUM(D33:D42)</f>
        <v>5.0924637739323112E-4</v>
      </c>
      <c r="E43" s="5">
        <f>SUM(E33:E42)</f>
        <v>6.1589011299377269E-3</v>
      </c>
      <c r="F43" s="22">
        <f>SUM(F33:F42)</f>
        <v>3.9663784449494675E-3</v>
      </c>
      <c r="I43" s="16" t="s">
        <v>37</v>
      </c>
      <c r="J43" s="5">
        <f>SUM(J33:J42)</f>
        <v>0.97339268395754153</v>
      </c>
      <c r="K43" s="5">
        <f>SUM(K33:K42)</f>
        <v>0.97339407763981212</v>
      </c>
      <c r="L43" s="5">
        <f>SUM(L33:L42)</f>
        <v>21.411463727343925</v>
      </c>
      <c r="M43" s="22">
        <f>SUM(M33:M42)</f>
        <v>16.544719345520448</v>
      </c>
    </row>
    <row r="46" spans="2:15">
      <c r="B46" s="34" t="s">
        <v>62</v>
      </c>
      <c r="C46" s="34"/>
      <c r="D46" s="34"/>
      <c r="E46" s="34"/>
      <c r="F46" s="34"/>
      <c r="G46" s="34"/>
      <c r="H46" s="34"/>
      <c r="I46" s="34"/>
      <c r="J46" s="34"/>
    </row>
    <row r="47" spans="2:15">
      <c r="B47" s="43" t="s">
        <v>68</v>
      </c>
      <c r="C47" s="43"/>
      <c r="D47" s="43"/>
      <c r="E47" s="43"/>
      <c r="F47" s="43" t="s">
        <v>69</v>
      </c>
      <c r="G47" s="43" t="s">
        <v>70</v>
      </c>
      <c r="H47" s="43" t="s">
        <v>71</v>
      </c>
      <c r="I47" s="43" t="s">
        <v>90</v>
      </c>
      <c r="J47" s="43" t="s">
        <v>72</v>
      </c>
      <c r="L47" s="47" t="s">
        <v>104</v>
      </c>
      <c r="M47" s="4">
        <f>D28/C28</f>
        <v>1.1317725417623246</v>
      </c>
      <c r="N47" s="4">
        <f>E28/C28</f>
        <v>1.1508897430542315</v>
      </c>
      <c r="O47" s="4">
        <f>F28/C28</f>
        <v>1.0077739686293572</v>
      </c>
    </row>
    <row r="48" spans="2:15">
      <c r="B48" s="15" t="s">
        <v>86</v>
      </c>
      <c r="C48" s="15" t="s">
        <v>88</v>
      </c>
      <c r="D48" s="15" t="s">
        <v>89</v>
      </c>
      <c r="E48" s="15" t="s">
        <v>87</v>
      </c>
      <c r="F48" s="43"/>
      <c r="G48" s="43"/>
      <c r="H48" s="43"/>
      <c r="I48" s="43"/>
      <c r="J48" s="43"/>
      <c r="L48" s="48"/>
      <c r="M48" s="4">
        <f>K28/J28</f>
        <v>1.0020615398260562</v>
      </c>
      <c r="N48" s="4">
        <f>L28/J28</f>
        <v>5.1997362684457826</v>
      </c>
      <c r="O48" s="4">
        <f>M28/J28</f>
        <v>2.3987941101324406</v>
      </c>
    </row>
    <row r="49" spans="2:16">
      <c r="B49" s="27">
        <f>C18</f>
        <v>2.5758407312293008E-2</v>
      </c>
      <c r="C49" s="27">
        <f>J18</f>
        <v>0.65113189108617964</v>
      </c>
      <c r="D49" s="27">
        <f>C33</f>
        <v>3.2894889388951901E-4</v>
      </c>
      <c r="E49" s="22">
        <f>J33</f>
        <v>2.0855269683369649E-4</v>
      </c>
      <c r="F49" s="4">
        <f>SUM((I3-M47)^2,(J3-N47)^2,(K3-O47)^2)*B49</f>
        <v>0.98393044457975909</v>
      </c>
      <c r="G49" s="4">
        <f>SUM((I3-M48)^2,(J3-N48)^2,(K3-O48)^2)*C49</f>
        <v>2.3456390058438461</v>
      </c>
      <c r="H49" s="4">
        <f>SUM((I3-M49)^2,(J3-N49)^2,(K3-O49)^2)*D49</f>
        <v>1.6333425762441959E-2</v>
      </c>
      <c r="I49" s="4">
        <f>SUM((I3-M50)^2,(J3-N50)^2,(K3-O50)^2)*E49</f>
        <v>8.7762544801983311E-2</v>
      </c>
      <c r="J49" s="4">
        <f>SUM(F49:I49)</f>
        <v>3.4336654209880306</v>
      </c>
      <c r="L49" s="48"/>
      <c r="M49" s="4">
        <f>D43/C43</f>
        <v>1.0038826521497304</v>
      </c>
      <c r="N49" s="4">
        <f>E43/C43</f>
        <v>12.141105514189247</v>
      </c>
      <c r="O49" s="4">
        <f>F43/C43</f>
        <v>7.8189628625884868</v>
      </c>
    </row>
    <row r="50" spans="2:16">
      <c r="B50" s="27">
        <f t="shared" ref="B50:B58" si="16">C19</f>
        <v>0.98758381773086179</v>
      </c>
      <c r="C50" s="27">
        <f t="shared" ref="C50:C58" si="17">J19</f>
        <v>3.5607513196785875E-5</v>
      </c>
      <c r="D50" s="27">
        <f t="shared" ref="D50:D58" si="18">C34</f>
        <v>2.1234837427438281E-8</v>
      </c>
      <c r="E50" s="22">
        <f t="shared" ref="E50:E58" si="19">J34</f>
        <v>1.3123303706783421E-8</v>
      </c>
      <c r="F50" s="4">
        <f>SUM((I4-M47)^2,(J4-N47)^2,(K4-O47)^2)*B50</f>
        <v>3.9693118825825761E-2</v>
      </c>
      <c r="G50" s="4">
        <f>SUM((I4-M48)^2,(J4-N48)^2,(K4-O48)^2)*C50</f>
        <v>6.977083528445342E-4</v>
      </c>
      <c r="H50" s="4">
        <f>SUM((I4-M49)^2,(J5-N49)^2,(K5-O49)^2)*D50</f>
        <v>3.1712167932398878E-6</v>
      </c>
      <c r="I50" s="4">
        <f>SUM((I4-M50)^2,(J4-N50)^2,(K4-O50)^2)*E50</f>
        <v>9.1438695221716148E-6</v>
      </c>
      <c r="J50" s="4">
        <f t="shared" ref="J50:J58" si="20">SUM(F50:I50)</f>
        <v>4.040314226498571E-2</v>
      </c>
      <c r="L50" s="49"/>
      <c r="M50" s="4">
        <f>K43/J43</f>
        <v>1.0000014317780415</v>
      </c>
      <c r="N50" s="4">
        <f>L43/J43</f>
        <v>21.996737884130095</v>
      </c>
      <c r="O50" s="4">
        <f>M43/J43</f>
        <v>16.996962909413149</v>
      </c>
    </row>
    <row r="51" spans="2:16">
      <c r="B51" s="27">
        <f t="shared" si="16"/>
        <v>0.85503595297889423</v>
      </c>
      <c r="C51" s="27">
        <f t="shared" si="17"/>
        <v>5.4019239938506427E-3</v>
      </c>
      <c r="D51" s="27">
        <f t="shared" si="18"/>
        <v>9.8351989847251136E-7</v>
      </c>
      <c r="E51" s="22">
        <f t="shared" si="19"/>
        <v>6.8715919604863998E-7</v>
      </c>
      <c r="F51" s="4">
        <f>SUM((I5-M47)^2,(J5-N47)^2,(K5-O47)^2)*B51</f>
        <v>0.63136937739506849</v>
      </c>
      <c r="G51" s="4">
        <f>SUM((I5-M48)^2,(J5-N48)^2,(K5-O48)^2)*C51</f>
        <v>6.5876146552775752E-2</v>
      </c>
      <c r="H51" s="4">
        <f>SUM((I5-M49)^2,(J5-N49)^2,(K5-O49)^2)*D51</f>
        <v>1.4687914749427308E-4</v>
      </c>
      <c r="I51" s="4">
        <f>SUM((I5-M50)^2,(J5-N50)^2,(K5-O50)^2)*E51</f>
        <v>4.5061999967057112E-4</v>
      </c>
      <c r="J51" s="4">
        <f t="shared" si="20"/>
        <v>0.69784302309500901</v>
      </c>
    </row>
    <row r="52" spans="2:16">
      <c r="B52" s="27">
        <f t="shared" si="16"/>
        <v>0.88321801449967241</v>
      </c>
      <c r="C52" s="27">
        <f t="shared" si="17"/>
        <v>3.3199774524948836E-3</v>
      </c>
      <c r="D52" s="27">
        <f t="shared" si="18"/>
        <v>1.9695793504292683E-6</v>
      </c>
      <c r="E52" s="22">
        <f t="shared" si="19"/>
        <v>1.3936822705836548E-6</v>
      </c>
      <c r="F52" s="4">
        <f>SUM((I6-M47)^2,(J6-N47)^2,(K6-O47)^2)*B52</f>
        <v>0.68594868170605872</v>
      </c>
      <c r="G52" s="4">
        <f>SUM((I6-M48)^2,(J6-N48)^2,(K6-O48)^2)*C52</f>
        <v>6.8359301386661936E-2</v>
      </c>
      <c r="H52" s="4">
        <f>SUM((I6-M49)^2,(J6-N49)^2,(K6-O49)^2)*D52</f>
        <v>3.380088409843987E-4</v>
      </c>
      <c r="I52" s="4">
        <f>SUM((I6-M50)^2,(J6-N50)^2,(K6-O50)^2)*E52</f>
        <v>9.7246385407648414E-4</v>
      </c>
      <c r="J52" s="4">
        <f t="shared" si="20"/>
        <v>0.75561845578778153</v>
      </c>
    </row>
    <row r="53" spans="2:16">
      <c r="B53" s="27">
        <f t="shared" si="16"/>
        <v>0.98760258210495699</v>
      </c>
      <c r="C53" s="27">
        <f t="shared" si="17"/>
        <v>3.5608189749688254E-5</v>
      </c>
      <c r="D53" s="27">
        <f t="shared" si="18"/>
        <v>1.8556724212766894E-8</v>
      </c>
      <c r="E53" s="22">
        <f t="shared" si="19"/>
        <v>1.3123553053295282E-8</v>
      </c>
      <c r="F53" s="4">
        <f>SUM((I7-M47)^2,(J7-N47)^2,(K7-O47)^2)*B53</f>
        <v>3.9693873006399892E-2</v>
      </c>
      <c r="G53" s="4">
        <f>SUM((I7-M48)^2,(J7-N48)^2,(K7-O48)^2)*C53</f>
        <v>6.9772160950215371E-4</v>
      </c>
      <c r="H53" s="4">
        <f>SUM((I7-M49)^2,(J7-N49)^2,(K7-O49)^2)*D53</f>
        <v>3.1661947080687771E-6</v>
      </c>
      <c r="I53" s="4">
        <f>SUM((I7-M50)^2,(J7-N50)^2,(K7-O50)^2)*E53</f>
        <v>9.144043258299438E-6</v>
      </c>
      <c r="J53" s="4">
        <f t="shared" si="20"/>
        <v>4.0403904853868418E-2</v>
      </c>
    </row>
    <row r="54" spans="2:16">
      <c r="B54" s="27">
        <f t="shared" si="16"/>
        <v>0.98760258210495699</v>
      </c>
      <c r="C54" s="27">
        <f t="shared" si="17"/>
        <v>3.5608189749688254E-5</v>
      </c>
      <c r="D54" s="27">
        <f t="shared" si="18"/>
        <v>1.8556724212766894E-8</v>
      </c>
      <c r="E54" s="22">
        <f t="shared" si="19"/>
        <v>1.3123553053295282E-8</v>
      </c>
      <c r="F54" s="4">
        <f>SUM((I8-M47)^2,(J8-N47)^2,(K8-O47)^2)*B54</f>
        <v>3.9693873006399892E-2</v>
      </c>
      <c r="G54" s="4">
        <f>SUM((I8-M48)^2,(J8-N48)^2,(K8-O48)^2)*C54</f>
        <v>6.9772160950215371E-4</v>
      </c>
      <c r="H54" s="4">
        <f>SUM((I8-M49)^2,(J8-N49)^2,(K8-O49)^2)*D54</f>
        <v>3.1661947080687771E-6</v>
      </c>
      <c r="I54" s="4">
        <f>SUM((I8-M50)^2,(J8-N50)^2,(K8-O50)^2)*E54</f>
        <v>9.144043258299438E-6</v>
      </c>
      <c r="J54" s="4">
        <f t="shared" si="20"/>
        <v>4.0403904853868418E-2</v>
      </c>
      <c r="L54" s="35" t="s">
        <v>100</v>
      </c>
      <c r="M54" s="36"/>
    </row>
    <row r="55" spans="2:16">
      <c r="B55" s="27">
        <f t="shared" si="16"/>
        <v>0.98760258210495699</v>
      </c>
      <c r="C55" s="27">
        <f t="shared" si="17"/>
        <v>3.5608189749688254E-5</v>
      </c>
      <c r="D55" s="27">
        <f t="shared" si="18"/>
        <v>1.8556724212766894E-8</v>
      </c>
      <c r="E55" s="22">
        <f t="shared" si="19"/>
        <v>1.3123553053295282E-8</v>
      </c>
      <c r="F55" s="4">
        <f>SUM((I9-M47)^2,(J9-N47)^2,(K9-O47)^2)*B55</f>
        <v>3.9693873006399892E-2</v>
      </c>
      <c r="G55" s="4">
        <f>SUM((I9-M48)^2,(J9-N48)^2,(K9-O48)^2)*C55</f>
        <v>6.9772160950215371E-4</v>
      </c>
      <c r="H55" s="4">
        <f>SUM((I9-M49)^2,(J9-N49)^2,(K9-O49)^2)*D55</f>
        <v>3.1661947080687771E-6</v>
      </c>
      <c r="I55" s="4">
        <f>SUM((I9-M50)^2,(J9-N50)^2,(K9-O50)^2)*E55</f>
        <v>9.144043258299438E-6</v>
      </c>
      <c r="J55" s="4">
        <f t="shared" si="20"/>
        <v>4.0403904853868418E-2</v>
      </c>
      <c r="L55" s="37"/>
      <c r="M55" s="38"/>
    </row>
    <row r="56" spans="2:16">
      <c r="B56" s="27">
        <f t="shared" si="16"/>
        <v>0.98760258210495699</v>
      </c>
      <c r="C56" s="27">
        <f t="shared" si="17"/>
        <v>3.5608189749688254E-5</v>
      </c>
      <c r="D56" s="27">
        <f t="shared" si="18"/>
        <v>1.8556724212766894E-8</v>
      </c>
      <c r="E56" s="22">
        <f t="shared" si="19"/>
        <v>1.3123553053295282E-8</v>
      </c>
      <c r="F56" s="4">
        <f>SUM((I10-M47)^2,(J10-N47)^2,(K10-O47)^2)*B56</f>
        <v>3.9693873006399892E-2</v>
      </c>
      <c r="G56" s="4">
        <f>SUM((I10-M48)^2,(J10-N48)^2,(K10-O48)^2)*C56</f>
        <v>6.9772160950215371E-4</v>
      </c>
      <c r="H56" s="4">
        <f>SUM((I10-M49)^2,(J10-N49)^2,(K10-O49)^2)*D56</f>
        <v>3.1661947080687771E-6</v>
      </c>
      <c r="I56" s="4">
        <f>SUM((I10-M50)^2,(J10-N50)^2,(K10-O50)^2)*E56</f>
        <v>9.144043258299438E-6</v>
      </c>
      <c r="J56" s="4">
        <f t="shared" si="20"/>
        <v>4.0403904853868418E-2</v>
      </c>
      <c r="L56" s="4" t="s">
        <v>116</v>
      </c>
      <c r="M56" s="4">
        <f>J59</f>
        <v>6.645562149834805</v>
      </c>
    </row>
    <row r="57" spans="2:16">
      <c r="B57" s="27">
        <f t="shared" si="16"/>
        <v>1.3762853530757335E-8</v>
      </c>
      <c r="C57" s="27">
        <f t="shared" si="17"/>
        <v>2.3045569445602452E-8</v>
      </c>
      <c r="D57" s="27">
        <f t="shared" si="18"/>
        <v>1.7506163439716833E-4</v>
      </c>
      <c r="E57" s="22">
        <f t="shared" si="19"/>
        <v>0.97318183809116743</v>
      </c>
      <c r="F57" s="4">
        <f>SUM((I11-M47)^2,(J11-N47)^2,(K11-O47)^2)*B57</f>
        <v>9.5026180417226716E-6</v>
      </c>
      <c r="G57" s="4">
        <f>SUM((I11-M48)^2,(J11-N48)^2,(K11-O48)^2)*C57</f>
        <v>1.1417790932187926E-5</v>
      </c>
      <c r="H57" s="4">
        <f>SUM((I11-M49)^2,(J11-N49)^2,(K11-O49)^2)*D57</f>
        <v>3.1771806214315378E-2</v>
      </c>
      <c r="I57" s="4">
        <f>SUM((I11-M50)^2,(J11-N50)^2,(K11-O50)^2)*E57</f>
        <v>1.9332569830258209E-5</v>
      </c>
      <c r="J57" s="4">
        <f t="shared" si="20"/>
        <v>3.1812059193119545E-2</v>
      </c>
      <c r="L57" s="4" t="s">
        <v>114</v>
      </c>
      <c r="M57" s="4">
        <f>iterasi2!J59</f>
        <v>127.27764733349088</v>
      </c>
    </row>
    <row r="58" spans="2:16">
      <c r="B58" s="27">
        <f t="shared" si="16"/>
        <v>5.887304967103033E-4</v>
      </c>
      <c r="C58" s="27">
        <f t="shared" si="17"/>
        <v>0.95040390218508697</v>
      </c>
      <c r="D58" s="27">
        <f t="shared" si="18"/>
        <v>2.1770877293426106E-7</v>
      </c>
      <c r="E58" s="22">
        <f t="shared" si="19"/>
        <v>1.4671055781349373E-7</v>
      </c>
      <c r="F58" s="4">
        <f>SUM((I12-M47)^2,(J12-N47)^2,(K12-O47)^2)*B58</f>
        <v>5.368813407574711E-3</v>
      </c>
      <c r="G58" s="4">
        <f>SUM((I12-M48)^2,(J12-N48)^2,(K12-O48)^2)*C58</f>
        <v>1.5191333012713342</v>
      </c>
      <c r="H58" s="4">
        <f>SUM((I12-M49)^2,(J12-N49)^2,(K12-O49)^2)*D58</f>
        <v>2.1800908665155361E-5</v>
      </c>
      <c r="I58" s="4">
        <f>SUM((I12-M50)^2,(J12-N50)^2,(K12-O50)^2)*E58</f>
        <v>8.051350283023526E-5</v>
      </c>
      <c r="J58" s="4">
        <f t="shared" si="20"/>
        <v>1.5246044290904044</v>
      </c>
      <c r="L58" s="4" t="s">
        <v>117</v>
      </c>
      <c r="M58" s="4">
        <f>ABS(M56-M57)</f>
        <v>120.63208518365607</v>
      </c>
    </row>
    <row r="59" spans="2:16">
      <c r="B59" s="44" t="s">
        <v>37</v>
      </c>
      <c r="C59" s="45"/>
      <c r="D59" s="45"/>
      <c r="E59" s="45"/>
      <c r="F59" s="45"/>
      <c r="G59" s="45"/>
      <c r="H59" s="45"/>
      <c r="I59" s="46"/>
      <c r="J59" s="4">
        <f>SUM(J49:J58)</f>
        <v>6.645562149834805</v>
      </c>
    </row>
    <row r="62" spans="2:16">
      <c r="F62" s="24" t="s">
        <v>96</v>
      </c>
      <c r="G62" s="24" t="s">
        <v>96</v>
      </c>
      <c r="H62" s="24" t="s">
        <v>96</v>
      </c>
      <c r="I62" s="24" t="s">
        <v>96</v>
      </c>
      <c r="L62" s="42" t="s">
        <v>69</v>
      </c>
      <c r="M62" s="42" t="s">
        <v>70</v>
      </c>
      <c r="N62" s="42" t="s">
        <v>71</v>
      </c>
      <c r="O62" s="42" t="s">
        <v>90</v>
      </c>
      <c r="P62" s="24" t="s">
        <v>94</v>
      </c>
    </row>
    <row r="63" spans="2:16">
      <c r="F63" s="24" t="s">
        <v>105</v>
      </c>
      <c r="G63" s="24" t="s">
        <v>97</v>
      </c>
      <c r="H63" s="24" t="s">
        <v>98</v>
      </c>
      <c r="I63" s="24" t="s">
        <v>99</v>
      </c>
      <c r="L63" s="42"/>
      <c r="M63" s="42"/>
      <c r="N63" s="42"/>
      <c r="O63" s="42"/>
      <c r="P63" s="24" t="s">
        <v>95</v>
      </c>
    </row>
    <row r="64" spans="2:16">
      <c r="F64" s="4">
        <f>L64/P64</f>
        <v>8.0233191492323414E-2</v>
      </c>
      <c r="G64" s="4">
        <f>M64/P64</f>
        <v>0.85076037078148503</v>
      </c>
      <c r="H64" s="4">
        <f>N64/P64</f>
        <v>6.1723508954395372E-2</v>
      </c>
      <c r="I64" s="4">
        <f>O64/P64</f>
        <v>7.2829287717961879E-3</v>
      </c>
      <c r="L64" s="4">
        <f>SUM((I3-M47)^2,(J3-N47)^2,(K3-O47)^2)^-1</f>
        <v>2.6179093709509653E-2</v>
      </c>
      <c r="M64" s="4">
        <f>SUM((I3-M48)^2,(J3-N48)^2,(K3-O48)^2)^-1</f>
        <v>0.27759254065266292</v>
      </c>
      <c r="N64" s="4">
        <f>SUM((I3-M49)^2,(J3-N49)^2,(K3-O49)^2)^-1</f>
        <v>2.0139614228750682E-2</v>
      </c>
      <c r="O64" s="4">
        <f>SUM((I3-M50)^2,(J3-N50)^2,(K3-O50)^2)^-1</f>
        <v>2.3763291880864361E-3</v>
      </c>
      <c r="P64" s="4">
        <f>SUM(L64:O64)</f>
        <v>0.32628757777900969</v>
      </c>
    </row>
    <row r="65" spans="6:16">
      <c r="F65" s="4">
        <f t="shared" ref="F65:F73" si="21">L65/P65</f>
        <v>0.9976276217574882</v>
      </c>
      <c r="G65" s="4">
        <f t="shared" ref="G65:G73" si="22">M65/P65</f>
        <v>2.0463383621455713E-3</v>
      </c>
      <c r="H65" s="4">
        <f t="shared" ref="H65:H73" si="23">N65/P65</f>
        <v>2.6849285447013023E-4</v>
      </c>
      <c r="I65" s="4">
        <f t="shared" ref="I65:I73" si="24">O65/P65</f>
        <v>5.7547025896121446E-5</v>
      </c>
      <c r="L65" s="4">
        <f>SUM((I4-M47)^2,(J4-N47)^2,(K4-O47)^2)^-1</f>
        <v>24.880479210122044</v>
      </c>
      <c r="M65" s="4">
        <f>SUM((I4-M48)^2,(J4-N48)^2,(K4-O48)^2)^-1</f>
        <v>5.103495328902858E-2</v>
      </c>
      <c r="N65" s="4">
        <f>SUM((I4-M49)^2,(J5-N49)^2,(K5-O49)^2)^-1</f>
        <v>6.6961166050535492E-3</v>
      </c>
      <c r="O65" s="4">
        <f>SUM((I4-M50)^2,(J4-N50)^2,(K4-O50)^2)^-1</f>
        <v>1.4352024244180942E-3</v>
      </c>
      <c r="P65" s="4">
        <f t="shared" ref="P65:P73" si="25">SUM(L65:O65)</f>
        <v>24.939645482440543</v>
      </c>
    </row>
    <row r="66" spans="6:16">
      <c r="F66" s="4">
        <f t="shared" si="21"/>
        <v>0.93753991675792514</v>
      </c>
      <c r="G66" s="4">
        <f t="shared" si="22"/>
        <v>5.6768731108697262E-2</v>
      </c>
      <c r="H66" s="4">
        <f t="shared" si="23"/>
        <v>4.6356635991026355E-3</v>
      </c>
      <c r="I66" s="4">
        <f t="shared" si="24"/>
        <v>1.0556885342748444E-3</v>
      </c>
      <c r="L66" s="4">
        <f>SUM((I5-M47)^2,(J5-N47)^2,(K5-O47)^2)^-1</f>
        <v>1.3542562936876019</v>
      </c>
      <c r="M66" s="4">
        <f>SUM((I5-M48)^2,(J5-N48)^2,(K5-O48)^2)^-1</f>
        <v>8.2001214043735338E-2</v>
      </c>
      <c r="N66" s="4">
        <f>SUM((I5-M49)^2,(J5-N49)^2,(K5-O49)^2)^-1</f>
        <v>6.6961166050535492E-3</v>
      </c>
      <c r="O66" s="4">
        <f>SUM((I5-M50)^2,(J5-N50)^2,(K5-O50)^2)^-1</f>
        <v>1.5249194366672417E-3</v>
      </c>
      <c r="P66" s="4">
        <f t="shared" si="25"/>
        <v>1.4444785437730583</v>
      </c>
    </row>
    <row r="67" spans="6:16">
      <c r="F67" s="4">
        <f t="shared" si="21"/>
        <v>0.95844410018875481</v>
      </c>
      <c r="G67" s="4">
        <f t="shared" si="22"/>
        <v>3.6151640876768698E-2</v>
      </c>
      <c r="H67" s="4">
        <f t="shared" si="23"/>
        <v>4.3374643481443285E-3</v>
      </c>
      <c r="I67" s="4">
        <f t="shared" si="24"/>
        <v>1.066794586332032E-3</v>
      </c>
      <c r="L67" s="4">
        <f>SUM((I6-M47)^2,(J6-N47)^2,(K6-O47)^2)^-1</f>
        <v>1.2875861388099397</v>
      </c>
      <c r="M67" s="4">
        <f>SUM((I6-M48)^2,(J6-N48)^2,(K6-O48)^2)^-1</f>
        <v>4.8566579604376527E-2</v>
      </c>
      <c r="N67" s="4">
        <f>SUM((I6-M49)^2,(J6-N49)^2,(K6-O49)^2)^-1</f>
        <v>5.8270054259325632E-3</v>
      </c>
      <c r="O67" s="4">
        <f>SUM((I6-M50)^2,(J6-N50)^2,(K6-O50)^2)^-1</f>
        <v>1.4331455763023579E-3</v>
      </c>
      <c r="P67" s="4">
        <f t="shared" si="25"/>
        <v>1.3434128694165512</v>
      </c>
    </row>
    <row r="68" spans="6:16">
      <c r="F68" s="4">
        <f t="shared" si="21"/>
        <v>0.99766103327350886</v>
      </c>
      <c r="G68" s="4">
        <f t="shared" si="22"/>
        <v>2.046406896000769E-3</v>
      </c>
      <c r="H68" s="4">
        <f t="shared" si="23"/>
        <v>2.3501087728865E-4</v>
      </c>
      <c r="I68" s="4">
        <f t="shared" si="24"/>
        <v>5.7548953201797169E-5</v>
      </c>
      <c r="L68" s="4">
        <f>SUM((I7-M47)^2,(J7-N47)^2,(K7-O47)^2)^-1</f>
        <v>24.880479210122044</v>
      </c>
      <c r="M68" s="4">
        <f>SUM((I7-M48)^2,(J7-N48)^2,(K7-O48)^2)^-1</f>
        <v>5.103495328902858E-2</v>
      </c>
      <c r="N68" s="4">
        <f>SUM((I7-M49)^2,(J7-N49)^2,(K7-O49)^2)^-1</f>
        <v>5.8608916771532293E-3</v>
      </c>
      <c r="O68" s="4">
        <f>SUM((I7-M50)^2,(J7-N50)^2,(K7-O50)^2)^-1</f>
        <v>1.4352024244180942E-3</v>
      </c>
      <c r="P68" s="4">
        <f t="shared" si="25"/>
        <v>24.938810257512642</v>
      </c>
    </row>
    <row r="69" spans="6:16">
      <c r="F69" s="4">
        <f t="shared" si="21"/>
        <v>0.99766103327350886</v>
      </c>
      <c r="G69" s="4">
        <f t="shared" si="22"/>
        <v>2.046406896000769E-3</v>
      </c>
      <c r="H69" s="4">
        <f t="shared" si="23"/>
        <v>2.3501087728865E-4</v>
      </c>
      <c r="I69" s="4">
        <f t="shared" si="24"/>
        <v>5.7548953201797169E-5</v>
      </c>
      <c r="L69" s="4">
        <f>SUM((I8-M47)^2,(J8-N47)^2,(K8-O47)^2)^-1</f>
        <v>24.880479210122044</v>
      </c>
      <c r="M69" s="4">
        <f>SUM((I8-M48)^2,(J8-N48)^2,(K8-O48)^2)^-1</f>
        <v>5.103495328902858E-2</v>
      </c>
      <c r="N69" s="4">
        <f>SUM((I8-M49)^2,(J8-N49)^2,(K8-O49)^2)^-1</f>
        <v>5.8608916771532293E-3</v>
      </c>
      <c r="O69" s="4">
        <f>SUM((I8-M50)^2,(J8-N50)^2,(K8-O50)^2)^-1</f>
        <v>1.4352024244180942E-3</v>
      </c>
      <c r="P69" s="4">
        <f t="shared" si="25"/>
        <v>24.938810257512642</v>
      </c>
    </row>
    <row r="70" spans="6:16">
      <c r="F70" s="4">
        <f t="shared" si="21"/>
        <v>0.99766103327350886</v>
      </c>
      <c r="G70" s="4">
        <f t="shared" si="22"/>
        <v>2.046406896000769E-3</v>
      </c>
      <c r="H70" s="4">
        <f t="shared" si="23"/>
        <v>2.3501087728865E-4</v>
      </c>
      <c r="I70" s="4">
        <f t="shared" si="24"/>
        <v>5.7548953201797169E-5</v>
      </c>
      <c r="L70" s="4">
        <f>SUM((I9-M47)^2,(J9-N47)^2,(K9-O47)^2)^-1</f>
        <v>24.880479210122044</v>
      </c>
      <c r="M70" s="4">
        <f>SUM((I9-M48)^2,(J9-N48)^2,(K9-O48)^2)^-1</f>
        <v>5.103495328902858E-2</v>
      </c>
      <c r="N70" s="4">
        <f>SUM((I9-M49)^2,(J9-N49)^2,(K9-O49)^2)^-1</f>
        <v>5.8608916771532293E-3</v>
      </c>
      <c r="O70" s="4">
        <f>SUM((I9-M50)^2,(J9-N50)^2,(K9-O50)^2)^-1</f>
        <v>1.4352024244180942E-3</v>
      </c>
      <c r="P70" s="4">
        <f t="shared" si="25"/>
        <v>24.938810257512642</v>
      </c>
    </row>
    <row r="71" spans="6:16">
      <c r="F71" s="4">
        <f t="shared" si="21"/>
        <v>0.99766103327350886</v>
      </c>
      <c r="G71" s="4">
        <f t="shared" si="22"/>
        <v>2.046406896000769E-3</v>
      </c>
      <c r="H71" s="4">
        <f t="shared" si="23"/>
        <v>2.3501087728865E-4</v>
      </c>
      <c r="I71" s="4">
        <f t="shared" si="24"/>
        <v>5.7548953201797169E-5</v>
      </c>
      <c r="L71" s="4">
        <f>SUM((I10-M47)^2,(J10-N47)^2,(K10-O47)^2)^-1</f>
        <v>24.880479210122044</v>
      </c>
      <c r="M71" s="4">
        <f>SUM((I10-M48)^2,(J10-N48)^2,(K10-O48)^2)^-1</f>
        <v>5.103495328902858E-2</v>
      </c>
      <c r="N71" s="4">
        <f>SUM((I10-M49)^2,(J10-N49)^2,(K10-O49)^2)^-1</f>
        <v>5.8608916771532293E-3</v>
      </c>
      <c r="O71" s="4">
        <f>SUM((I10-M50)^2,(J10-N50)^2,(K10-O50)^2)^-1</f>
        <v>1.4352024244180942E-3</v>
      </c>
      <c r="P71" s="4">
        <f t="shared" si="25"/>
        <v>24.938810257512642</v>
      </c>
    </row>
    <row r="72" spans="6:16">
      <c r="F72" s="4">
        <f t="shared" si="21"/>
        <v>2.8771382422652996E-8</v>
      </c>
      <c r="G72" s="4">
        <f t="shared" si="22"/>
        <v>4.0095983634518093E-8</v>
      </c>
      <c r="H72" s="4">
        <f t="shared" si="23"/>
        <v>1.0945726405939729E-7</v>
      </c>
      <c r="I72" s="4">
        <f t="shared" si="24"/>
        <v>0.99999982167536994</v>
      </c>
      <c r="L72" s="4">
        <f>SUM((I11-M47)^2,(J11-N47)^2,(K11-O47)^2)^-1</f>
        <v>1.4483222907970687E-3</v>
      </c>
      <c r="M72" s="4">
        <f>SUM((I11-M48)^2,(J11-N48)^2,(K11-O48)^2)^-1</f>
        <v>2.0183912617137371E-3</v>
      </c>
      <c r="N72" s="4">
        <f>SUM((I11-M49)^2,(J11-N49)^2,(K11-O49)^2)^-1</f>
        <v>5.509967963933101E-3</v>
      </c>
      <c r="O72" s="4">
        <f>SUM((I11-M50)^2,(J11-N50)^2,(K11-O50)^2)^-1</f>
        <v>50338.979589149087</v>
      </c>
      <c r="P72" s="4">
        <f t="shared" si="25"/>
        <v>50338.988565830601</v>
      </c>
    </row>
    <row r="73" spans="6:16">
      <c r="F73" s="23">
        <f t="shared" si="21"/>
        <v>0.14677979209356179</v>
      </c>
      <c r="G73" s="4">
        <f t="shared" si="22"/>
        <v>0.83741429856821892</v>
      </c>
      <c r="H73" s="4">
        <f t="shared" si="23"/>
        <v>1.3366859400781982E-2</v>
      </c>
      <c r="I73" s="4">
        <f t="shared" si="24"/>
        <v>2.4390499374372745E-3</v>
      </c>
      <c r="L73" s="4">
        <f>SUM((I12-M47)^2,(J12-N47)^2,(K12-O47)^2)^-1</f>
        <v>0.10965747028564629</v>
      </c>
      <c r="M73" s="4">
        <f>SUM((I12-M48)^2,(J12-N48)^2,(K12-O48)^2)^-1</f>
        <v>0.62562245287474894</v>
      </c>
      <c r="N73" s="4">
        <f>SUM((I12-M49)^2,(J12-N49)^2,(K12-O49)^2)^-1</f>
        <v>9.9862247155884584E-3</v>
      </c>
      <c r="O73" s="4">
        <f>SUM((I12-M50)^2,(J12-N50)^2,(K12-O50)^2)^-1</f>
        <v>1.8221857533988631E-3</v>
      </c>
      <c r="P73" s="4">
        <f t="shared" si="25"/>
        <v>0.74708833362938254</v>
      </c>
    </row>
  </sheetData>
  <mergeCells count="19">
    <mergeCell ref="O62:O63"/>
    <mergeCell ref="L54:M55"/>
    <mergeCell ref="B47:E47"/>
    <mergeCell ref="F47:F48"/>
    <mergeCell ref="G47:G48"/>
    <mergeCell ref="H47:H48"/>
    <mergeCell ref="I47:I48"/>
    <mergeCell ref="J47:J48"/>
    <mergeCell ref="B59:I59"/>
    <mergeCell ref="L47:L50"/>
    <mergeCell ref="L62:L63"/>
    <mergeCell ref="M62:M63"/>
    <mergeCell ref="N62:N63"/>
    <mergeCell ref="B46:J46"/>
    <mergeCell ref="H1:K1"/>
    <mergeCell ref="B16:F16"/>
    <mergeCell ref="I16:M16"/>
    <mergeCell ref="B31:F31"/>
    <mergeCell ref="I31:M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3"/>
  <sheetViews>
    <sheetView workbookViewId="0">
      <selection activeCell="L58" sqref="L58"/>
    </sheetView>
  </sheetViews>
  <sheetFormatPr defaultRowHeight="15"/>
  <cols>
    <col min="2" max="3" width="12.42578125" customWidth="1"/>
    <col min="4" max="5" width="12.28515625" customWidth="1"/>
    <col min="6" max="6" width="14.140625" customWidth="1"/>
    <col min="7" max="7" width="12.7109375" customWidth="1"/>
    <col min="8" max="8" width="12.28515625" customWidth="1"/>
    <col min="9" max="9" width="12.5703125" customWidth="1"/>
    <col min="10" max="10" width="12.42578125" customWidth="1"/>
    <col min="11" max="11" width="11.7109375" customWidth="1"/>
    <col min="12" max="12" width="11.28515625" bestFit="1" customWidth="1"/>
    <col min="13" max="13" width="11" customWidth="1"/>
    <col min="16" max="16" width="11" customWidth="1"/>
  </cols>
  <sheetData>
    <row r="1" spans="2:13">
      <c r="H1" s="34" t="s">
        <v>1</v>
      </c>
      <c r="I1" s="34"/>
      <c r="J1" s="34"/>
      <c r="K1" s="34"/>
    </row>
    <row r="2" spans="2:13">
      <c r="B2" s="24" t="s">
        <v>96</v>
      </c>
      <c r="C2" s="24" t="s">
        <v>96</v>
      </c>
      <c r="D2" s="24" t="s">
        <v>96</v>
      </c>
      <c r="E2" s="24" t="s">
        <v>96</v>
      </c>
      <c r="H2" s="18" t="s">
        <v>2</v>
      </c>
      <c r="I2" s="18" t="s">
        <v>3</v>
      </c>
      <c r="J2" s="18" t="s">
        <v>4</v>
      </c>
      <c r="K2" s="18" t="s">
        <v>5</v>
      </c>
    </row>
    <row r="3" spans="2:13">
      <c r="B3" s="24" t="s">
        <v>105</v>
      </c>
      <c r="C3" s="24" t="s">
        <v>97</v>
      </c>
      <c r="D3" s="24" t="s">
        <v>98</v>
      </c>
      <c r="E3" s="24" t="s">
        <v>99</v>
      </c>
      <c r="H3" s="4">
        <v>1</v>
      </c>
      <c r="I3" s="10">
        <v>1</v>
      </c>
      <c r="J3" s="11">
        <v>7</v>
      </c>
      <c r="K3" s="11">
        <v>3</v>
      </c>
    </row>
    <row r="4" spans="2:13">
      <c r="B4" s="4">
        <f>iterasi5!F64</f>
        <v>8.0233191492323414E-2</v>
      </c>
      <c r="C4" s="4">
        <f>iterasi5!G64</f>
        <v>0.85076037078148503</v>
      </c>
      <c r="D4" s="4">
        <f>iterasi5!H64</f>
        <v>6.1723508954395372E-2</v>
      </c>
      <c r="E4" s="4">
        <f>iterasi5!I64</f>
        <v>7.2829287717961879E-3</v>
      </c>
      <c r="H4" s="4">
        <v>2</v>
      </c>
      <c r="I4" s="10">
        <v>1</v>
      </c>
      <c r="J4" s="11">
        <v>1</v>
      </c>
      <c r="K4" s="11">
        <v>1</v>
      </c>
    </row>
    <row r="5" spans="2:13">
      <c r="B5" s="4">
        <f>iterasi5!F65</f>
        <v>0.9976276217574882</v>
      </c>
      <c r="C5" s="4">
        <f>iterasi5!G65</f>
        <v>2.0463383621455713E-3</v>
      </c>
      <c r="D5" s="4">
        <f>iterasi5!H65</f>
        <v>2.6849285447013023E-4</v>
      </c>
      <c r="E5" s="4">
        <f>iterasi5!I65</f>
        <v>5.7547025896121446E-5</v>
      </c>
      <c r="H5" s="4">
        <v>3</v>
      </c>
      <c r="I5" s="10">
        <v>1</v>
      </c>
      <c r="J5" s="11">
        <v>2</v>
      </c>
      <c r="K5" s="11">
        <v>1</v>
      </c>
    </row>
    <row r="6" spans="2:13">
      <c r="B6" s="4">
        <f>iterasi5!F66</f>
        <v>0.93753991675792514</v>
      </c>
      <c r="C6" s="4">
        <f>iterasi5!G66</f>
        <v>5.6768731108697262E-2</v>
      </c>
      <c r="D6" s="4">
        <f>iterasi5!H66</f>
        <v>4.6356635991026355E-3</v>
      </c>
      <c r="E6" s="4">
        <f>iterasi5!I66</f>
        <v>1.0556885342748444E-3</v>
      </c>
      <c r="H6" s="4">
        <v>4</v>
      </c>
      <c r="I6" s="10">
        <v>2</v>
      </c>
      <c r="J6" s="11">
        <v>1</v>
      </c>
      <c r="K6" s="11">
        <v>1</v>
      </c>
    </row>
    <row r="7" spans="2:13">
      <c r="B7" s="4">
        <f>iterasi5!F67</f>
        <v>0.95844410018875481</v>
      </c>
      <c r="C7" s="4">
        <f>iterasi5!G67</f>
        <v>3.6151640876768698E-2</v>
      </c>
      <c r="D7" s="4">
        <f>iterasi5!H67</f>
        <v>4.3374643481443285E-3</v>
      </c>
      <c r="E7" s="4">
        <f>iterasi5!I67</f>
        <v>1.066794586332032E-3</v>
      </c>
      <c r="H7" s="4">
        <v>5</v>
      </c>
      <c r="I7" s="10">
        <v>1</v>
      </c>
      <c r="J7" s="11">
        <v>1</v>
      </c>
      <c r="K7" s="11">
        <v>1</v>
      </c>
    </row>
    <row r="8" spans="2:13">
      <c r="B8" s="4">
        <f>iterasi5!F68</f>
        <v>0.99766103327350886</v>
      </c>
      <c r="C8" s="4">
        <f>iterasi5!G68</f>
        <v>2.046406896000769E-3</v>
      </c>
      <c r="D8" s="4">
        <f>iterasi5!H68</f>
        <v>2.3501087728865E-4</v>
      </c>
      <c r="E8" s="4">
        <f>iterasi5!I68</f>
        <v>5.7548953201797169E-5</v>
      </c>
      <c r="H8" s="4">
        <v>6</v>
      </c>
      <c r="I8" s="10">
        <v>1</v>
      </c>
      <c r="J8" s="11">
        <v>1</v>
      </c>
      <c r="K8" s="11">
        <v>1</v>
      </c>
    </row>
    <row r="9" spans="2:13">
      <c r="B9" s="4">
        <f>iterasi5!F69</f>
        <v>0.99766103327350886</v>
      </c>
      <c r="C9" s="4">
        <f>iterasi5!G69</f>
        <v>2.046406896000769E-3</v>
      </c>
      <c r="D9" s="4">
        <f>iterasi5!H69</f>
        <v>2.3501087728865E-4</v>
      </c>
      <c r="E9" s="4">
        <f>iterasi5!I69</f>
        <v>5.7548953201797169E-5</v>
      </c>
      <c r="H9" s="4">
        <v>7</v>
      </c>
      <c r="I9" s="10">
        <v>1</v>
      </c>
      <c r="J9" s="11">
        <v>1</v>
      </c>
      <c r="K9" s="11">
        <v>1</v>
      </c>
    </row>
    <row r="10" spans="2:13">
      <c r="B10" s="4">
        <f>iterasi5!F70</f>
        <v>0.99766103327350886</v>
      </c>
      <c r="C10" s="4">
        <f>iterasi5!G70</f>
        <v>2.046406896000769E-3</v>
      </c>
      <c r="D10" s="4">
        <f>iterasi5!H70</f>
        <v>2.3501087728865E-4</v>
      </c>
      <c r="E10" s="4">
        <f>iterasi5!I70</f>
        <v>5.7548953201797169E-5</v>
      </c>
      <c r="H10" s="4">
        <v>8</v>
      </c>
      <c r="I10" s="10">
        <v>1</v>
      </c>
      <c r="J10" s="11">
        <v>1</v>
      </c>
      <c r="K10" s="11">
        <v>1</v>
      </c>
    </row>
    <row r="11" spans="2:13">
      <c r="B11" s="4">
        <f>iterasi5!F71</f>
        <v>0.99766103327350886</v>
      </c>
      <c r="C11" s="4">
        <f>iterasi5!G71</f>
        <v>2.046406896000769E-3</v>
      </c>
      <c r="D11" s="4">
        <f>iterasi5!H71</f>
        <v>2.3501087728865E-4</v>
      </c>
      <c r="E11" s="4">
        <f>iterasi5!I71</f>
        <v>5.7548953201797169E-5</v>
      </c>
      <c r="H11" s="4">
        <v>9</v>
      </c>
      <c r="I11" s="10">
        <v>1</v>
      </c>
      <c r="J11" s="11">
        <v>22</v>
      </c>
      <c r="K11" s="11">
        <v>17</v>
      </c>
    </row>
    <row r="12" spans="2:13">
      <c r="B12" s="4">
        <f>iterasi5!F72</f>
        <v>2.8771382422652996E-8</v>
      </c>
      <c r="C12" s="4">
        <f>iterasi5!G72</f>
        <v>4.0095983634518093E-8</v>
      </c>
      <c r="D12" s="4">
        <f>iterasi5!H72</f>
        <v>1.0945726405939729E-7</v>
      </c>
      <c r="E12" s="4">
        <f>iterasi5!I72</f>
        <v>0.99999982167536994</v>
      </c>
      <c r="H12" s="4">
        <v>10</v>
      </c>
      <c r="I12" s="10">
        <v>1</v>
      </c>
      <c r="J12" s="11">
        <v>4</v>
      </c>
      <c r="K12" s="11">
        <v>2</v>
      </c>
    </row>
    <row r="13" spans="2:13">
      <c r="B13" s="4">
        <f>iterasi5!F73</f>
        <v>0.14677979209356179</v>
      </c>
      <c r="C13" s="4">
        <f>iterasi5!G73</f>
        <v>0.83741429856821892</v>
      </c>
      <c r="D13" s="4">
        <f>iterasi5!H73</f>
        <v>1.3366859400781982E-2</v>
      </c>
      <c r="E13" s="4">
        <f>iterasi5!I73</f>
        <v>2.4390499374372745E-3</v>
      </c>
    </row>
    <row r="16" spans="2:13">
      <c r="B16" s="34" t="s">
        <v>20</v>
      </c>
      <c r="C16" s="34"/>
      <c r="D16" s="34"/>
      <c r="E16" s="34"/>
      <c r="F16" s="34"/>
      <c r="I16" s="34" t="s">
        <v>107</v>
      </c>
      <c r="J16" s="34"/>
      <c r="K16" s="34"/>
      <c r="L16" s="34"/>
      <c r="M16" s="34"/>
    </row>
    <row r="17" spans="2:13">
      <c r="B17" s="14" t="s">
        <v>22</v>
      </c>
      <c r="C17" s="17" t="s">
        <v>92</v>
      </c>
      <c r="D17" s="14" t="s">
        <v>73</v>
      </c>
      <c r="E17" s="14" t="s">
        <v>74</v>
      </c>
      <c r="F17" s="14" t="s">
        <v>75</v>
      </c>
      <c r="I17" s="14" t="s">
        <v>22</v>
      </c>
      <c r="J17" s="17" t="s">
        <v>92</v>
      </c>
      <c r="K17" s="14" t="s">
        <v>73</v>
      </c>
      <c r="L17" s="14" t="s">
        <v>74</v>
      </c>
      <c r="M17" s="14" t="s">
        <v>75</v>
      </c>
    </row>
    <row r="18" spans="2:13">
      <c r="B18" s="4">
        <v>1</v>
      </c>
      <c r="C18" s="22">
        <f>B4^2</f>
        <v>6.4373650170438381E-3</v>
      </c>
      <c r="D18" s="22">
        <f>C18*I3</f>
        <v>6.4373650170438381E-3</v>
      </c>
      <c r="E18" s="22">
        <f>C18*J3</f>
        <v>4.5061555119306866E-2</v>
      </c>
      <c r="F18" s="22">
        <f>C18*K3</f>
        <v>1.9312095051131514E-2</v>
      </c>
      <c r="I18" s="4">
        <v>1</v>
      </c>
      <c r="J18" s="22">
        <f>C4^2</f>
        <v>0.72379320849224993</v>
      </c>
      <c r="K18" s="22">
        <f>J18*I3</f>
        <v>0.72379320849224993</v>
      </c>
      <c r="L18" s="22">
        <f>J18*J3</f>
        <v>5.0665524594457496</v>
      </c>
      <c r="M18" s="22">
        <f>J18*K3</f>
        <v>2.1713796254767499</v>
      </c>
    </row>
    <row r="19" spans="2:13">
      <c r="B19" s="4">
        <v>2</v>
      </c>
      <c r="C19" s="22">
        <f t="shared" ref="C19:C27" si="0">B5^2</f>
        <v>0.99526087169350197</v>
      </c>
      <c r="D19" s="22">
        <f t="shared" ref="D19:D27" si="1">C19*I4</f>
        <v>0.99526087169350197</v>
      </c>
      <c r="E19" s="22">
        <f t="shared" ref="E19:E27" si="2">C19*J4</f>
        <v>0.99526087169350197</v>
      </c>
      <c r="F19" s="22">
        <f t="shared" ref="F19:F27" si="3">C19*K4</f>
        <v>0.99526087169350197</v>
      </c>
      <c r="I19" s="4">
        <v>2</v>
      </c>
      <c r="J19" s="22">
        <f t="shared" ref="J19:J27" si="4">C5^2</f>
        <v>4.1875006923886193E-6</v>
      </c>
      <c r="K19" s="22">
        <f t="shared" ref="K19:K27" si="5">J19*I4</f>
        <v>4.1875006923886193E-6</v>
      </c>
      <c r="L19" s="22">
        <f t="shared" ref="L19:L27" si="6">J19*J4</f>
        <v>4.1875006923886193E-6</v>
      </c>
      <c r="M19" s="22">
        <f t="shared" ref="M19:M27" si="7">J19*K4</f>
        <v>4.1875006923886193E-6</v>
      </c>
    </row>
    <row r="20" spans="2:13">
      <c r="B20" s="4">
        <v>3</v>
      </c>
      <c r="C20" s="22">
        <f t="shared" si="0"/>
        <v>0.87898109551445724</v>
      </c>
      <c r="D20" s="22">
        <f t="shared" si="1"/>
        <v>0.87898109551445724</v>
      </c>
      <c r="E20" s="22">
        <f t="shared" si="2"/>
        <v>1.7579621910289145</v>
      </c>
      <c r="F20" s="22">
        <f t="shared" si="3"/>
        <v>0.87898109551445724</v>
      </c>
      <c r="I20" s="4">
        <v>3</v>
      </c>
      <c r="J20" s="22">
        <f t="shared" si="4"/>
        <v>3.2226888316915724E-3</v>
      </c>
      <c r="K20" s="22">
        <f t="shared" si="5"/>
        <v>3.2226888316915724E-3</v>
      </c>
      <c r="L20" s="22">
        <f t="shared" si="6"/>
        <v>6.4453776633831448E-3</v>
      </c>
      <c r="M20" s="22">
        <f t="shared" si="7"/>
        <v>3.2226888316915724E-3</v>
      </c>
    </row>
    <row r="21" spans="2:13">
      <c r="B21" s="4">
        <v>4</v>
      </c>
      <c r="C21" s="22">
        <f t="shared" si="0"/>
        <v>0.91861509318663181</v>
      </c>
      <c r="D21" s="22">
        <f t="shared" si="1"/>
        <v>1.8372301863732636</v>
      </c>
      <c r="E21" s="22">
        <f t="shared" si="2"/>
        <v>0.91861509318663181</v>
      </c>
      <c r="F21" s="22">
        <f t="shared" si="3"/>
        <v>0.91861509318663181</v>
      </c>
      <c r="I21" s="4">
        <v>4</v>
      </c>
      <c r="J21" s="22">
        <f t="shared" si="4"/>
        <v>1.3069411380828534E-3</v>
      </c>
      <c r="K21" s="22">
        <f t="shared" si="5"/>
        <v>2.6138822761657067E-3</v>
      </c>
      <c r="L21" s="22">
        <f t="shared" si="6"/>
        <v>1.3069411380828534E-3</v>
      </c>
      <c r="M21" s="22">
        <f t="shared" si="7"/>
        <v>1.3069411380828534E-3</v>
      </c>
    </row>
    <row r="22" spans="2:13">
      <c r="B22" s="4">
        <v>5</v>
      </c>
      <c r="C22" s="22">
        <f t="shared" si="0"/>
        <v>0.99532753731236534</v>
      </c>
      <c r="D22" s="22">
        <f t="shared" si="1"/>
        <v>0.99532753731236534</v>
      </c>
      <c r="E22" s="22">
        <f t="shared" si="2"/>
        <v>0.99532753731236534</v>
      </c>
      <c r="F22" s="22">
        <f t="shared" si="3"/>
        <v>0.99532753731236534</v>
      </c>
      <c r="I22" s="4">
        <v>5</v>
      </c>
      <c r="J22" s="22">
        <f t="shared" si="4"/>
        <v>4.1877811839995023E-6</v>
      </c>
      <c r="K22" s="22">
        <f t="shared" si="5"/>
        <v>4.1877811839995023E-6</v>
      </c>
      <c r="L22" s="22">
        <f t="shared" si="6"/>
        <v>4.1877811839995023E-6</v>
      </c>
      <c r="M22" s="22">
        <f t="shared" si="7"/>
        <v>4.1877811839995023E-6</v>
      </c>
    </row>
    <row r="23" spans="2:13">
      <c r="B23" s="4">
        <v>6</v>
      </c>
      <c r="C23" s="22">
        <f t="shared" si="0"/>
        <v>0.99532753731236534</v>
      </c>
      <c r="D23" s="22">
        <f t="shared" si="1"/>
        <v>0.99532753731236534</v>
      </c>
      <c r="E23" s="22">
        <f t="shared" si="2"/>
        <v>0.99532753731236534</v>
      </c>
      <c r="F23" s="22">
        <f t="shared" si="3"/>
        <v>0.99532753731236534</v>
      </c>
      <c r="I23" s="4">
        <v>6</v>
      </c>
      <c r="J23" s="22">
        <f t="shared" si="4"/>
        <v>4.1877811839995023E-6</v>
      </c>
      <c r="K23" s="22">
        <f t="shared" si="5"/>
        <v>4.1877811839995023E-6</v>
      </c>
      <c r="L23" s="22">
        <f t="shared" si="6"/>
        <v>4.1877811839995023E-6</v>
      </c>
      <c r="M23" s="22">
        <f t="shared" si="7"/>
        <v>4.1877811839995023E-6</v>
      </c>
    </row>
    <row r="24" spans="2:13">
      <c r="B24" s="4">
        <v>7</v>
      </c>
      <c r="C24" s="22">
        <f t="shared" si="0"/>
        <v>0.99532753731236534</v>
      </c>
      <c r="D24" s="22">
        <f t="shared" si="1"/>
        <v>0.99532753731236534</v>
      </c>
      <c r="E24" s="22">
        <f t="shared" si="2"/>
        <v>0.99532753731236534</v>
      </c>
      <c r="F24" s="22">
        <f t="shared" si="3"/>
        <v>0.99532753731236534</v>
      </c>
      <c r="I24" s="4">
        <v>7</v>
      </c>
      <c r="J24" s="22">
        <f t="shared" si="4"/>
        <v>4.1877811839995023E-6</v>
      </c>
      <c r="K24" s="22">
        <f t="shared" si="5"/>
        <v>4.1877811839995023E-6</v>
      </c>
      <c r="L24" s="22">
        <f t="shared" si="6"/>
        <v>4.1877811839995023E-6</v>
      </c>
      <c r="M24" s="22">
        <f t="shared" si="7"/>
        <v>4.1877811839995023E-6</v>
      </c>
    </row>
    <row r="25" spans="2:13">
      <c r="B25" s="4">
        <v>8</v>
      </c>
      <c r="C25" s="22">
        <f t="shared" si="0"/>
        <v>0.99532753731236534</v>
      </c>
      <c r="D25" s="22">
        <f t="shared" si="1"/>
        <v>0.99532753731236534</v>
      </c>
      <c r="E25" s="22">
        <f t="shared" si="2"/>
        <v>0.99532753731236534</v>
      </c>
      <c r="F25" s="22">
        <f t="shared" si="3"/>
        <v>0.99532753731236534</v>
      </c>
      <c r="I25" s="4">
        <v>8</v>
      </c>
      <c r="J25" s="22">
        <f t="shared" si="4"/>
        <v>4.1877811839995023E-6</v>
      </c>
      <c r="K25" s="22">
        <f t="shared" si="5"/>
        <v>4.1877811839995023E-6</v>
      </c>
      <c r="L25" s="22">
        <f t="shared" si="6"/>
        <v>4.1877811839995023E-6</v>
      </c>
      <c r="M25" s="22">
        <f t="shared" si="7"/>
        <v>4.1877811839995023E-6</v>
      </c>
    </row>
    <row r="26" spans="2:13">
      <c r="B26" s="4">
        <v>9</v>
      </c>
      <c r="C26" s="22">
        <f t="shared" si="0"/>
        <v>8.2779244651054581E-16</v>
      </c>
      <c r="D26" s="22">
        <f t="shared" si="1"/>
        <v>8.2779244651054581E-16</v>
      </c>
      <c r="E26" s="22">
        <f t="shared" si="2"/>
        <v>1.8211433823232007E-14</v>
      </c>
      <c r="F26" s="22">
        <f t="shared" si="3"/>
        <v>1.4072471590679279E-14</v>
      </c>
      <c r="I26" s="4">
        <v>9</v>
      </c>
      <c r="J26" s="22">
        <f t="shared" si="4"/>
        <v>1.6076879036195428E-15</v>
      </c>
      <c r="K26" s="22">
        <f t="shared" si="5"/>
        <v>1.6076879036195428E-15</v>
      </c>
      <c r="L26" s="22">
        <f t="shared" si="6"/>
        <v>3.5369133879629939E-14</v>
      </c>
      <c r="M26" s="22">
        <f t="shared" si="7"/>
        <v>2.7330694361532227E-14</v>
      </c>
    </row>
    <row r="27" spans="2:13">
      <c r="B27" s="4">
        <v>10</v>
      </c>
      <c r="C27" s="22">
        <f t="shared" si="0"/>
        <v>2.1544307367029225E-2</v>
      </c>
      <c r="D27" s="22">
        <f t="shared" si="1"/>
        <v>2.1544307367029225E-2</v>
      </c>
      <c r="E27" s="22">
        <f t="shared" si="2"/>
        <v>8.61772294681169E-2</v>
      </c>
      <c r="F27" s="22">
        <f t="shared" si="3"/>
        <v>4.308861473405845E-2</v>
      </c>
      <c r="I27" s="4">
        <v>10</v>
      </c>
      <c r="J27" s="22">
        <f t="shared" si="4"/>
        <v>0.7012627074465021</v>
      </c>
      <c r="K27" s="22">
        <f t="shared" si="5"/>
        <v>0.7012627074465021</v>
      </c>
      <c r="L27" s="22">
        <f t="shared" si="6"/>
        <v>2.8050508297860084</v>
      </c>
      <c r="M27" s="22">
        <f t="shared" si="7"/>
        <v>1.4025254148930042</v>
      </c>
    </row>
    <row r="28" spans="2:13">
      <c r="B28" s="16" t="s">
        <v>37</v>
      </c>
      <c r="C28" s="5">
        <f>SUM(C18:C27)</f>
        <v>6.802148882028126</v>
      </c>
      <c r="D28" s="5">
        <f>SUM(D18:D27)</f>
        <v>7.7207639752147568</v>
      </c>
      <c r="E28" s="5">
        <f>SUM(E18:E27)</f>
        <v>7.7843870897459508</v>
      </c>
      <c r="F28" s="22">
        <f>SUM(F18:F27)</f>
        <v>6.836567919429255</v>
      </c>
      <c r="I28" s="16" t="s">
        <v>37</v>
      </c>
      <c r="J28" s="5">
        <f>SUM(J18:J27)</f>
        <v>1.4296064845339567</v>
      </c>
      <c r="K28" s="5">
        <f>SUM(K18:K27)</f>
        <v>1.4309134256720393</v>
      </c>
      <c r="L28" s="5">
        <f>SUM(L18:L27)</f>
        <v>7.8793765466586878</v>
      </c>
      <c r="M28" s="22">
        <f>SUM(M18:M27)</f>
        <v>3.578455608964985</v>
      </c>
    </row>
    <row r="31" spans="2:13">
      <c r="B31" s="34" t="s">
        <v>108</v>
      </c>
      <c r="C31" s="34"/>
      <c r="D31" s="34"/>
      <c r="E31" s="34"/>
      <c r="F31" s="34"/>
      <c r="I31" s="34" t="s">
        <v>109</v>
      </c>
      <c r="J31" s="34"/>
      <c r="K31" s="34"/>
      <c r="L31" s="34"/>
      <c r="M31" s="34"/>
    </row>
    <row r="32" spans="2:13">
      <c r="B32" s="14" t="s">
        <v>22</v>
      </c>
      <c r="C32" s="17" t="s">
        <v>92</v>
      </c>
      <c r="D32" s="14" t="s">
        <v>73</v>
      </c>
      <c r="E32" s="14" t="s">
        <v>74</v>
      </c>
      <c r="F32" s="14" t="s">
        <v>75</v>
      </c>
      <c r="I32" s="14" t="s">
        <v>22</v>
      </c>
      <c r="J32" s="17" t="s">
        <v>92</v>
      </c>
      <c r="K32" s="14" t="s">
        <v>73</v>
      </c>
      <c r="L32" s="14" t="s">
        <v>74</v>
      </c>
      <c r="M32" s="14" t="s">
        <v>75</v>
      </c>
    </row>
    <row r="33" spans="2:15">
      <c r="B33" s="4">
        <v>1</v>
      </c>
      <c r="C33" s="22">
        <f>D4^2</f>
        <v>3.8097915576433255E-3</v>
      </c>
      <c r="D33" s="22">
        <f>C33*I3</f>
        <v>3.8097915576433255E-3</v>
      </c>
      <c r="E33" s="22">
        <f>C33*J3</f>
        <v>2.6668540903503277E-2</v>
      </c>
      <c r="F33" s="22">
        <f>C33*K3</f>
        <v>1.1429374672929976E-2</v>
      </c>
      <c r="I33" s="4">
        <v>1</v>
      </c>
      <c r="J33" s="22">
        <f>E4^2</f>
        <v>5.3041051495056729E-5</v>
      </c>
      <c r="K33" s="22">
        <f>J33*I3</f>
        <v>5.3041051495056729E-5</v>
      </c>
      <c r="L33" s="22">
        <f>J33*J3</f>
        <v>3.712873604653971E-4</v>
      </c>
      <c r="M33" s="22">
        <f>J33*K3</f>
        <v>1.5912315448517018E-4</v>
      </c>
    </row>
    <row r="34" spans="2:15">
      <c r="B34" s="4">
        <v>2</v>
      </c>
      <c r="C34" s="22">
        <f t="shared" ref="C34:C42" si="8">D5^2</f>
        <v>7.2088412901518529E-8</v>
      </c>
      <c r="D34" s="22">
        <f t="shared" ref="D34:D42" si="9">C34*I4</f>
        <v>7.2088412901518529E-8</v>
      </c>
      <c r="E34" s="22">
        <f t="shared" ref="E34:E42" si="10">C34*J4</f>
        <v>7.2088412901518529E-8</v>
      </c>
      <c r="F34" s="22">
        <f t="shared" ref="F34:F42" si="11">C34*K4</f>
        <v>7.2088412901518529E-8</v>
      </c>
      <c r="I34" s="4">
        <v>2</v>
      </c>
      <c r="J34" s="22">
        <f t="shared" ref="J34:J42" si="12">E5^2</f>
        <v>3.3116601894888722E-9</v>
      </c>
      <c r="K34" s="22">
        <f t="shared" ref="K34:K42" si="13">J34*I4</f>
        <v>3.3116601894888722E-9</v>
      </c>
      <c r="L34" s="22">
        <f t="shared" ref="L34:L42" si="14">J34*J4</f>
        <v>3.3116601894888722E-9</v>
      </c>
      <c r="M34" s="22">
        <f t="shared" ref="M34:M42" si="15">J34*K4</f>
        <v>3.3116601894888722E-9</v>
      </c>
    </row>
    <row r="35" spans="2:15">
      <c r="B35" s="4">
        <v>3</v>
      </c>
      <c r="C35" s="22">
        <f t="shared" si="8"/>
        <v>2.1489377004045201E-5</v>
      </c>
      <c r="D35" s="22">
        <f t="shared" si="9"/>
        <v>2.1489377004045201E-5</v>
      </c>
      <c r="E35" s="22">
        <f t="shared" si="10"/>
        <v>4.2978754008090401E-5</v>
      </c>
      <c r="F35" s="22">
        <f t="shared" si="11"/>
        <v>2.1489377004045201E-5</v>
      </c>
      <c r="I35" s="4">
        <v>3</v>
      </c>
      <c r="J35" s="22">
        <f t="shared" si="12"/>
        <v>1.1144782813993692E-6</v>
      </c>
      <c r="K35" s="22">
        <f t="shared" si="13"/>
        <v>1.1144782813993692E-6</v>
      </c>
      <c r="L35" s="22">
        <f t="shared" si="14"/>
        <v>2.2289565627987385E-6</v>
      </c>
      <c r="M35" s="22">
        <f t="shared" si="15"/>
        <v>1.1144782813993692E-6</v>
      </c>
    </row>
    <row r="36" spans="2:15">
      <c r="B36" s="4">
        <v>4</v>
      </c>
      <c r="C36" s="22">
        <f t="shared" si="8"/>
        <v>1.8813596971423105E-5</v>
      </c>
      <c r="D36" s="22">
        <f t="shared" si="9"/>
        <v>3.7627193942846209E-5</v>
      </c>
      <c r="E36" s="22">
        <f t="shared" si="10"/>
        <v>1.8813596971423105E-5</v>
      </c>
      <c r="F36" s="22">
        <f t="shared" si="11"/>
        <v>1.8813596971423105E-5</v>
      </c>
      <c r="I36" s="4">
        <v>4</v>
      </c>
      <c r="J36" s="22">
        <f t="shared" si="12"/>
        <v>1.1380506894273312E-6</v>
      </c>
      <c r="K36" s="22">
        <f t="shared" si="13"/>
        <v>2.2761013788546624E-6</v>
      </c>
      <c r="L36" s="22">
        <f t="shared" si="14"/>
        <v>1.1380506894273312E-6</v>
      </c>
      <c r="M36" s="22">
        <f t="shared" si="15"/>
        <v>1.1380506894273312E-6</v>
      </c>
    </row>
    <row r="37" spans="2:15">
      <c r="B37" s="4">
        <v>5</v>
      </c>
      <c r="C37" s="22">
        <f t="shared" si="8"/>
        <v>5.523011244398091E-8</v>
      </c>
      <c r="D37" s="22">
        <f t="shared" si="9"/>
        <v>5.523011244398091E-8</v>
      </c>
      <c r="E37" s="22">
        <f t="shared" si="10"/>
        <v>5.523011244398091E-8</v>
      </c>
      <c r="F37" s="22">
        <f t="shared" si="11"/>
        <v>5.523011244398091E-8</v>
      </c>
      <c r="I37" s="4">
        <v>5</v>
      </c>
      <c r="J37" s="22">
        <f t="shared" si="12"/>
        <v>3.3118820146226405E-9</v>
      </c>
      <c r="K37" s="22">
        <f t="shared" si="13"/>
        <v>3.3118820146226405E-9</v>
      </c>
      <c r="L37" s="22">
        <f t="shared" si="14"/>
        <v>3.3118820146226405E-9</v>
      </c>
      <c r="M37" s="22">
        <f t="shared" si="15"/>
        <v>3.3118820146226405E-9</v>
      </c>
    </row>
    <row r="38" spans="2:15">
      <c r="B38" s="4">
        <v>6</v>
      </c>
      <c r="C38" s="22">
        <f t="shared" si="8"/>
        <v>5.523011244398091E-8</v>
      </c>
      <c r="D38" s="22">
        <f t="shared" si="9"/>
        <v>5.523011244398091E-8</v>
      </c>
      <c r="E38" s="22">
        <f t="shared" si="10"/>
        <v>5.523011244398091E-8</v>
      </c>
      <c r="F38" s="22">
        <f t="shared" si="11"/>
        <v>5.523011244398091E-8</v>
      </c>
      <c r="I38" s="4">
        <v>6</v>
      </c>
      <c r="J38" s="22">
        <f t="shared" si="12"/>
        <v>3.3118820146226405E-9</v>
      </c>
      <c r="K38" s="22">
        <f t="shared" si="13"/>
        <v>3.3118820146226405E-9</v>
      </c>
      <c r="L38" s="22">
        <f t="shared" si="14"/>
        <v>3.3118820146226405E-9</v>
      </c>
      <c r="M38" s="22">
        <f t="shared" si="15"/>
        <v>3.3118820146226405E-9</v>
      </c>
    </row>
    <row r="39" spans="2:15">
      <c r="B39" s="4">
        <v>7</v>
      </c>
      <c r="C39" s="22">
        <f t="shared" si="8"/>
        <v>5.523011244398091E-8</v>
      </c>
      <c r="D39" s="22">
        <f t="shared" si="9"/>
        <v>5.523011244398091E-8</v>
      </c>
      <c r="E39" s="22">
        <f t="shared" si="10"/>
        <v>5.523011244398091E-8</v>
      </c>
      <c r="F39" s="22">
        <f t="shared" si="11"/>
        <v>5.523011244398091E-8</v>
      </c>
      <c r="I39" s="4">
        <v>7</v>
      </c>
      <c r="J39" s="22">
        <f t="shared" si="12"/>
        <v>3.3118820146226405E-9</v>
      </c>
      <c r="K39" s="22">
        <f t="shared" si="13"/>
        <v>3.3118820146226405E-9</v>
      </c>
      <c r="L39" s="22">
        <f t="shared" si="14"/>
        <v>3.3118820146226405E-9</v>
      </c>
      <c r="M39" s="22">
        <f t="shared" si="15"/>
        <v>3.3118820146226405E-9</v>
      </c>
    </row>
    <row r="40" spans="2:15">
      <c r="B40" s="4">
        <v>8</v>
      </c>
      <c r="C40" s="22">
        <f t="shared" si="8"/>
        <v>5.523011244398091E-8</v>
      </c>
      <c r="D40" s="22">
        <f t="shared" si="9"/>
        <v>5.523011244398091E-8</v>
      </c>
      <c r="E40" s="22">
        <f t="shared" si="10"/>
        <v>5.523011244398091E-8</v>
      </c>
      <c r="F40" s="22">
        <f t="shared" si="11"/>
        <v>5.523011244398091E-8</v>
      </c>
      <c r="I40" s="4">
        <v>8</v>
      </c>
      <c r="J40" s="22">
        <f t="shared" si="12"/>
        <v>3.3118820146226405E-9</v>
      </c>
      <c r="K40" s="22">
        <f t="shared" si="13"/>
        <v>3.3118820146226405E-9</v>
      </c>
      <c r="L40" s="22">
        <f t="shared" si="14"/>
        <v>3.3118820146226405E-9</v>
      </c>
      <c r="M40" s="22">
        <f t="shared" si="15"/>
        <v>3.3118820146226405E-9</v>
      </c>
    </row>
    <row r="41" spans="2:15">
      <c r="B41" s="4">
        <v>9</v>
      </c>
      <c r="C41" s="22">
        <f t="shared" si="8"/>
        <v>1.1980892655368626E-14</v>
      </c>
      <c r="D41" s="22">
        <f t="shared" si="9"/>
        <v>1.1980892655368626E-14</v>
      </c>
      <c r="E41" s="22">
        <f t="shared" si="10"/>
        <v>2.6357963841810976E-13</v>
      </c>
      <c r="F41" s="22">
        <f t="shared" si="11"/>
        <v>2.0367517514126665E-13</v>
      </c>
      <c r="I41" s="4">
        <v>9</v>
      </c>
      <c r="J41" s="22">
        <f t="shared" si="12"/>
        <v>0.99999964335077163</v>
      </c>
      <c r="K41" s="22">
        <f t="shared" si="13"/>
        <v>0.99999964335077163</v>
      </c>
      <c r="L41" s="22">
        <f t="shared" si="14"/>
        <v>21.999992153716974</v>
      </c>
      <c r="M41" s="22">
        <f t="shared" si="15"/>
        <v>16.999993936963119</v>
      </c>
    </row>
    <row r="42" spans="2:15">
      <c r="B42" s="4">
        <v>10</v>
      </c>
      <c r="C42" s="22">
        <f t="shared" si="8"/>
        <v>1.7867293024027365E-4</v>
      </c>
      <c r="D42" s="22">
        <f t="shared" si="9"/>
        <v>1.7867293024027365E-4</v>
      </c>
      <c r="E42" s="22">
        <f t="shared" si="10"/>
        <v>7.1469172096109458E-4</v>
      </c>
      <c r="F42" s="22">
        <f t="shared" si="11"/>
        <v>3.5734586048054729E-4</v>
      </c>
      <c r="I42" s="4">
        <v>10</v>
      </c>
      <c r="J42" s="22">
        <f t="shared" si="12"/>
        <v>5.9489645973127723E-6</v>
      </c>
      <c r="K42" s="22">
        <f t="shared" si="13"/>
        <v>5.9489645973127723E-6</v>
      </c>
      <c r="L42" s="22">
        <f t="shared" si="14"/>
        <v>2.3795858389251089E-5</v>
      </c>
      <c r="M42" s="22">
        <f t="shared" si="15"/>
        <v>1.1897929194625545E-5</v>
      </c>
    </row>
    <row r="43" spans="2:15">
      <c r="B43" s="16" t="s">
        <v>37</v>
      </c>
      <c r="C43" s="5">
        <f>SUM(C33:C42)</f>
        <v>4.0290604707337255E-3</v>
      </c>
      <c r="D43" s="5">
        <f>SUM(D33:D42)</f>
        <v>4.0478740677051487E-3</v>
      </c>
      <c r="E43" s="5">
        <f>SUM(E33:E42)</f>
        <v>2.7445317984570151E-2</v>
      </c>
      <c r="F43" s="22">
        <f>SUM(F33:F42)</f>
        <v>1.1827316516452344E-2</v>
      </c>
      <c r="I43" s="16" t="s">
        <v>37</v>
      </c>
      <c r="J43" s="5">
        <f>SUM(J33:J42)</f>
        <v>1.0000609024550231</v>
      </c>
      <c r="K43" s="5">
        <f>SUM(K33:K42)</f>
        <v>1.0000620405057126</v>
      </c>
      <c r="L43" s="5">
        <f>SUM(L33:L42)</f>
        <v>22.000390620502269</v>
      </c>
      <c r="M43" s="22">
        <f>SUM(M33:M42)</f>
        <v>17.000167227134959</v>
      </c>
    </row>
    <row r="46" spans="2:15">
      <c r="B46" s="34" t="s">
        <v>62</v>
      </c>
      <c r="C46" s="34"/>
      <c r="D46" s="34"/>
      <c r="E46" s="34"/>
      <c r="F46" s="34"/>
      <c r="G46" s="34"/>
      <c r="H46" s="34"/>
      <c r="I46" s="34"/>
      <c r="J46" s="34"/>
    </row>
    <row r="47" spans="2:15">
      <c r="B47" s="43" t="s">
        <v>68</v>
      </c>
      <c r="C47" s="43"/>
      <c r="D47" s="43"/>
      <c r="E47" s="43"/>
      <c r="F47" s="43" t="s">
        <v>69</v>
      </c>
      <c r="G47" s="43" t="s">
        <v>70</v>
      </c>
      <c r="H47" s="43" t="s">
        <v>71</v>
      </c>
      <c r="I47" s="43" t="s">
        <v>90</v>
      </c>
      <c r="J47" s="43" t="s">
        <v>72</v>
      </c>
      <c r="L47" s="47" t="s">
        <v>104</v>
      </c>
      <c r="M47" s="4">
        <f>D28/C28</f>
        <v>1.1350477781534145</v>
      </c>
      <c r="N47" s="4">
        <f>E28/C28</f>
        <v>1.1444011627432891</v>
      </c>
      <c r="O47" s="4">
        <f>F28/C28</f>
        <v>1.0050600241185645</v>
      </c>
    </row>
    <row r="48" spans="2:15">
      <c r="B48" s="15" t="s">
        <v>86</v>
      </c>
      <c r="C48" s="15" t="s">
        <v>88</v>
      </c>
      <c r="D48" s="15" t="s">
        <v>89</v>
      </c>
      <c r="E48" s="15" t="s">
        <v>87</v>
      </c>
      <c r="F48" s="43"/>
      <c r="G48" s="43"/>
      <c r="H48" s="43"/>
      <c r="I48" s="43"/>
      <c r="J48" s="43"/>
      <c r="L48" s="48"/>
      <c r="M48" s="4">
        <f>K28/J28</f>
        <v>1.000914196425535</v>
      </c>
      <c r="N48" s="4">
        <f>L28/J28</f>
        <v>5.5115702341174808</v>
      </c>
      <c r="O48" s="4">
        <f>M28/J28</f>
        <v>2.5031053284089855</v>
      </c>
    </row>
    <row r="49" spans="2:16">
      <c r="B49" s="27">
        <f>C18</f>
        <v>6.4373650170438381E-3</v>
      </c>
      <c r="C49" s="27">
        <f>J18</f>
        <v>0.72379320849224993</v>
      </c>
      <c r="D49" s="27">
        <f>C33</f>
        <v>3.8097915576433255E-3</v>
      </c>
      <c r="E49" s="22">
        <f>J33</f>
        <v>5.3041051495056729E-5</v>
      </c>
      <c r="F49" s="4">
        <f>SUM((I3-M47)^2,(J3-N47)^2,(K3-O47)^2)*B49</f>
        <v>0.24646135070438097</v>
      </c>
      <c r="G49" s="4">
        <f>SUM((I3-M48)^2,(J3-N48)^2,(K3-O48)^2)*C49</f>
        <v>1.7822165139185018</v>
      </c>
      <c r="H49" s="4">
        <f>SUM((I3-M49)^2,(J3-N49)^2,(K3-O49)^2)*D49</f>
        <v>1.5081319859237014E-4</v>
      </c>
      <c r="I49" s="4">
        <f>SUM((I3-M50)^2,(J3-N50)^2,(K3-O50)^2)*E49</f>
        <v>2.2327483207457564E-2</v>
      </c>
      <c r="J49" s="4">
        <f>SUM(F49:I49)</f>
        <v>2.0511561610289326</v>
      </c>
      <c r="L49" s="48"/>
      <c r="M49" s="4">
        <f>D43/C43</f>
        <v>1.0046694749577678</v>
      </c>
      <c r="N49" s="4">
        <f>E43/C43</f>
        <v>6.8118406720195317</v>
      </c>
      <c r="O49" s="4">
        <f>F43/C43</f>
        <v>2.9355023590148526</v>
      </c>
    </row>
    <row r="50" spans="2:16">
      <c r="B50" s="27">
        <f t="shared" ref="B50:B58" si="16">C19</f>
        <v>0.99526087169350197</v>
      </c>
      <c r="C50" s="27">
        <f t="shared" ref="C50:C58" si="17">J19</f>
        <v>4.1875006923886193E-6</v>
      </c>
      <c r="D50" s="27">
        <f t="shared" ref="D50:D58" si="18">C34</f>
        <v>7.2088412901518529E-8</v>
      </c>
      <c r="E50" s="22">
        <f t="shared" ref="E50:E58" si="19">J34</f>
        <v>3.3116601894888722E-9</v>
      </c>
      <c r="F50" s="4">
        <f>SUM((I4-M47)^2,(J4-N47)^2,(K4-O47)^2)*B50</f>
        <v>3.892983006871404E-2</v>
      </c>
      <c r="G50" s="4">
        <f>SUM((I4-M48)^2,(J4-N48)^2,(K4-O48)^2)*C50</f>
        <v>9.4694434005846383E-5</v>
      </c>
      <c r="H50" s="4">
        <f>SUM((I4-M49)^2,(J5-N49)^2,(K5-O49)^2)*D50</f>
        <v>1.9391784395961958E-6</v>
      </c>
      <c r="I50" s="4">
        <f>SUM((I4-M50)^2,(J4-N50)^2,(K4-O50)^2)*E50</f>
        <v>2.3080031457472258E-6</v>
      </c>
      <c r="J50" s="4">
        <f t="shared" ref="J50:J58" si="20">SUM(F50:I50)</f>
        <v>3.9028771684305227E-2</v>
      </c>
      <c r="L50" s="49"/>
      <c r="M50" s="4">
        <f>K43/J43</f>
        <v>1.0000011379813836</v>
      </c>
      <c r="N50" s="4">
        <f>L43/J43</f>
        <v>21.999050824298891</v>
      </c>
      <c r="O50" s="4">
        <f>M43/J43</f>
        <v>16.999131938266657</v>
      </c>
    </row>
    <row r="51" spans="2:16">
      <c r="B51" s="27">
        <f t="shared" si="16"/>
        <v>0.87898109551445724</v>
      </c>
      <c r="C51" s="27">
        <f t="shared" si="17"/>
        <v>3.2226888316915724E-3</v>
      </c>
      <c r="D51" s="27">
        <f t="shared" si="18"/>
        <v>2.1489377004045201E-5</v>
      </c>
      <c r="E51" s="22">
        <f t="shared" si="19"/>
        <v>1.1144782813993692E-6</v>
      </c>
      <c r="F51" s="4">
        <f>SUM((I5-M47)^2,(J5-N47)^2,(K5-O47)^2)*B51</f>
        <v>0.6595108342026248</v>
      </c>
      <c r="G51" s="4">
        <f>SUM((I5-M48)^2,(J5-N48)^2,(K5-O48)^2)*C51</f>
        <v>4.7020486623320354E-2</v>
      </c>
      <c r="H51" s="4">
        <f>SUM((I5-M49)^2,(J5-N49)^2,(K5-O49)^2)*D51</f>
        <v>5.7806428092025504E-4</v>
      </c>
      <c r="I51" s="4">
        <f>SUM((I5-M50)^2,(J5-N50)^2,(K5-O50)^2)*E51</f>
        <v>7.3102448306332994E-4</v>
      </c>
      <c r="J51" s="4">
        <f t="shared" si="20"/>
        <v>0.70784040958992867</v>
      </c>
    </row>
    <row r="52" spans="2:16">
      <c r="B52" s="27">
        <f t="shared" si="16"/>
        <v>0.91861509318663181</v>
      </c>
      <c r="C52" s="27">
        <f t="shared" si="17"/>
        <v>1.3069411380828534E-3</v>
      </c>
      <c r="D52" s="27">
        <f t="shared" si="18"/>
        <v>1.8813596971423105E-5</v>
      </c>
      <c r="E52" s="22">
        <f t="shared" si="19"/>
        <v>1.1380506894273312E-6</v>
      </c>
      <c r="F52" s="4">
        <f>SUM((I6-M47)^2,(J6-N47)^2,(K6-O47)^2)*B52</f>
        <v>0.70643305351822017</v>
      </c>
      <c r="G52" s="4">
        <f>SUM((I6-M48)^2,(J6-N48)^2,(K6-O48)^2)*C52</f>
        <v>3.0859185777782377E-2</v>
      </c>
      <c r="H52" s="4">
        <f>SUM((I6-M49)^2,(J6-N49)^2,(K6-O49)^2)*D52</f>
        <v>7.2459335001405153E-4</v>
      </c>
      <c r="I52" s="4">
        <f>SUM((I6-M50)^2,(J6-N50)^2,(K6-O50)^2)*E52</f>
        <v>7.9428239894628887E-4</v>
      </c>
      <c r="J52" s="4">
        <f t="shared" si="20"/>
        <v>0.73881111504496289</v>
      </c>
    </row>
    <row r="53" spans="2:16">
      <c r="B53" s="27">
        <f t="shared" si="16"/>
        <v>0.99532753731236534</v>
      </c>
      <c r="C53" s="27">
        <f t="shared" si="17"/>
        <v>4.1877811839995023E-6</v>
      </c>
      <c r="D53" s="27">
        <f t="shared" si="18"/>
        <v>5.523011244398091E-8</v>
      </c>
      <c r="E53" s="22">
        <f t="shared" si="19"/>
        <v>3.3118820146226405E-9</v>
      </c>
      <c r="F53" s="4">
        <f>SUM((I7-M47)^2,(J7-N47)^2,(K7-O47)^2)*B53</f>
        <v>3.893243770786433E-2</v>
      </c>
      <c r="G53" s="4">
        <f>SUM((I7-M48)^2,(J7-N48)^2,(K7-O48)^2)*C53</f>
        <v>9.4700776928818126E-5</v>
      </c>
      <c r="H53" s="4">
        <f>SUM((I7-M49)^2,(J7-N49)^2,(K7-O49)^2)*D53</f>
        <v>2.0724372414922224E-6</v>
      </c>
      <c r="I53" s="4">
        <f>SUM((I7-M50)^2,(J7-N50)^2,(K7-O50)^2)*E53</f>
        <v>2.3081577428608332E-6</v>
      </c>
      <c r="J53" s="4">
        <f t="shared" si="20"/>
        <v>3.9031519079777498E-2</v>
      </c>
    </row>
    <row r="54" spans="2:16">
      <c r="B54" s="27">
        <f t="shared" si="16"/>
        <v>0.99532753731236534</v>
      </c>
      <c r="C54" s="27">
        <f t="shared" si="17"/>
        <v>4.1877811839995023E-6</v>
      </c>
      <c r="D54" s="27">
        <f t="shared" si="18"/>
        <v>5.523011244398091E-8</v>
      </c>
      <c r="E54" s="22">
        <f t="shared" si="19"/>
        <v>3.3118820146226405E-9</v>
      </c>
      <c r="F54" s="4">
        <f>SUM((I8-M47)^2,(J8-N47)^2,(K8-O47)^2)*B54</f>
        <v>3.893243770786433E-2</v>
      </c>
      <c r="G54" s="4">
        <f>SUM((I8-M48)^2,(J8-N48)^2,(K8-O48)^2)*C54</f>
        <v>9.4700776928818126E-5</v>
      </c>
      <c r="H54" s="4">
        <f>SUM((I8-M49)^2,(J8-N49)^2,(K8-O49)^2)*D54</f>
        <v>2.0724372414922224E-6</v>
      </c>
      <c r="I54" s="4">
        <f>SUM((I8-M50)^2,(J8-N50)^2,(K8-O50)^2)*E54</f>
        <v>2.3081577428608332E-6</v>
      </c>
      <c r="J54" s="4">
        <f t="shared" si="20"/>
        <v>3.9031519079777498E-2</v>
      </c>
      <c r="L54" s="35" t="s">
        <v>100</v>
      </c>
      <c r="M54" s="36"/>
    </row>
    <row r="55" spans="2:16">
      <c r="B55" s="27">
        <f t="shared" si="16"/>
        <v>0.99532753731236534</v>
      </c>
      <c r="C55" s="27">
        <f t="shared" si="17"/>
        <v>4.1877811839995023E-6</v>
      </c>
      <c r="D55" s="27">
        <f t="shared" si="18"/>
        <v>5.523011244398091E-8</v>
      </c>
      <c r="E55" s="22">
        <f t="shared" si="19"/>
        <v>3.3118820146226405E-9</v>
      </c>
      <c r="F55" s="4">
        <f>SUM((I9-M47)^2,(J9-N47)^2,(K9-O47)^2)*B55</f>
        <v>3.893243770786433E-2</v>
      </c>
      <c r="G55" s="4">
        <f>SUM((I9-M48)^2,(J9-N48)^2,(K9-O48)^2)*C55</f>
        <v>9.4700776928818126E-5</v>
      </c>
      <c r="H55" s="4">
        <f>SUM((I9-M49)^2,(J9-N49)^2,(K9-O49)^2)*D55</f>
        <v>2.0724372414922224E-6</v>
      </c>
      <c r="I55" s="4">
        <f>SUM((I9-M50)^2,(J9-N50)^2,(K9-O50)^2)*E55</f>
        <v>2.3081577428608332E-6</v>
      </c>
      <c r="J55" s="4">
        <f t="shared" si="20"/>
        <v>3.9031519079777498E-2</v>
      </c>
      <c r="L55" s="37"/>
      <c r="M55" s="38"/>
    </row>
    <row r="56" spans="2:16">
      <c r="B56" s="27">
        <f t="shared" si="16"/>
        <v>0.99532753731236534</v>
      </c>
      <c r="C56" s="27">
        <f t="shared" si="17"/>
        <v>4.1877811839995023E-6</v>
      </c>
      <c r="D56" s="27">
        <f t="shared" si="18"/>
        <v>5.523011244398091E-8</v>
      </c>
      <c r="E56" s="22">
        <f t="shared" si="19"/>
        <v>3.3118820146226405E-9</v>
      </c>
      <c r="F56" s="4">
        <f>SUM((I10-M47)^2,(J10-N47)^2,(K10-O47)^2)*B56</f>
        <v>3.893243770786433E-2</v>
      </c>
      <c r="G56" s="4">
        <f>SUM((I10-M48)^2,(J10-N48)^2,(K10-O48)^2)*C56</f>
        <v>9.4700776928818126E-5</v>
      </c>
      <c r="H56" s="4">
        <f>SUM((I10-M49)^2,(J10-N49)^2,(K10-O49)^2)*D56</f>
        <v>2.0724372414922224E-6</v>
      </c>
      <c r="I56" s="4">
        <f>SUM((I10-M50)^2,(J10-N50)^2,(K10-O50)^2)*E56</f>
        <v>2.3081577428608332E-6</v>
      </c>
      <c r="J56" s="4">
        <f t="shared" si="20"/>
        <v>3.9031519079777498E-2</v>
      </c>
      <c r="L56" s="4" t="s">
        <v>118</v>
      </c>
      <c r="M56" s="4">
        <f>J59</f>
        <v>5.6749774352397377</v>
      </c>
    </row>
    <row r="57" spans="2:16">
      <c r="B57" s="27">
        <f t="shared" si="16"/>
        <v>8.2779244651054581E-16</v>
      </c>
      <c r="C57" s="27">
        <f t="shared" si="17"/>
        <v>1.6076879036195428E-15</v>
      </c>
      <c r="D57" s="27">
        <f t="shared" si="18"/>
        <v>1.1980892655368626E-14</v>
      </c>
      <c r="E57" s="22">
        <f t="shared" si="19"/>
        <v>0.99999964335077163</v>
      </c>
      <c r="F57" s="4">
        <f>SUM((I11-M47)^2,(J11-N47)^2,(K11-O47)^2)*B57</f>
        <v>5.7184924163978834E-13</v>
      </c>
      <c r="G57" s="4">
        <f>SUM((I11-M48)^2,(J11-N48)^2,(K11-O48)^2)*C57</f>
        <v>7.7495102225683446E-13</v>
      </c>
      <c r="H57" s="4">
        <f>SUM((I11-M49)^2,(J11-N49)^2,(K11-O49)^2)*D57</f>
        <v>5.1336962818095565E-12</v>
      </c>
      <c r="I57" s="4">
        <f>SUM((I11-M50)^2,(J11-N50)^2,(K11-O50)^2)*E57</f>
        <v>1.6544663894068146E-6</v>
      </c>
      <c r="J57" s="4">
        <f t="shared" si="20"/>
        <v>1.6544728699033604E-6</v>
      </c>
      <c r="L57" s="4" t="s">
        <v>116</v>
      </c>
      <c r="M57" s="4">
        <f>iterasi2!J59</f>
        <v>127.27764733349088</v>
      </c>
    </row>
    <row r="58" spans="2:16">
      <c r="B58" s="27">
        <f t="shared" si="16"/>
        <v>2.1544307367029225E-2</v>
      </c>
      <c r="C58" s="27">
        <f t="shared" si="17"/>
        <v>0.7012627074465021</v>
      </c>
      <c r="D58" s="27">
        <f t="shared" si="18"/>
        <v>1.7867293024027365E-4</v>
      </c>
      <c r="E58" s="22">
        <f t="shared" si="19"/>
        <v>5.9489645973127723E-6</v>
      </c>
      <c r="F58" s="4">
        <f>SUM((I12-M47)^2,(J12-N47)^2,(K12-O47)^2)*B58</f>
        <v>0.1974016159699703</v>
      </c>
      <c r="G58" s="4">
        <f>SUM((I12-M48)^2,(J12-N48)^2,(K12-O48)^2)*C58</f>
        <v>1.7797769673996411</v>
      </c>
      <c r="H58" s="4">
        <f>SUM((I12-M49)^2,(J12-N49)^2,(K12-O49)^2)*D58</f>
        <v>1.5690403563611594E-3</v>
      </c>
      <c r="I58" s="4">
        <f>SUM((I12-M50)^2,(J12-N50)^2,(K12-O50)^2)*E58</f>
        <v>3.2656233736563485E-3</v>
      </c>
      <c r="J58" s="4">
        <f t="shared" si="20"/>
        <v>1.9820132470996288</v>
      </c>
      <c r="L58" s="4" t="s">
        <v>119</v>
      </c>
      <c r="M58" s="4">
        <f>ABS(M56-M57)</f>
        <v>121.60266989825114</v>
      </c>
    </row>
    <row r="59" spans="2:16">
      <c r="B59" s="44" t="s">
        <v>37</v>
      </c>
      <c r="C59" s="45"/>
      <c r="D59" s="45"/>
      <c r="E59" s="45"/>
      <c r="F59" s="45"/>
      <c r="G59" s="45"/>
      <c r="H59" s="45"/>
      <c r="I59" s="46"/>
      <c r="J59" s="4">
        <f>SUM(J49:J58)</f>
        <v>5.6749774352397377</v>
      </c>
    </row>
    <row r="62" spans="2:16">
      <c r="F62" s="24" t="s">
        <v>96</v>
      </c>
      <c r="G62" s="24" t="s">
        <v>96</v>
      </c>
      <c r="H62" s="24" t="s">
        <v>96</v>
      </c>
      <c r="I62" s="24" t="s">
        <v>96</v>
      </c>
      <c r="L62" s="42" t="s">
        <v>69</v>
      </c>
      <c r="M62" s="42" t="s">
        <v>70</v>
      </c>
      <c r="N62" s="42" t="s">
        <v>71</v>
      </c>
      <c r="O62" s="42" t="s">
        <v>90</v>
      </c>
      <c r="P62" s="24" t="s">
        <v>94</v>
      </c>
    </row>
    <row r="63" spans="2:16">
      <c r="F63" s="24" t="s">
        <v>105</v>
      </c>
      <c r="G63" s="24" t="s">
        <v>97</v>
      </c>
      <c r="H63" s="24" t="s">
        <v>98</v>
      </c>
      <c r="I63" s="24" t="s">
        <v>99</v>
      </c>
      <c r="L63" s="42"/>
      <c r="M63" s="42"/>
      <c r="N63" s="42"/>
      <c r="O63" s="42"/>
      <c r="P63" s="24" t="s">
        <v>95</v>
      </c>
    </row>
    <row r="64" spans="2:16">
      <c r="F64" s="4">
        <f>L64/P64</f>
        <v>1.0164573729805797E-3</v>
      </c>
      <c r="G64" s="4">
        <f>M64/P64</f>
        <v>1.580461421434376E-2</v>
      </c>
      <c r="H64" s="4">
        <f>N64/P64</f>
        <v>0.9830864794137717</v>
      </c>
      <c r="I64" s="4">
        <f>O64/P64</f>
        <v>9.2448998904037184E-5</v>
      </c>
      <c r="L64" s="4">
        <f>SUM((I3-M47)^2,(J3-N47)^2,(K3-O47)^2)^-1</f>
        <v>2.6119166346552897E-2</v>
      </c>
      <c r="M64" s="4">
        <f>SUM((I3-M48)^2,(J3-N48)^2,(K3-O48)^2)^-1</f>
        <v>0.40611968458359149</v>
      </c>
      <c r="N64" s="4">
        <f>SUM((I3-M49)^2,(J3-N49)^2,(K3-O49)^2)^-1</f>
        <v>25.261658748719547</v>
      </c>
      <c r="O64" s="4">
        <f>SUM((I3-M50)^2,(J3-N50)^2,(K3-O50)^2)^-1</f>
        <v>2.3755947323852687E-3</v>
      </c>
      <c r="P64" s="4">
        <f>SUM(L64:O64)</f>
        <v>25.696273194382076</v>
      </c>
    </row>
    <row r="65" spans="6:16">
      <c r="F65" s="4">
        <f t="shared" ref="F65:F73" si="21">L65/P65</f>
        <v>0.9967705210404032</v>
      </c>
      <c r="G65" s="4">
        <f t="shared" ref="G65:G73" si="22">M65/P65</f>
        <v>1.7241347392684134E-3</v>
      </c>
      <c r="H65" s="4">
        <f t="shared" ref="H65:H73" si="23">N65/P65</f>
        <v>1.4494006558725681E-3</v>
      </c>
      <c r="I65" s="4">
        <f t="shared" ref="I65:I73" si="24">O65/P65</f>
        <v>5.5943564455869696E-5</v>
      </c>
      <c r="L65" s="4">
        <f>SUM((I4-M47)^2,(J4-N47)^2,(K4-O47)^2)^-1</f>
        <v>25.565507733704273</v>
      </c>
      <c r="M65" s="4">
        <f>SUM((I4-M48)^2,(J4-N48)^2,(K4-O48)^2)^-1</f>
        <v>4.4221191417967452E-2</v>
      </c>
      <c r="N65" s="4">
        <f>SUM((I4-M49)^2,(J5-N49)^2,(K5-O49)^2)^-1</f>
        <v>3.7174718648650934E-2</v>
      </c>
      <c r="O65" s="4">
        <f>SUM((I4-M50)^2,(J4-N50)^2,(K4-O50)^2)^-1</f>
        <v>1.4348594782424822E-3</v>
      </c>
      <c r="P65" s="4">
        <f t="shared" ref="P65:P73" si="25">SUM(L65:O65)</f>
        <v>25.648338503249132</v>
      </c>
    </row>
    <row r="66" spans="6:16">
      <c r="F66" s="4">
        <f t="shared" si="21"/>
        <v>0.92553045203359108</v>
      </c>
      <c r="G66" s="4">
        <f t="shared" si="22"/>
        <v>4.7595332692224566E-2</v>
      </c>
      <c r="H66" s="4">
        <f t="shared" si="23"/>
        <v>2.5815515551228334E-2</v>
      </c>
      <c r="I66" s="4">
        <f t="shared" si="24"/>
        <v>1.0586997229560283E-3</v>
      </c>
      <c r="L66" s="4">
        <f>SUM((I5-M47)^2,(J5-N47)^2,(K5-O47)^2)^-1</f>
        <v>1.3327773403103844</v>
      </c>
      <c r="M66" s="4">
        <f>SUM((I5-M48)^2,(J5-N48)^2,(K5-O48)^2)^-1</f>
        <v>6.8537972767241467E-2</v>
      </c>
      <c r="N66" s="4">
        <f>SUM((I5-M49)^2,(J5-N49)^2,(K5-O49)^2)^-1</f>
        <v>3.7174718648650934E-2</v>
      </c>
      <c r="O66" s="4">
        <f>SUM((I5-M50)^2,(J5-N50)^2,(K5-O50)^2)^-1</f>
        <v>1.5245430313485411E-3</v>
      </c>
      <c r="P66" s="4">
        <f t="shared" si="25"/>
        <v>1.4400145747576254</v>
      </c>
    </row>
    <row r="67" spans="6:16">
      <c r="F67" s="4">
        <f t="shared" si="21"/>
        <v>0.9490923075474077</v>
      </c>
      <c r="G67" s="4">
        <f t="shared" si="22"/>
        <v>3.0911313047478996E-2</v>
      </c>
      <c r="H67" s="4">
        <f t="shared" si="23"/>
        <v>1.8950618130672829E-2</v>
      </c>
      <c r="I67" s="4">
        <f t="shared" si="24"/>
        <v>1.0457612744406122E-3</v>
      </c>
      <c r="L67" s="4">
        <f>SUM((I6-M47)^2,(J6-N47)^2,(K6-O47)^2)^-1</f>
        <v>1.3003568966821271</v>
      </c>
      <c r="M67" s="4">
        <f>SUM((I6-M48)^2,(J6-N48)^2,(K6-O48)^2)^-1</f>
        <v>4.2351769988170231E-2</v>
      </c>
      <c r="N67" s="4">
        <f>SUM((I6-M49)^2,(J6-N49)^2,(K6-O49)^2)^-1</f>
        <v>2.5964352241237467E-2</v>
      </c>
      <c r="O67" s="4">
        <f>SUM((I6-M50)^2,(J6-N50)^2,(K6-O50)^2)^-1</f>
        <v>1.4328036110797524E-3</v>
      </c>
      <c r="P67" s="4">
        <f t="shared" si="25"/>
        <v>1.3701058225226144</v>
      </c>
    </row>
    <row r="68" spans="6:16">
      <c r="F68" s="4">
        <f t="shared" si="21"/>
        <v>0.99717971712064701</v>
      </c>
      <c r="G68" s="4">
        <f t="shared" si="22"/>
        <v>1.7248425342545498E-3</v>
      </c>
      <c r="H68" s="4">
        <f t="shared" si="23"/>
        <v>1.0394738145869263E-3</v>
      </c>
      <c r="I68" s="4">
        <f t="shared" si="24"/>
        <v>5.5966530511553523E-5</v>
      </c>
      <c r="L68" s="4">
        <f>SUM((I7-M47)^2,(J7-N47)^2,(K7-O47)^2)^-1</f>
        <v>25.565507733704273</v>
      </c>
      <c r="M68" s="4">
        <f>SUM((I7-M48)^2,(J7-N48)^2,(K7-O48)^2)^-1</f>
        <v>4.4221191417967452E-2</v>
      </c>
      <c r="N68" s="4">
        <f>SUM((I7-M49)^2,(J7-N49)^2,(K7-O49)^2)^-1</f>
        <v>2.6649835921792944E-2</v>
      </c>
      <c r="O68" s="4">
        <f>SUM((I7-M50)^2,(J7-N50)^2,(K7-O50)^2)^-1</f>
        <v>1.4348594782424822E-3</v>
      </c>
      <c r="P68" s="4">
        <f t="shared" si="25"/>
        <v>25.637813620522273</v>
      </c>
    </row>
    <row r="69" spans="6:16">
      <c r="F69" s="4">
        <f t="shared" si="21"/>
        <v>0.99717971712064701</v>
      </c>
      <c r="G69" s="4">
        <f t="shared" si="22"/>
        <v>1.7248425342545498E-3</v>
      </c>
      <c r="H69" s="4">
        <f t="shared" si="23"/>
        <v>1.0394738145869263E-3</v>
      </c>
      <c r="I69" s="4">
        <f t="shared" si="24"/>
        <v>5.5966530511553523E-5</v>
      </c>
      <c r="L69" s="4">
        <f>SUM((I8-M47)^2,(J8-N47)^2,(K8-O47)^2)^-1</f>
        <v>25.565507733704273</v>
      </c>
      <c r="M69" s="4">
        <f>SUM((I8-M48)^2,(J8-N48)^2,(K8-O48)^2)^-1</f>
        <v>4.4221191417967452E-2</v>
      </c>
      <c r="N69" s="4">
        <f>SUM((I8-M49)^2,(J8-N49)^2,(K8-O49)^2)^-1</f>
        <v>2.6649835921792944E-2</v>
      </c>
      <c r="O69" s="4">
        <f>SUM((I8-M50)^2,(J8-N50)^2,(K8-O50)^2)^-1</f>
        <v>1.4348594782424822E-3</v>
      </c>
      <c r="P69" s="4">
        <f t="shared" si="25"/>
        <v>25.637813620522273</v>
      </c>
    </row>
    <row r="70" spans="6:16">
      <c r="F70" s="4">
        <f t="shared" si="21"/>
        <v>0.99717971712064701</v>
      </c>
      <c r="G70" s="4">
        <f t="shared" si="22"/>
        <v>1.7248425342545498E-3</v>
      </c>
      <c r="H70" s="4">
        <f t="shared" si="23"/>
        <v>1.0394738145869263E-3</v>
      </c>
      <c r="I70" s="4">
        <f t="shared" si="24"/>
        <v>5.5966530511553523E-5</v>
      </c>
      <c r="L70" s="4">
        <f>SUM((I9-M47)^2,(J9-N47)^2,(K9-O47)^2)^-1</f>
        <v>25.565507733704273</v>
      </c>
      <c r="M70" s="4">
        <f>SUM((I9-M48)^2,(J9-N48)^2,(K9-O48)^2)^-1</f>
        <v>4.4221191417967452E-2</v>
      </c>
      <c r="N70" s="4">
        <f>SUM((I9-M49)^2,(J9-N49)^2,(K9-O49)^2)^-1</f>
        <v>2.6649835921792944E-2</v>
      </c>
      <c r="O70" s="4">
        <f>SUM((I9-M50)^2,(J9-N50)^2,(K9-O50)^2)^-1</f>
        <v>1.4348594782424822E-3</v>
      </c>
      <c r="P70" s="4">
        <f t="shared" si="25"/>
        <v>25.637813620522273</v>
      </c>
    </row>
    <row r="71" spans="6:16">
      <c r="F71" s="4">
        <f t="shared" si="21"/>
        <v>0.99717971712064701</v>
      </c>
      <c r="G71" s="4">
        <f t="shared" si="22"/>
        <v>1.7248425342545498E-3</v>
      </c>
      <c r="H71" s="4">
        <f t="shared" si="23"/>
        <v>1.0394738145869263E-3</v>
      </c>
      <c r="I71" s="4">
        <f t="shared" si="24"/>
        <v>5.5966530511553523E-5</v>
      </c>
      <c r="L71" s="4">
        <f>SUM((I10-M47)^2,(J10-N47)^2,(K10-O47)^2)^-1</f>
        <v>25.565507733704273</v>
      </c>
      <c r="M71" s="4">
        <f>SUM((I10-M48)^2,(J10-N48)^2,(K10-O48)^2)^-1</f>
        <v>4.4221191417967452E-2</v>
      </c>
      <c r="N71" s="4">
        <f>SUM((I10-M49)^2,(J10-N49)^2,(K10-O49)^2)^-1</f>
        <v>2.6649835921792944E-2</v>
      </c>
      <c r="O71" s="4">
        <f>SUM((I10-M50)^2,(J10-N50)^2,(K10-O50)^2)^-1</f>
        <v>1.4348594782424822E-3</v>
      </c>
      <c r="P71" s="4">
        <f t="shared" si="25"/>
        <v>25.637813620522273</v>
      </c>
    </row>
    <row r="72" spans="6:16">
      <c r="F72" s="4">
        <f t="shared" si="21"/>
        <v>2.3949585933021806E-9</v>
      </c>
      <c r="G72" s="4">
        <f t="shared" si="22"/>
        <v>3.4323027490405237E-9</v>
      </c>
      <c r="H72" s="4">
        <f t="shared" si="23"/>
        <v>3.8611538358996171E-9</v>
      </c>
      <c r="I72" s="4">
        <f t="shared" si="24"/>
        <v>0.99999999031158471</v>
      </c>
      <c r="L72" s="4">
        <f>SUM((I11-M47)^2,(J11-N47)^2,(K11-O47)^2)^-1</f>
        <v>1.4475711188089288E-3</v>
      </c>
      <c r="M72" s="4">
        <f>SUM((I11-M48)^2,(J11-N48)^2,(K11-O48)^2)^-1</f>
        <v>2.0745671112705785E-3</v>
      </c>
      <c r="N72" s="4">
        <f>SUM((I11-M49)^2,(J11-N49)^2,(K11-O49)^2)^-1</f>
        <v>2.3337751198529277E-3</v>
      </c>
      <c r="O72" s="4">
        <f>SUM((I11-M50)^2,(J11-N50)^2,(K11-O50)^2)^-1</f>
        <v>604424.2722327573</v>
      </c>
      <c r="P72" s="4">
        <f t="shared" si="25"/>
        <v>604424.27808867069</v>
      </c>
    </row>
    <row r="73" spans="6:16">
      <c r="F73" s="23">
        <f t="shared" si="21"/>
        <v>0.17635784334502466</v>
      </c>
      <c r="G73" s="4">
        <f t="shared" si="22"/>
        <v>0.63669011668244924</v>
      </c>
      <c r="H73" s="4">
        <f t="shared" si="23"/>
        <v>0.18400837598352657</v>
      </c>
      <c r="I73" s="4">
        <f t="shared" si="24"/>
        <v>2.9436639889994813E-3</v>
      </c>
      <c r="L73" s="4">
        <f>SUM((I12-M47)^2,(J12-N47)^2,(K12-O47)^2)^-1</f>
        <v>0.10913946808979846</v>
      </c>
      <c r="M73" s="4">
        <f>SUM((I12-M48)^2,(J12-N48)^2,(K12-O48)^2)^-1</f>
        <v>0.39401718321542739</v>
      </c>
      <c r="N73" s="4">
        <f>SUM((I12-M49)^2,(J12-N49)^2,(K12-O49)^2)^-1</f>
        <v>0.11387401829143709</v>
      </c>
      <c r="O73" s="4">
        <f>SUM((I12-M50)^2,(J12-N50)^2,(K12-O50)^2)^-1</f>
        <v>1.8216934155061569E-3</v>
      </c>
      <c r="P73" s="4">
        <f t="shared" si="25"/>
        <v>0.61885236301216917</v>
      </c>
    </row>
  </sheetData>
  <mergeCells count="19">
    <mergeCell ref="O62:O63"/>
    <mergeCell ref="L54:M55"/>
    <mergeCell ref="B47:E47"/>
    <mergeCell ref="F47:F48"/>
    <mergeCell ref="G47:G48"/>
    <mergeCell ref="H47:H48"/>
    <mergeCell ref="I47:I48"/>
    <mergeCell ref="J47:J48"/>
    <mergeCell ref="B59:I59"/>
    <mergeCell ref="L47:L50"/>
    <mergeCell ref="L62:L63"/>
    <mergeCell ref="M62:M63"/>
    <mergeCell ref="N62:N63"/>
    <mergeCell ref="B46:J46"/>
    <mergeCell ref="H1:K1"/>
    <mergeCell ref="B16:F16"/>
    <mergeCell ref="I16:M16"/>
    <mergeCell ref="B31:F31"/>
    <mergeCell ref="I31:M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3"/>
  <sheetViews>
    <sheetView topLeftCell="A22" workbookViewId="0">
      <selection activeCell="H1" sqref="A1:XFD1048576"/>
    </sheetView>
  </sheetViews>
  <sheetFormatPr defaultRowHeight="15"/>
  <cols>
    <col min="2" max="2" width="11.85546875" customWidth="1"/>
    <col min="3" max="3" width="11.7109375" customWidth="1"/>
    <col min="4" max="4" width="11" customWidth="1"/>
    <col min="5" max="5" width="13.42578125" customWidth="1"/>
    <col min="6" max="7" width="12.28515625" customWidth="1"/>
    <col min="8" max="9" width="11.5703125" customWidth="1"/>
    <col min="10" max="10" width="11.42578125" customWidth="1"/>
    <col min="11" max="11" width="11.7109375" customWidth="1"/>
    <col min="13" max="13" width="10.7109375" customWidth="1"/>
    <col min="14" max="14" width="10" customWidth="1"/>
    <col min="15" max="15" width="11" customWidth="1"/>
    <col min="16" max="16" width="11.28515625" customWidth="1"/>
  </cols>
  <sheetData>
    <row r="1" spans="2:13">
      <c r="H1" s="34" t="s">
        <v>1</v>
      </c>
      <c r="I1" s="34"/>
      <c r="J1" s="34"/>
      <c r="K1" s="34"/>
    </row>
    <row r="2" spans="2:13">
      <c r="B2" s="24" t="s">
        <v>96</v>
      </c>
      <c r="C2" s="24" t="s">
        <v>96</v>
      </c>
      <c r="D2" s="24" t="s">
        <v>96</v>
      </c>
      <c r="E2" s="24" t="s">
        <v>96</v>
      </c>
      <c r="H2" s="18" t="s">
        <v>2</v>
      </c>
      <c r="I2" s="18" t="s">
        <v>3</v>
      </c>
      <c r="J2" s="18" t="s">
        <v>4</v>
      </c>
      <c r="K2" s="18" t="s">
        <v>5</v>
      </c>
    </row>
    <row r="3" spans="2:13">
      <c r="B3" s="24" t="s">
        <v>105</v>
      </c>
      <c r="C3" s="24" t="s">
        <v>97</v>
      </c>
      <c r="D3" s="24" t="s">
        <v>98</v>
      </c>
      <c r="E3" s="24" t="s">
        <v>99</v>
      </c>
      <c r="H3" s="4">
        <v>1</v>
      </c>
      <c r="I3" s="10">
        <v>1</v>
      </c>
      <c r="J3" s="11">
        <v>7</v>
      </c>
      <c r="K3" s="11">
        <v>3</v>
      </c>
    </row>
    <row r="4" spans="2:13">
      <c r="B4" s="4">
        <f>iterasi6!F64</f>
        <v>1.0164573729805797E-3</v>
      </c>
      <c r="C4" s="4">
        <f>iterasi6!G64</f>
        <v>1.580461421434376E-2</v>
      </c>
      <c r="D4" s="4">
        <f>iterasi6!H64</f>
        <v>0.9830864794137717</v>
      </c>
      <c r="E4" s="4">
        <f>iterasi6!I64</f>
        <v>9.2448998904037184E-5</v>
      </c>
      <c r="H4" s="4">
        <v>2</v>
      </c>
      <c r="I4" s="10">
        <v>1</v>
      </c>
      <c r="J4" s="11">
        <v>1</v>
      </c>
      <c r="K4" s="11">
        <v>1</v>
      </c>
    </row>
    <row r="5" spans="2:13">
      <c r="B5" s="4">
        <f>iterasi6!F65</f>
        <v>0.9967705210404032</v>
      </c>
      <c r="C5" s="4">
        <f>iterasi6!G65</f>
        <v>1.7241347392684134E-3</v>
      </c>
      <c r="D5" s="4">
        <f>iterasi6!H65</f>
        <v>1.4494006558725681E-3</v>
      </c>
      <c r="E5" s="4">
        <f>iterasi6!I65</f>
        <v>5.5943564455869696E-5</v>
      </c>
      <c r="H5" s="4">
        <v>3</v>
      </c>
      <c r="I5" s="10">
        <v>1</v>
      </c>
      <c r="J5" s="11">
        <v>2</v>
      </c>
      <c r="K5" s="11">
        <v>1</v>
      </c>
    </row>
    <row r="6" spans="2:13">
      <c r="B6" s="4">
        <f>iterasi6!F66</f>
        <v>0.92553045203359108</v>
      </c>
      <c r="C6" s="4">
        <f>iterasi6!G66</f>
        <v>4.7595332692224566E-2</v>
      </c>
      <c r="D6" s="4">
        <f>iterasi6!H66</f>
        <v>2.5815515551228334E-2</v>
      </c>
      <c r="E6" s="4">
        <f>iterasi6!I66</f>
        <v>1.0586997229560283E-3</v>
      </c>
      <c r="H6" s="4">
        <v>4</v>
      </c>
      <c r="I6" s="10">
        <v>2</v>
      </c>
      <c r="J6" s="11">
        <v>1</v>
      </c>
      <c r="K6" s="11">
        <v>1</v>
      </c>
    </row>
    <row r="7" spans="2:13">
      <c r="B7" s="4">
        <f>iterasi6!F67</f>
        <v>0.9490923075474077</v>
      </c>
      <c r="C7" s="4">
        <f>iterasi6!G67</f>
        <v>3.0911313047478996E-2</v>
      </c>
      <c r="D7" s="4">
        <f>iterasi6!H67</f>
        <v>1.8950618130672829E-2</v>
      </c>
      <c r="E7" s="4">
        <f>iterasi6!I67</f>
        <v>1.0457612744406122E-3</v>
      </c>
      <c r="H7" s="4">
        <v>5</v>
      </c>
      <c r="I7" s="10">
        <v>1</v>
      </c>
      <c r="J7" s="11">
        <v>1</v>
      </c>
      <c r="K7" s="11">
        <v>1</v>
      </c>
    </row>
    <row r="8" spans="2:13">
      <c r="B8" s="4">
        <f>iterasi6!F68</f>
        <v>0.99717971712064701</v>
      </c>
      <c r="C8" s="4">
        <f>iterasi6!G68</f>
        <v>1.7248425342545498E-3</v>
      </c>
      <c r="D8" s="4">
        <f>iterasi6!H68</f>
        <v>1.0394738145869263E-3</v>
      </c>
      <c r="E8" s="4">
        <f>iterasi6!I68</f>
        <v>5.5966530511553523E-5</v>
      </c>
      <c r="H8" s="4">
        <v>6</v>
      </c>
      <c r="I8" s="10">
        <v>1</v>
      </c>
      <c r="J8" s="11">
        <v>1</v>
      </c>
      <c r="K8" s="11">
        <v>1</v>
      </c>
    </row>
    <row r="9" spans="2:13">
      <c r="B9" s="4">
        <f>iterasi6!F69</f>
        <v>0.99717971712064701</v>
      </c>
      <c r="C9" s="4">
        <f>iterasi6!G69</f>
        <v>1.7248425342545498E-3</v>
      </c>
      <c r="D9" s="4">
        <f>iterasi6!H69</f>
        <v>1.0394738145869263E-3</v>
      </c>
      <c r="E9" s="4">
        <f>iterasi6!I69</f>
        <v>5.5966530511553523E-5</v>
      </c>
      <c r="H9" s="4">
        <v>7</v>
      </c>
      <c r="I9" s="10">
        <v>1</v>
      </c>
      <c r="J9" s="11">
        <v>1</v>
      </c>
      <c r="K9" s="11">
        <v>1</v>
      </c>
    </row>
    <row r="10" spans="2:13">
      <c r="B10" s="4">
        <f>iterasi6!F70</f>
        <v>0.99717971712064701</v>
      </c>
      <c r="C10" s="4">
        <f>iterasi6!G70</f>
        <v>1.7248425342545498E-3</v>
      </c>
      <c r="D10" s="4">
        <f>iterasi6!H70</f>
        <v>1.0394738145869263E-3</v>
      </c>
      <c r="E10" s="4">
        <f>iterasi6!I70</f>
        <v>5.5966530511553523E-5</v>
      </c>
      <c r="H10" s="4">
        <v>8</v>
      </c>
      <c r="I10" s="10">
        <v>1</v>
      </c>
      <c r="J10" s="11">
        <v>1</v>
      </c>
      <c r="K10" s="11">
        <v>1</v>
      </c>
    </row>
    <row r="11" spans="2:13">
      <c r="B11" s="4">
        <f>iterasi6!F71</f>
        <v>0.99717971712064701</v>
      </c>
      <c r="C11" s="4">
        <f>iterasi6!G71</f>
        <v>1.7248425342545498E-3</v>
      </c>
      <c r="D11" s="4">
        <f>iterasi6!H71</f>
        <v>1.0394738145869263E-3</v>
      </c>
      <c r="E11" s="4">
        <f>iterasi6!I71</f>
        <v>5.5966530511553523E-5</v>
      </c>
      <c r="H11" s="4">
        <v>9</v>
      </c>
      <c r="I11" s="10">
        <v>1</v>
      </c>
      <c r="J11" s="11">
        <v>22</v>
      </c>
      <c r="K11" s="11">
        <v>17</v>
      </c>
    </row>
    <row r="12" spans="2:13">
      <c r="B12" s="4">
        <f>iterasi6!F72</f>
        <v>2.3949585933021806E-9</v>
      </c>
      <c r="C12" s="4">
        <f>iterasi6!G72</f>
        <v>3.4323027490405237E-9</v>
      </c>
      <c r="D12" s="4">
        <f>iterasi6!H72</f>
        <v>3.8611538358996171E-9</v>
      </c>
      <c r="E12" s="4">
        <f>iterasi6!I72</f>
        <v>0.99999999031158471</v>
      </c>
      <c r="H12" s="4">
        <v>10</v>
      </c>
      <c r="I12" s="10">
        <v>1</v>
      </c>
      <c r="J12" s="11">
        <v>4</v>
      </c>
      <c r="K12" s="11">
        <v>2</v>
      </c>
    </row>
    <row r="13" spans="2:13">
      <c r="B13" s="4">
        <f>iterasi6!F73</f>
        <v>0.17635784334502466</v>
      </c>
      <c r="C13" s="4">
        <f>iterasi6!G73</f>
        <v>0.63669011668244924</v>
      </c>
      <c r="D13" s="4">
        <f>iterasi6!H73</f>
        <v>0.18400837598352657</v>
      </c>
      <c r="E13" s="4">
        <f>iterasi6!I73</f>
        <v>2.9436639889994813E-3</v>
      </c>
    </row>
    <row r="16" spans="2:13">
      <c r="B16" s="34" t="s">
        <v>20</v>
      </c>
      <c r="C16" s="34"/>
      <c r="D16" s="34"/>
      <c r="E16" s="34"/>
      <c r="F16" s="34"/>
      <c r="I16" s="34" t="s">
        <v>107</v>
      </c>
      <c r="J16" s="34"/>
      <c r="K16" s="34"/>
      <c r="L16" s="34"/>
      <c r="M16" s="34"/>
    </row>
    <row r="17" spans="2:13">
      <c r="B17" s="14" t="s">
        <v>22</v>
      </c>
      <c r="C17" s="17" t="s">
        <v>92</v>
      </c>
      <c r="D17" s="14" t="s">
        <v>73</v>
      </c>
      <c r="E17" s="14" t="s">
        <v>74</v>
      </c>
      <c r="F17" s="14" t="s">
        <v>75</v>
      </c>
      <c r="I17" s="14" t="s">
        <v>22</v>
      </c>
      <c r="J17" s="17" t="s">
        <v>92</v>
      </c>
      <c r="K17" s="14" t="s">
        <v>73</v>
      </c>
      <c r="L17" s="14" t="s">
        <v>74</v>
      </c>
      <c r="M17" s="14" t="s">
        <v>75</v>
      </c>
    </row>
    <row r="18" spans="2:13">
      <c r="B18" s="4">
        <v>1</v>
      </c>
      <c r="C18" s="22">
        <f>B4^2</f>
        <v>1.0331855910865814E-6</v>
      </c>
      <c r="D18" s="22">
        <f>C18*I3</f>
        <v>1.0331855910865814E-6</v>
      </c>
      <c r="E18" s="22">
        <f>C18*J3</f>
        <v>7.2322991376060698E-6</v>
      </c>
      <c r="F18" s="22">
        <f>C18*K3</f>
        <v>3.0995567732597441E-6</v>
      </c>
      <c r="I18" s="4">
        <v>1</v>
      </c>
      <c r="J18" s="22">
        <f>C4^2</f>
        <v>2.497858304642368E-4</v>
      </c>
      <c r="K18" s="22">
        <f>J18*I3</f>
        <v>2.497858304642368E-4</v>
      </c>
      <c r="L18" s="22">
        <f>J18*J3</f>
        <v>1.7485008132496576E-3</v>
      </c>
      <c r="M18" s="22">
        <f>J18*K3</f>
        <v>7.4935749139271035E-4</v>
      </c>
    </row>
    <row r="19" spans="2:13">
      <c r="B19" s="4">
        <v>2</v>
      </c>
      <c r="C19" s="22">
        <f t="shared" ref="C19:C27" si="0">B5^2</f>
        <v>0.99355147161515689</v>
      </c>
      <c r="D19" s="22">
        <f t="shared" ref="D19:D27" si="1">C19*I4</f>
        <v>0.99355147161515689</v>
      </c>
      <c r="E19" s="22">
        <f t="shared" ref="E19:E27" si="2">C19*J4</f>
        <v>0.99355147161515689</v>
      </c>
      <c r="F19" s="22">
        <f t="shared" ref="F19:F27" si="3">C19*K4</f>
        <v>0.99355147161515689</v>
      </c>
      <c r="I19" s="4">
        <v>2</v>
      </c>
      <c r="J19" s="22">
        <f t="shared" ref="J19:J27" si="4">C5^2</f>
        <v>2.9726405991521599E-6</v>
      </c>
      <c r="K19" s="22">
        <f t="shared" ref="K19:K27" si="5">J19*I4</f>
        <v>2.9726405991521599E-6</v>
      </c>
      <c r="L19" s="22">
        <f t="shared" ref="L19:L27" si="6">J19*J4</f>
        <v>2.9726405991521599E-6</v>
      </c>
      <c r="M19" s="22">
        <f t="shared" ref="M19:M27" si="7">J19*K4</f>
        <v>2.9726405991521599E-6</v>
      </c>
    </row>
    <row r="20" spans="2:13">
      <c r="B20" s="4">
        <v>3</v>
      </c>
      <c r="C20" s="22">
        <f t="shared" si="0"/>
        <v>0.85660661764150348</v>
      </c>
      <c r="D20" s="22">
        <f t="shared" si="1"/>
        <v>0.85660661764150348</v>
      </c>
      <c r="E20" s="22">
        <f t="shared" si="2"/>
        <v>1.713213235283007</v>
      </c>
      <c r="F20" s="22">
        <f t="shared" si="3"/>
        <v>0.85660661764150348</v>
      </c>
      <c r="I20" s="4">
        <v>3</v>
      </c>
      <c r="J20" s="22">
        <f t="shared" si="4"/>
        <v>2.2653156940835406E-3</v>
      </c>
      <c r="K20" s="22">
        <f t="shared" si="5"/>
        <v>2.2653156940835406E-3</v>
      </c>
      <c r="L20" s="22">
        <f t="shared" si="6"/>
        <v>4.5306313881670812E-3</v>
      </c>
      <c r="M20" s="22">
        <f t="shared" si="7"/>
        <v>2.2653156940835406E-3</v>
      </c>
    </row>
    <row r="21" spans="2:13">
      <c r="B21" s="4">
        <v>4</v>
      </c>
      <c r="C21" s="22">
        <f t="shared" si="0"/>
        <v>0.90077620824566307</v>
      </c>
      <c r="D21" s="22">
        <f t="shared" si="1"/>
        <v>1.8015524164913261</v>
      </c>
      <c r="E21" s="22">
        <f t="shared" si="2"/>
        <v>0.90077620824566307</v>
      </c>
      <c r="F21" s="22">
        <f t="shared" si="3"/>
        <v>0.90077620824566307</v>
      </c>
      <c r="I21" s="4">
        <v>4</v>
      </c>
      <c r="J21" s="22">
        <f t="shared" si="4"/>
        <v>9.5550927431924516E-4</v>
      </c>
      <c r="K21" s="22">
        <f t="shared" si="5"/>
        <v>1.9110185486384903E-3</v>
      </c>
      <c r="L21" s="22">
        <f t="shared" si="6"/>
        <v>9.5550927431924516E-4</v>
      </c>
      <c r="M21" s="22">
        <f t="shared" si="7"/>
        <v>9.5550927431924516E-4</v>
      </c>
    </row>
    <row r="22" spans="2:13">
      <c r="B22" s="4">
        <v>5</v>
      </c>
      <c r="C22" s="22">
        <f t="shared" si="0"/>
        <v>0.99436738823681359</v>
      </c>
      <c r="D22" s="22">
        <f t="shared" si="1"/>
        <v>0.99436738823681359</v>
      </c>
      <c r="E22" s="22">
        <f t="shared" si="2"/>
        <v>0.99436738823681359</v>
      </c>
      <c r="F22" s="22">
        <f t="shared" si="3"/>
        <v>0.99436738823681359</v>
      </c>
      <c r="I22" s="4">
        <v>5</v>
      </c>
      <c r="J22" s="22">
        <f t="shared" si="4"/>
        <v>2.9750817679736577E-6</v>
      </c>
      <c r="K22" s="22">
        <f t="shared" si="5"/>
        <v>2.9750817679736577E-6</v>
      </c>
      <c r="L22" s="22">
        <f t="shared" si="6"/>
        <v>2.9750817679736577E-6</v>
      </c>
      <c r="M22" s="22">
        <f t="shared" si="7"/>
        <v>2.9750817679736577E-6</v>
      </c>
    </row>
    <row r="23" spans="2:13">
      <c r="B23" s="4">
        <v>6</v>
      </c>
      <c r="C23" s="22">
        <f t="shared" si="0"/>
        <v>0.99436738823681359</v>
      </c>
      <c r="D23" s="22">
        <f t="shared" si="1"/>
        <v>0.99436738823681359</v>
      </c>
      <c r="E23" s="22">
        <f t="shared" si="2"/>
        <v>0.99436738823681359</v>
      </c>
      <c r="F23" s="22">
        <f t="shared" si="3"/>
        <v>0.99436738823681359</v>
      </c>
      <c r="I23" s="4">
        <v>6</v>
      </c>
      <c r="J23" s="22">
        <f t="shared" si="4"/>
        <v>2.9750817679736577E-6</v>
      </c>
      <c r="K23" s="22">
        <f t="shared" si="5"/>
        <v>2.9750817679736577E-6</v>
      </c>
      <c r="L23" s="22">
        <f t="shared" si="6"/>
        <v>2.9750817679736577E-6</v>
      </c>
      <c r="M23" s="22">
        <f t="shared" si="7"/>
        <v>2.9750817679736577E-6</v>
      </c>
    </row>
    <row r="24" spans="2:13">
      <c r="B24" s="4">
        <v>7</v>
      </c>
      <c r="C24" s="22">
        <f t="shared" si="0"/>
        <v>0.99436738823681359</v>
      </c>
      <c r="D24" s="22">
        <f t="shared" si="1"/>
        <v>0.99436738823681359</v>
      </c>
      <c r="E24" s="22">
        <f t="shared" si="2"/>
        <v>0.99436738823681359</v>
      </c>
      <c r="F24" s="22">
        <f t="shared" si="3"/>
        <v>0.99436738823681359</v>
      </c>
      <c r="I24" s="4">
        <v>7</v>
      </c>
      <c r="J24" s="22">
        <f>C10^2</f>
        <v>2.9750817679736577E-6</v>
      </c>
      <c r="K24" s="22">
        <f t="shared" si="5"/>
        <v>2.9750817679736577E-6</v>
      </c>
      <c r="L24" s="22">
        <f t="shared" si="6"/>
        <v>2.9750817679736577E-6</v>
      </c>
      <c r="M24" s="22">
        <f t="shared" si="7"/>
        <v>2.9750817679736577E-6</v>
      </c>
    </row>
    <row r="25" spans="2:13">
      <c r="B25" s="4">
        <v>8</v>
      </c>
      <c r="C25" s="22">
        <f t="shared" si="0"/>
        <v>0.99436738823681359</v>
      </c>
      <c r="D25" s="22">
        <f t="shared" si="1"/>
        <v>0.99436738823681359</v>
      </c>
      <c r="E25" s="22">
        <f t="shared" si="2"/>
        <v>0.99436738823681359</v>
      </c>
      <c r="F25" s="22">
        <f t="shared" si="3"/>
        <v>0.99436738823681359</v>
      </c>
      <c r="I25" s="4">
        <v>8</v>
      </c>
      <c r="J25" s="22">
        <f t="shared" si="4"/>
        <v>2.9750817679736577E-6</v>
      </c>
      <c r="K25" s="22">
        <f t="shared" si="5"/>
        <v>2.9750817679736577E-6</v>
      </c>
      <c r="L25" s="22">
        <f t="shared" si="6"/>
        <v>2.9750817679736577E-6</v>
      </c>
      <c r="M25" s="22">
        <f t="shared" si="7"/>
        <v>2.9750817679736577E-6</v>
      </c>
    </row>
    <row r="26" spans="2:13">
      <c r="B26" s="4">
        <v>9</v>
      </c>
      <c r="C26" s="22">
        <f t="shared" si="0"/>
        <v>5.7358266636319594E-18</v>
      </c>
      <c r="D26" s="22">
        <f t="shared" si="1"/>
        <v>5.7358266636319594E-18</v>
      </c>
      <c r="E26" s="22">
        <f t="shared" si="2"/>
        <v>1.2618818659990312E-16</v>
      </c>
      <c r="F26" s="22">
        <f t="shared" si="3"/>
        <v>9.7509053281743313E-17</v>
      </c>
      <c r="I26" s="4">
        <v>9</v>
      </c>
      <c r="J26" s="22">
        <f t="shared" si="4"/>
        <v>1.1780702161071136E-17</v>
      </c>
      <c r="K26" s="22">
        <f t="shared" si="5"/>
        <v>1.1780702161071136E-17</v>
      </c>
      <c r="L26" s="22">
        <f t="shared" si="6"/>
        <v>2.5917544754356498E-16</v>
      </c>
      <c r="M26" s="22">
        <f t="shared" si="7"/>
        <v>2.002719367382093E-16</v>
      </c>
    </row>
    <row r="27" spans="2:13">
      <c r="B27" s="4">
        <v>10</v>
      </c>
      <c r="C27" s="22">
        <f t="shared" si="0"/>
        <v>3.1102088909308261E-2</v>
      </c>
      <c r="D27" s="22">
        <f t="shared" si="1"/>
        <v>3.1102088909308261E-2</v>
      </c>
      <c r="E27" s="22">
        <f t="shared" si="2"/>
        <v>0.12440835563723304</v>
      </c>
      <c r="F27" s="22">
        <f t="shared" si="3"/>
        <v>6.2204177818616521E-2</v>
      </c>
      <c r="I27" s="4">
        <v>10</v>
      </c>
      <c r="J27" s="22">
        <f t="shared" si="4"/>
        <v>0.4053743046811108</v>
      </c>
      <c r="K27" s="22">
        <f t="shared" si="5"/>
        <v>0.4053743046811108</v>
      </c>
      <c r="L27" s="22">
        <f t="shared" si="6"/>
        <v>1.6214972187244432</v>
      </c>
      <c r="M27" s="22">
        <f t="shared" si="7"/>
        <v>0.8107486093622216</v>
      </c>
    </row>
    <row r="28" spans="2:13">
      <c r="B28" s="16" t="s">
        <v>37</v>
      </c>
      <c r="C28" s="5">
        <f>SUM(C18:C27)</f>
        <v>6.7595069725444779</v>
      </c>
      <c r="D28" s="5">
        <f>SUM(D18:D27)</f>
        <v>7.6602831807901408</v>
      </c>
      <c r="E28" s="5">
        <f>SUM(E18:E27)</f>
        <v>7.7094260560274526</v>
      </c>
      <c r="F28" s="22">
        <f>SUM(F18:F27)</f>
        <v>6.7906111278249677</v>
      </c>
      <c r="I28" s="16" t="s">
        <v>37</v>
      </c>
      <c r="J28" s="5">
        <f>SUM(J18:J27)</f>
        <v>0.40885978844764886</v>
      </c>
      <c r="K28" s="5">
        <f>SUM(K18:K27)</f>
        <v>0.40981529772196812</v>
      </c>
      <c r="L28" s="5">
        <f>SUM(L18:L27)</f>
        <v>1.6287467331678505</v>
      </c>
      <c r="M28" s="22">
        <f>SUM(M18:M27)</f>
        <v>0.81473366478968834</v>
      </c>
    </row>
    <row r="31" spans="2:13">
      <c r="B31" s="34" t="s">
        <v>108</v>
      </c>
      <c r="C31" s="34"/>
      <c r="D31" s="34"/>
      <c r="E31" s="34"/>
      <c r="F31" s="34"/>
      <c r="I31" s="34" t="s">
        <v>109</v>
      </c>
      <c r="J31" s="34"/>
      <c r="K31" s="34"/>
      <c r="L31" s="34"/>
      <c r="M31" s="34"/>
    </row>
    <row r="32" spans="2:13">
      <c r="B32" s="14" t="s">
        <v>22</v>
      </c>
      <c r="C32" s="17" t="s">
        <v>92</v>
      </c>
      <c r="D32" s="14" t="s">
        <v>73</v>
      </c>
      <c r="E32" s="14" t="s">
        <v>74</v>
      </c>
      <c r="F32" s="14" t="s">
        <v>75</v>
      </c>
      <c r="I32" s="14" t="s">
        <v>22</v>
      </c>
      <c r="J32" s="17" t="s">
        <v>92</v>
      </c>
      <c r="K32" s="14" t="s">
        <v>73</v>
      </c>
      <c r="L32" s="14" t="s">
        <v>74</v>
      </c>
      <c r="M32" s="14" t="s">
        <v>75</v>
      </c>
    </row>
    <row r="33" spans="2:15">
      <c r="B33" s="4">
        <v>1</v>
      </c>
      <c r="C33" s="22">
        <f>D4^2</f>
        <v>0.96645902600616418</v>
      </c>
      <c r="D33" s="22">
        <f>C33*I3</f>
        <v>0.96645902600616418</v>
      </c>
      <c r="E33" s="22">
        <f>C33*J3</f>
        <v>6.7652131820431496</v>
      </c>
      <c r="F33" s="22">
        <f>C33*K3</f>
        <v>2.8993770780184924</v>
      </c>
      <c r="I33" s="4">
        <v>1</v>
      </c>
      <c r="J33" s="22">
        <f>E4^2</f>
        <v>8.5468173983586686E-9</v>
      </c>
      <c r="K33" s="22">
        <f>J33*I3</f>
        <v>8.5468173983586686E-9</v>
      </c>
      <c r="L33" s="22">
        <f>J33*J3</f>
        <v>5.9827721788510678E-8</v>
      </c>
      <c r="M33" s="22">
        <f>J33*K3</f>
        <v>2.5640452195076004E-8</v>
      </c>
    </row>
    <row r="34" spans="2:15">
      <c r="B34" s="4">
        <v>2</v>
      </c>
      <c r="C34" s="22">
        <f t="shared" ref="C34:C42" si="8">D5^2</f>
        <v>2.1007622612438304E-6</v>
      </c>
      <c r="D34" s="22">
        <f t="shared" ref="D34:D42" si="9">C34*I4</f>
        <v>2.1007622612438304E-6</v>
      </c>
      <c r="E34" s="22">
        <f t="shared" ref="E34:E42" si="10">C34*J4</f>
        <v>2.1007622612438304E-6</v>
      </c>
      <c r="F34" s="22">
        <f t="shared" ref="F34:F42" si="11">C34*K4</f>
        <v>2.1007622612438304E-6</v>
      </c>
      <c r="I34" s="4">
        <v>2</v>
      </c>
      <c r="J34" s="22">
        <f t="shared" ref="J34:J42" si="12">E5^2</f>
        <v>3.1296824040280472E-9</v>
      </c>
      <c r="K34" s="22">
        <f t="shared" ref="K34:K42" si="13">J34*I4</f>
        <v>3.1296824040280472E-9</v>
      </c>
      <c r="L34" s="22">
        <f t="shared" ref="L34:L42" si="14">J34*J4</f>
        <v>3.1296824040280472E-9</v>
      </c>
      <c r="M34" s="22">
        <f t="shared" ref="M34:M42" si="15">J34*K4</f>
        <v>3.1296824040280472E-9</v>
      </c>
    </row>
    <row r="35" spans="2:15">
      <c r="B35" s="4">
        <v>3</v>
      </c>
      <c r="C35" s="22">
        <f t="shared" si="8"/>
        <v>6.66440843175712E-4</v>
      </c>
      <c r="D35" s="22">
        <f t="shared" si="9"/>
        <v>6.66440843175712E-4</v>
      </c>
      <c r="E35" s="22">
        <f t="shared" si="10"/>
        <v>1.332881686351424E-3</v>
      </c>
      <c r="F35" s="22">
        <f t="shared" si="11"/>
        <v>6.66440843175712E-4</v>
      </c>
      <c r="I35" s="4">
        <v>3</v>
      </c>
      <c r="J35" s="22">
        <f t="shared" si="12"/>
        <v>1.1208451033871711E-6</v>
      </c>
      <c r="K35" s="22">
        <f t="shared" si="13"/>
        <v>1.1208451033871711E-6</v>
      </c>
      <c r="L35" s="22">
        <f t="shared" si="14"/>
        <v>2.2416902067743422E-6</v>
      </c>
      <c r="M35" s="22">
        <f t="shared" si="15"/>
        <v>1.1208451033871711E-6</v>
      </c>
    </row>
    <row r="36" spans="2:15">
      <c r="B36" s="4">
        <v>4</v>
      </c>
      <c r="C36" s="22">
        <f t="shared" si="8"/>
        <v>3.5912592753458577E-4</v>
      </c>
      <c r="D36" s="22">
        <f t="shared" si="9"/>
        <v>7.1825185506917155E-4</v>
      </c>
      <c r="E36" s="22">
        <f t="shared" si="10"/>
        <v>3.5912592753458577E-4</v>
      </c>
      <c r="F36" s="22">
        <f t="shared" si="11"/>
        <v>3.5912592753458577E-4</v>
      </c>
      <c r="I36" s="4">
        <v>4</v>
      </c>
      <c r="J36" s="22">
        <f t="shared" si="12"/>
        <v>1.0936166431196535E-6</v>
      </c>
      <c r="K36" s="22">
        <f t="shared" si="13"/>
        <v>2.187233286239307E-6</v>
      </c>
      <c r="L36" s="22">
        <f t="shared" si="14"/>
        <v>1.0936166431196535E-6</v>
      </c>
      <c r="M36" s="22">
        <f t="shared" si="15"/>
        <v>1.0936166431196535E-6</v>
      </c>
    </row>
    <row r="37" spans="2:15">
      <c r="B37" s="4">
        <v>5</v>
      </c>
      <c r="C37" s="22">
        <f t="shared" si="8"/>
        <v>1.0805058112118955E-6</v>
      </c>
      <c r="D37" s="22">
        <f t="shared" si="9"/>
        <v>1.0805058112118955E-6</v>
      </c>
      <c r="E37" s="22">
        <f t="shared" si="10"/>
        <v>1.0805058112118955E-6</v>
      </c>
      <c r="F37" s="22">
        <f t="shared" si="11"/>
        <v>1.0805058112118955E-6</v>
      </c>
      <c r="I37" s="4">
        <v>5</v>
      </c>
      <c r="J37" s="22">
        <f t="shared" si="12"/>
        <v>3.1322525375006514E-9</v>
      </c>
      <c r="K37" s="22">
        <f t="shared" si="13"/>
        <v>3.1322525375006514E-9</v>
      </c>
      <c r="L37" s="22">
        <f t="shared" si="14"/>
        <v>3.1322525375006514E-9</v>
      </c>
      <c r="M37" s="22">
        <f t="shared" si="15"/>
        <v>3.1322525375006514E-9</v>
      </c>
    </row>
    <row r="38" spans="2:15">
      <c r="B38" s="4">
        <v>6</v>
      </c>
      <c r="C38" s="22">
        <f t="shared" si="8"/>
        <v>1.0805058112118955E-6</v>
      </c>
      <c r="D38" s="22">
        <f t="shared" si="9"/>
        <v>1.0805058112118955E-6</v>
      </c>
      <c r="E38" s="22">
        <f t="shared" si="10"/>
        <v>1.0805058112118955E-6</v>
      </c>
      <c r="F38" s="22">
        <f t="shared" si="11"/>
        <v>1.0805058112118955E-6</v>
      </c>
      <c r="I38" s="4">
        <v>6</v>
      </c>
      <c r="J38" s="22">
        <f t="shared" si="12"/>
        <v>3.1322525375006514E-9</v>
      </c>
      <c r="K38" s="22">
        <f t="shared" si="13"/>
        <v>3.1322525375006514E-9</v>
      </c>
      <c r="L38" s="22">
        <f t="shared" si="14"/>
        <v>3.1322525375006514E-9</v>
      </c>
      <c r="M38" s="22">
        <f t="shared" si="15"/>
        <v>3.1322525375006514E-9</v>
      </c>
    </row>
    <row r="39" spans="2:15">
      <c r="B39" s="4">
        <v>7</v>
      </c>
      <c r="C39" s="22">
        <f t="shared" si="8"/>
        <v>1.0805058112118955E-6</v>
      </c>
      <c r="D39" s="22">
        <f t="shared" si="9"/>
        <v>1.0805058112118955E-6</v>
      </c>
      <c r="E39" s="22">
        <f t="shared" si="10"/>
        <v>1.0805058112118955E-6</v>
      </c>
      <c r="F39" s="22">
        <f t="shared" si="11"/>
        <v>1.0805058112118955E-6</v>
      </c>
      <c r="I39" s="4">
        <v>7</v>
      </c>
      <c r="J39" s="22">
        <f t="shared" si="12"/>
        <v>3.1322525375006514E-9</v>
      </c>
      <c r="K39" s="22">
        <f t="shared" si="13"/>
        <v>3.1322525375006514E-9</v>
      </c>
      <c r="L39" s="22">
        <f t="shared" si="14"/>
        <v>3.1322525375006514E-9</v>
      </c>
      <c r="M39" s="22">
        <f t="shared" si="15"/>
        <v>3.1322525375006514E-9</v>
      </c>
    </row>
    <row r="40" spans="2:15">
      <c r="B40" s="4">
        <v>8</v>
      </c>
      <c r="C40" s="22">
        <f t="shared" si="8"/>
        <v>1.0805058112118955E-6</v>
      </c>
      <c r="D40" s="22">
        <f t="shared" si="9"/>
        <v>1.0805058112118955E-6</v>
      </c>
      <c r="E40" s="22">
        <f t="shared" si="10"/>
        <v>1.0805058112118955E-6</v>
      </c>
      <c r="F40" s="22">
        <f t="shared" si="11"/>
        <v>1.0805058112118955E-6</v>
      </c>
      <c r="I40" s="4">
        <v>8</v>
      </c>
      <c r="J40" s="22">
        <f t="shared" si="12"/>
        <v>3.1322525375006514E-9</v>
      </c>
      <c r="K40" s="22">
        <f t="shared" si="13"/>
        <v>3.1322525375006514E-9</v>
      </c>
      <c r="L40" s="22">
        <f t="shared" si="14"/>
        <v>3.1322525375006514E-9</v>
      </c>
      <c r="M40" s="22">
        <f t="shared" si="15"/>
        <v>3.1322525375006514E-9</v>
      </c>
    </row>
    <row r="41" spans="2:15">
      <c r="B41" s="4">
        <v>9</v>
      </c>
      <c r="C41" s="22">
        <f t="shared" si="8"/>
        <v>1.4908508944482328E-17</v>
      </c>
      <c r="D41" s="22">
        <f t="shared" si="9"/>
        <v>1.4908508944482328E-17</v>
      </c>
      <c r="E41" s="22">
        <f t="shared" si="10"/>
        <v>3.279871967786112E-16</v>
      </c>
      <c r="F41" s="22">
        <f t="shared" si="11"/>
        <v>2.5344465205619956E-16</v>
      </c>
      <c r="I41" s="4">
        <v>9</v>
      </c>
      <c r="J41" s="22">
        <f t="shared" si="12"/>
        <v>0.99999998062316953</v>
      </c>
      <c r="K41" s="22">
        <f t="shared" si="13"/>
        <v>0.99999998062316953</v>
      </c>
      <c r="L41" s="22">
        <f t="shared" si="14"/>
        <v>21.999999573709729</v>
      </c>
      <c r="M41" s="22">
        <f t="shared" si="15"/>
        <v>16.999999670593883</v>
      </c>
    </row>
    <row r="42" spans="2:15">
      <c r="B42" s="4">
        <v>10</v>
      </c>
      <c r="C42" s="22">
        <f t="shared" si="8"/>
        <v>3.3859082432094879E-2</v>
      </c>
      <c r="D42" s="22">
        <f t="shared" si="9"/>
        <v>3.3859082432094879E-2</v>
      </c>
      <c r="E42" s="22">
        <f t="shared" si="10"/>
        <v>0.13543632972837952</v>
      </c>
      <c r="F42" s="22">
        <f t="shared" si="11"/>
        <v>6.7718164864189759E-2</v>
      </c>
      <c r="I42" s="4">
        <v>10</v>
      </c>
      <c r="J42" s="22">
        <f t="shared" si="12"/>
        <v>8.665157680132339E-6</v>
      </c>
      <c r="K42" s="22">
        <f t="shared" si="13"/>
        <v>8.665157680132339E-6</v>
      </c>
      <c r="L42" s="22">
        <f t="shared" si="14"/>
        <v>3.4660630720529356E-5</v>
      </c>
      <c r="M42" s="22">
        <f t="shared" si="15"/>
        <v>1.7330315360264678E-5</v>
      </c>
    </row>
    <row r="43" spans="2:15">
      <c r="B43" s="16" t="s">
        <v>37</v>
      </c>
      <c r="C43" s="5">
        <f>SUM(C33:C42)</f>
        <v>1.0013500979944752</v>
      </c>
      <c r="D43" s="5">
        <f>SUM(D33:D42)</f>
        <v>1.0017092239220098</v>
      </c>
      <c r="E43" s="5">
        <f>SUM(E33:E42)</f>
        <v>6.9023479421709197</v>
      </c>
      <c r="F43" s="22">
        <f>SUM(F33:F42)</f>
        <v>2.9681272324388979</v>
      </c>
      <c r="I43" s="16" t="s">
        <v>37</v>
      </c>
      <c r="J43" s="5">
        <f>SUM(J33:J42)</f>
        <v>1.0000108844481059</v>
      </c>
      <c r="K43" s="5">
        <f>SUM(K33:K42)</f>
        <v>1.0000119780647492</v>
      </c>
      <c r="L43" s="5">
        <f>SUM(L33:L42)</f>
        <v>22.000037645133716</v>
      </c>
      <c r="M43" s="22">
        <f>SUM(M33:M42)</f>
        <v>17.000019256670132</v>
      </c>
    </row>
    <row r="46" spans="2:15">
      <c r="B46" s="34" t="s">
        <v>62</v>
      </c>
      <c r="C46" s="34"/>
      <c r="D46" s="34"/>
      <c r="E46" s="34"/>
      <c r="F46" s="34"/>
      <c r="G46" s="34"/>
      <c r="H46" s="34"/>
      <c r="I46" s="34"/>
      <c r="J46" s="34"/>
    </row>
    <row r="47" spans="2:15">
      <c r="B47" s="43" t="s">
        <v>68</v>
      </c>
      <c r="C47" s="43"/>
      <c r="D47" s="43"/>
      <c r="E47" s="43"/>
      <c r="F47" s="43" t="s">
        <v>69</v>
      </c>
      <c r="G47" s="43" t="s">
        <v>70</v>
      </c>
      <c r="H47" s="43" t="s">
        <v>71</v>
      </c>
      <c r="I47" s="43" t="s">
        <v>90</v>
      </c>
      <c r="J47" s="43" t="s">
        <v>72</v>
      </c>
      <c r="L47" s="47" t="s">
        <v>104</v>
      </c>
      <c r="M47" s="4">
        <f>D28/C28</f>
        <v>1.1332606374850123</v>
      </c>
      <c r="N47" s="4">
        <f>E28/C28</f>
        <v>1.1405308238221104</v>
      </c>
      <c r="O47" s="4">
        <f>F28/C28</f>
        <v>1.0046015420069581</v>
      </c>
    </row>
    <row r="48" spans="2:15">
      <c r="B48" s="15" t="s">
        <v>86</v>
      </c>
      <c r="C48" s="15" t="s">
        <v>88</v>
      </c>
      <c r="D48" s="15" t="s">
        <v>89</v>
      </c>
      <c r="E48" s="15" t="s">
        <v>87</v>
      </c>
      <c r="F48" s="43"/>
      <c r="G48" s="43"/>
      <c r="H48" s="43"/>
      <c r="I48" s="43"/>
      <c r="J48" s="43"/>
      <c r="L48" s="48"/>
      <c r="M48" s="4">
        <f>K28/J28</f>
        <v>1.0023370096578759</v>
      </c>
      <c r="N48" s="4">
        <f>L28/J28</f>
        <v>3.9836315020164865</v>
      </c>
      <c r="O48" s="4">
        <f>M28/J28</f>
        <v>1.9926969778149466</v>
      </c>
    </row>
    <row r="49" spans="2:16">
      <c r="B49" s="27">
        <f>C18</f>
        <v>1.0331855910865814E-6</v>
      </c>
      <c r="C49" s="27">
        <f>J18</f>
        <v>2.497858304642368E-4</v>
      </c>
      <c r="D49" s="27">
        <f>C33</f>
        <v>0.96645902600616418</v>
      </c>
      <c r="E49" s="22">
        <f>J33</f>
        <v>8.5468173983586686E-9</v>
      </c>
      <c r="F49" s="4">
        <f>SUM((I3-M47)^2,(J3-N47)^2,(K3-O47)^2)*B49</f>
        <v>3.9604847477615912E-5</v>
      </c>
      <c r="G49" s="4">
        <f>SUM((I3-M48)^2,(J3-N48)^2,(K3-O48)^2)*C49</f>
        <v>2.5261200116328754E-3</v>
      </c>
      <c r="H49" s="4">
        <f>SUM((I3-M49)^2,(J3-N49)^2,(K3-O49)^2)*D49</f>
        <v>1.2300321090738964E-2</v>
      </c>
      <c r="I49" s="4">
        <f>SUM((I3-M50)^2,(J3-N50)^2,(K3-O50)^2)*E49</f>
        <v>3.5981187078847959E-6</v>
      </c>
      <c r="J49" s="4">
        <f>SUM(F49:I49)</f>
        <v>1.486964406855734E-2</v>
      </c>
      <c r="L49" s="48"/>
      <c r="M49" s="4">
        <f>D43/C43</f>
        <v>1.0003586417260595</v>
      </c>
      <c r="N49" s="4">
        <f>E43/C43</f>
        <v>6.8930416604493132</v>
      </c>
      <c r="O49" s="4">
        <f>F43/C43</f>
        <v>2.9641253727178185</v>
      </c>
    </row>
    <row r="50" spans="2:16">
      <c r="B50" s="27">
        <f t="shared" ref="B50:B58" si="16">C19</f>
        <v>0.99355147161515689</v>
      </c>
      <c r="C50" s="27">
        <f t="shared" ref="C50:C58" si="17">J19</f>
        <v>2.9726405991521599E-6</v>
      </c>
      <c r="D50" s="27">
        <f t="shared" ref="D50:D58" si="18">C34</f>
        <v>2.1007622612438304E-6</v>
      </c>
      <c r="E50" s="22">
        <f t="shared" ref="E50:E58" si="19">J34</f>
        <v>3.1296824040280472E-9</v>
      </c>
      <c r="F50" s="4">
        <f>SUM((I4-M47)^2,(J4-N47)^2,(K4-O47)^2)*B50</f>
        <v>3.728648064068435E-2</v>
      </c>
      <c r="G50" s="4">
        <f>SUM((I4-M48)^2,(J4-N48)^2,(K4-O48)^2)*C50</f>
        <v>2.9392012732578168E-5</v>
      </c>
      <c r="H50" s="4">
        <f>SUM((I4-M49)^2,(J5-N49)^2,(K5-O49)^2)*D50</f>
        <v>5.8400445720671644E-5</v>
      </c>
      <c r="I50" s="4">
        <f>SUM((I4-M50)^2,(J4-N50)^2,(K4-O50)^2)*E50</f>
        <v>2.1813455059471048E-6</v>
      </c>
      <c r="J50" s="4">
        <f t="shared" ref="J50:J58" si="20">SUM(F50:I50)</f>
        <v>3.7376454444643541E-2</v>
      </c>
      <c r="L50" s="49"/>
      <c r="M50" s="4">
        <f>K43/J43</f>
        <v>1.0000010936047399</v>
      </c>
      <c r="N50" s="4">
        <f>L43/J43</f>
        <v>21.999798189471981</v>
      </c>
      <c r="O50" s="4">
        <f>M43/J43</f>
        <v>16.999834222856723</v>
      </c>
    </row>
    <row r="51" spans="2:16">
      <c r="B51" s="27">
        <f t="shared" si="16"/>
        <v>0.85660661764150348</v>
      </c>
      <c r="C51" s="27">
        <f t="shared" si="17"/>
        <v>2.2653156940835406E-3</v>
      </c>
      <c r="D51" s="27">
        <f t="shared" si="18"/>
        <v>6.66440843175712E-4</v>
      </c>
      <c r="E51" s="22">
        <f t="shared" si="19"/>
        <v>1.1208451033871711E-6</v>
      </c>
      <c r="F51" s="4">
        <f>SUM((I5-M47)^2,(J5-N47)^2,(K5-O47)^2)*B51</f>
        <v>0.64799449816508403</v>
      </c>
      <c r="G51" s="4">
        <f>SUM((I5-M48)^2,(J5-N48)^2,(K5-O48)^2)*C51</f>
        <v>1.1145912039207055E-2</v>
      </c>
      <c r="H51" s="4">
        <f>SUM((I5-M49)^2,(J5-N49)^2,(K5-O49)^2)*D51</f>
        <v>1.8526819053231464E-2</v>
      </c>
      <c r="I51" s="4">
        <f>SUM((I5-M50)^2,(J5-N50)^2,(K5-O50)^2)*E51</f>
        <v>7.3525939402877482E-4</v>
      </c>
      <c r="J51" s="4">
        <f t="shared" si="20"/>
        <v>0.67840248865155128</v>
      </c>
    </row>
    <row r="52" spans="2:16">
      <c r="B52" s="27">
        <f t="shared" si="16"/>
        <v>0.90077620824566307</v>
      </c>
      <c r="C52" s="27">
        <f t="shared" si="17"/>
        <v>9.5550927431924516E-4</v>
      </c>
      <c r="D52" s="27">
        <f t="shared" si="18"/>
        <v>3.5912592753458577E-4</v>
      </c>
      <c r="E52" s="22">
        <f t="shared" si="19"/>
        <v>1.0936166431196535E-6</v>
      </c>
      <c r="F52" s="4">
        <f>SUM((I6-M47)^2,(J6-N47)^2,(K6-O47)^2)*B52</f>
        <v>0.69450495040248539</v>
      </c>
      <c r="G52" s="4">
        <f>SUM((I6-M48)^2,(J6-N48)^2,(K6-O48)^2)*C52</f>
        <v>1.0398650415379839E-2</v>
      </c>
      <c r="H52" s="4">
        <f>SUM((I6-M49)^2,(J6-N49)^2,(K6-O49)^2)*D52</f>
        <v>1.421600391276554E-2</v>
      </c>
      <c r="I52" s="4">
        <f>SUM((I6-M50)^2,(J6-N50)^2,(K6-O50)^2)*E52</f>
        <v>7.6332934354677955E-4</v>
      </c>
      <c r="J52" s="4">
        <f t="shared" si="20"/>
        <v>0.71988293407417747</v>
      </c>
    </row>
    <row r="53" spans="2:16">
      <c r="B53" s="27">
        <f t="shared" si="16"/>
        <v>0.99436738823681359</v>
      </c>
      <c r="C53" s="27">
        <f t="shared" si="17"/>
        <v>2.9750817679736577E-6</v>
      </c>
      <c r="D53" s="27">
        <f t="shared" si="18"/>
        <v>1.0805058112118955E-6</v>
      </c>
      <c r="E53" s="22">
        <f t="shared" si="19"/>
        <v>3.1322525375006514E-9</v>
      </c>
      <c r="F53" s="4">
        <f>SUM((I7-M47)^2,(J7-N47)^2,(K7-O47)^2)*B53</f>
        <v>3.731710075467639E-2</v>
      </c>
      <c r="G53" s="4">
        <f>SUM((I7-M48)^2,(J7-N48)^2,(K7-O48)^2)*C53</f>
        <v>2.9416149812958586E-5</v>
      </c>
      <c r="H53" s="4">
        <f>SUM((I7-M49)^2,(J7-N49)^2,(K7-O49)^2)*D53</f>
        <v>4.1692104003937752E-5</v>
      </c>
      <c r="I53" s="4">
        <f>SUM((I7-M50)^2,(J7-N50)^2,(K7-O50)^2)*E53</f>
        <v>2.183136853558905E-6</v>
      </c>
      <c r="J53" s="4">
        <f t="shared" si="20"/>
        <v>3.7390392145346847E-2</v>
      </c>
    </row>
    <row r="54" spans="2:16">
      <c r="B54" s="27">
        <f t="shared" si="16"/>
        <v>0.99436738823681359</v>
      </c>
      <c r="C54" s="27">
        <f t="shared" si="17"/>
        <v>2.9750817679736577E-6</v>
      </c>
      <c r="D54" s="27">
        <f t="shared" si="18"/>
        <v>1.0805058112118955E-6</v>
      </c>
      <c r="E54" s="22">
        <f t="shared" si="19"/>
        <v>3.1322525375006514E-9</v>
      </c>
      <c r="F54" s="4">
        <f>SUM((I8-M47)^2,(J8-N47)^2,(K8-O47)^2)*B54</f>
        <v>3.731710075467639E-2</v>
      </c>
      <c r="G54" s="4">
        <f>SUM((I8-M48)^2,(J8-N48)^2,(K8-O48)^2)*C54</f>
        <v>2.9416149812958586E-5</v>
      </c>
      <c r="H54" s="4">
        <f>SUM((I8-M49)^2,(J8-N49)^2,(K8-O49)^2)*D54</f>
        <v>4.1692104003937752E-5</v>
      </c>
      <c r="I54" s="4">
        <f>SUM((I8-M50)^2,(J8-N50)^2,(K8-O50)^2)*E54</f>
        <v>2.183136853558905E-6</v>
      </c>
      <c r="J54" s="4">
        <f t="shared" si="20"/>
        <v>3.7390392145346847E-2</v>
      </c>
      <c r="L54" s="35" t="s">
        <v>100</v>
      </c>
      <c r="M54" s="36"/>
    </row>
    <row r="55" spans="2:16">
      <c r="B55" s="27">
        <f t="shared" si="16"/>
        <v>0.99436738823681359</v>
      </c>
      <c r="C55" s="27">
        <f t="shared" si="17"/>
        <v>2.9750817679736577E-6</v>
      </c>
      <c r="D55" s="27">
        <f t="shared" si="18"/>
        <v>1.0805058112118955E-6</v>
      </c>
      <c r="E55" s="22">
        <f t="shared" si="19"/>
        <v>3.1322525375006514E-9</v>
      </c>
      <c r="F55" s="4">
        <f>SUM((I9-M47)^2,(J9-N47)^2,(K9-O47)^2)*B55</f>
        <v>3.731710075467639E-2</v>
      </c>
      <c r="G55" s="4">
        <f>SUM((I9-M48)^2,(J9-N48)^2,(K9-O48)^2)*C55</f>
        <v>2.9416149812958586E-5</v>
      </c>
      <c r="H55" s="4">
        <f>SUM((I9-M49)^2,(J9-N49)^2,(K9-O49)^2)*D55</f>
        <v>4.1692104003937752E-5</v>
      </c>
      <c r="I55" s="4">
        <f>SUM((I9-M50)^2,(J9-N50)^2,(K9-O50)^2)*E55</f>
        <v>2.183136853558905E-6</v>
      </c>
      <c r="J55" s="4">
        <f t="shared" si="20"/>
        <v>3.7390392145346847E-2</v>
      </c>
      <c r="L55" s="37"/>
      <c r="M55" s="38"/>
    </row>
    <row r="56" spans="2:16">
      <c r="B56" s="27">
        <f t="shared" si="16"/>
        <v>0.99436738823681359</v>
      </c>
      <c r="C56" s="27">
        <f t="shared" si="17"/>
        <v>2.9750817679736577E-6</v>
      </c>
      <c r="D56" s="27">
        <f t="shared" si="18"/>
        <v>1.0805058112118955E-6</v>
      </c>
      <c r="E56" s="22">
        <f t="shared" si="19"/>
        <v>3.1322525375006514E-9</v>
      </c>
      <c r="F56" s="4">
        <f>SUM((I10-M47)^2,(J10-N47)^2,(K10-O47)^2)*B56</f>
        <v>3.731710075467639E-2</v>
      </c>
      <c r="G56" s="4">
        <f>SUM((I10-M48)^2,(J10-N48)^2,(K10-O48)^2)*C56</f>
        <v>2.9416149812958586E-5</v>
      </c>
      <c r="H56" s="4">
        <f>SUM((I10-M49)^2,(J10-N49)^2,(K10-O49)^2)*D56</f>
        <v>4.1692104003937752E-5</v>
      </c>
      <c r="I56" s="4">
        <f>SUM((I10-M50)^2,(J10-N50)^2,(K10-O50)^2)*E56</f>
        <v>2.183136853558905E-6</v>
      </c>
      <c r="J56" s="4">
        <f t="shared" si="20"/>
        <v>3.7390392145346847E-2</v>
      </c>
      <c r="L56" s="4" t="s">
        <v>120</v>
      </c>
      <c r="M56" s="4">
        <f>J59</f>
        <v>2.2055230484229469</v>
      </c>
    </row>
    <row r="57" spans="2:16">
      <c r="B57" s="27">
        <f t="shared" si="16"/>
        <v>5.7358266636319594E-18</v>
      </c>
      <c r="C57" s="27">
        <f t="shared" si="17"/>
        <v>1.1780702161071136E-17</v>
      </c>
      <c r="D57" s="27">
        <f t="shared" si="18"/>
        <v>1.4908508944482328E-17</v>
      </c>
      <c r="E57" s="22">
        <f t="shared" si="19"/>
        <v>0.99999998062316953</v>
      </c>
      <c r="F57" s="4">
        <f>SUM((I11-M47)^2,(J11-N47)^2,(K11-O47)^2)*B57</f>
        <v>3.9633873059703103E-15</v>
      </c>
      <c r="G57" s="4">
        <f>SUM((I11-M48)^2,(J11-N48)^2,(K11-O48)^2)*C57</f>
        <v>6.4771323437215609E-15</v>
      </c>
      <c r="H57" s="4">
        <f>SUM((I11-M49)^2,(J11-N49)^2,(K11-O49)^2)*D57</f>
        <v>6.3394851317647403E-15</v>
      </c>
      <c r="I57" s="4">
        <f>SUM((I11-M50)^2,(J11-N50)^2,(K11-O50)^2)*E57</f>
        <v>6.8210745101785212E-8</v>
      </c>
      <c r="J57" s="4">
        <f t="shared" si="20"/>
        <v>6.8210761881789999E-8</v>
      </c>
      <c r="L57" s="4" t="s">
        <v>118</v>
      </c>
      <c r="M57" s="4">
        <f>iterasi2!J59</f>
        <v>127.27764733349088</v>
      </c>
    </row>
    <row r="58" spans="2:16">
      <c r="B58" s="27">
        <f t="shared" si="16"/>
        <v>3.1102088909308261E-2</v>
      </c>
      <c r="C58" s="27">
        <f t="shared" si="17"/>
        <v>0.4053743046811108</v>
      </c>
      <c r="D58" s="27">
        <f t="shared" si="18"/>
        <v>3.3859082432094879E-2</v>
      </c>
      <c r="E58" s="22">
        <f t="shared" si="19"/>
        <v>8.665157680132339E-6</v>
      </c>
      <c r="F58" s="4">
        <f>SUM((I12-M47)^2,(J12-N47)^2,(K12-O47)^2)*B58</f>
        <v>0.28567705514398584</v>
      </c>
      <c r="G58" s="4">
        <f>SUM((I12-M48)^2,(J12-N48)^2,(K12-O48)^2)*C58</f>
        <v>1.3244530085765934E-4</v>
      </c>
      <c r="H58" s="4">
        <f>SUM((I12-M49)^2,(J12-N49)^2,(K12-O49)^2)*D58</f>
        <v>0.31486332442851461</v>
      </c>
      <c r="I58" s="4">
        <f>SUM((I12-M50)^2,(J12-N50)^2,(K12-O50)^2)*E58</f>
        <v>4.7570655185094389E-3</v>
      </c>
      <c r="J58" s="4">
        <f t="shared" si="20"/>
        <v>0.60542989039186756</v>
      </c>
      <c r="L58" s="4" t="s">
        <v>121</v>
      </c>
      <c r="M58" s="4">
        <f>ABS(M56-M57)</f>
        <v>125.07212428506793</v>
      </c>
    </row>
    <row r="59" spans="2:16">
      <c r="B59" s="44" t="s">
        <v>37</v>
      </c>
      <c r="C59" s="45"/>
      <c r="D59" s="45"/>
      <c r="E59" s="45"/>
      <c r="F59" s="45"/>
      <c r="G59" s="45"/>
      <c r="H59" s="45"/>
      <c r="I59" s="46"/>
      <c r="J59" s="4">
        <f>SUM(J49:J58)</f>
        <v>2.2055230484229469</v>
      </c>
    </row>
    <row r="62" spans="2:16">
      <c r="F62" s="24" t="s">
        <v>96</v>
      </c>
      <c r="G62" s="24" t="s">
        <v>96</v>
      </c>
      <c r="H62" s="24" t="s">
        <v>96</v>
      </c>
      <c r="I62" s="24" t="s">
        <v>96</v>
      </c>
      <c r="L62" s="42" t="s">
        <v>69</v>
      </c>
      <c r="M62" s="42" t="s">
        <v>70</v>
      </c>
      <c r="N62" s="42" t="s">
        <v>71</v>
      </c>
      <c r="O62" s="42" t="s">
        <v>90</v>
      </c>
      <c r="P62" s="24" t="s">
        <v>94</v>
      </c>
    </row>
    <row r="63" spans="2:16">
      <c r="F63" s="24" t="s">
        <v>105</v>
      </c>
      <c r="G63" s="24" t="s">
        <v>97</v>
      </c>
      <c r="H63" s="24" t="s">
        <v>98</v>
      </c>
      <c r="I63" s="24" t="s">
        <v>99</v>
      </c>
      <c r="L63" s="42"/>
      <c r="M63" s="42"/>
      <c r="N63" s="42"/>
      <c r="O63" s="42"/>
      <c r="P63" s="24" t="s">
        <v>95</v>
      </c>
    </row>
    <row r="64" spans="2:16">
      <c r="F64" s="4">
        <f>L64/P64</f>
        <v>3.3148180313347683E-4</v>
      </c>
      <c r="G64" s="4">
        <f>M64/P64</f>
        <v>1.256445097740082E-3</v>
      </c>
      <c r="H64" s="4">
        <f>N64/P64</f>
        <v>0.99838189036105174</v>
      </c>
      <c r="I64" s="4">
        <f>O64/P64</f>
        <v>3.0182738074686719E-5</v>
      </c>
      <c r="L64" s="4">
        <f>SUM((I3-M47)^2,(J3-N47)^2,(K3-O47)^2)^-1</f>
        <v>2.6087351849303879E-2</v>
      </c>
      <c r="M64" s="4">
        <f>SUM((I3-M48)^2,(J3-N48)^2,(K3-O48)^2)^-1</f>
        <v>9.8881220731384056E-2</v>
      </c>
      <c r="N64" s="4">
        <f>SUM((I3-M49)^2,(J3-N49)^2,(K3-O49)^2)^-1</f>
        <v>78.571853439974092</v>
      </c>
      <c r="O64" s="4">
        <f>SUM((I3-M50)^2,(J3-N50)^2,(K3-O50)^2)^-1</f>
        <v>2.3753572609012206E-3</v>
      </c>
      <c r="P64" s="4">
        <f>SUM(L64:O64)</f>
        <v>78.699197369815678</v>
      </c>
    </row>
    <row r="65" spans="6:16">
      <c r="F65" s="4">
        <f t="shared" ref="F65:F73" si="21">L65/P65</f>
        <v>0.99482754217623925</v>
      </c>
      <c r="G65" s="4">
        <f t="shared" ref="G65:G73" si="22">M65/P65</f>
        <v>3.7759123177104762E-3</v>
      </c>
      <c r="H65" s="4">
        <f t="shared" ref="H65:H73" si="23">N65/P65</f>
        <v>1.3429800716008439E-3</v>
      </c>
      <c r="I65" s="4">
        <f t="shared" ref="I65:I73" si="24">O65/P65</f>
        <v>5.3565434449512918E-5</v>
      </c>
      <c r="L65" s="4">
        <f>SUM((I4-M47)^2,(J4-N47)^2,(K4-O47)^2)^-1</f>
        <v>26.646426655002251</v>
      </c>
      <c r="M65" s="4">
        <f>SUM((I4-M48)^2,(J4-N48)^2,(K4-O48)^2)^-1</f>
        <v>0.10113770112304282</v>
      </c>
      <c r="N65" s="4">
        <f>SUM((I4-M49)^2,(J5-N49)^2,(K5-O49)^2)^-1</f>
        <v>3.5971681984958495E-2</v>
      </c>
      <c r="O65" s="4">
        <f>SUM((I4-M50)^2,(J4-N50)^2,(K4-O50)^2)^-1</f>
        <v>1.4347485969074807E-3</v>
      </c>
      <c r="P65" s="4">
        <f t="shared" ref="P65:P73" si="25">SUM(L65:O65)</f>
        <v>26.784970786707159</v>
      </c>
    </row>
    <row r="66" spans="6:16">
      <c r="F66" s="4">
        <f t="shared" si="21"/>
        <v>0.84594476820889386</v>
      </c>
      <c r="G66" s="4">
        <f t="shared" si="22"/>
        <v>0.13006038179394938</v>
      </c>
      <c r="H66" s="4">
        <f t="shared" si="23"/>
        <v>2.3019328331877788E-2</v>
      </c>
      <c r="I66" s="4">
        <f t="shared" si="24"/>
        <v>9.7552166527901973E-4</v>
      </c>
      <c r="L66" s="4">
        <f>SUM((I5-M47)^2,(J5-N47)^2,(K5-O47)^2)^-1</f>
        <v>1.3219350165273673</v>
      </c>
      <c r="M66" s="4">
        <f>SUM((I5-M48)^2,(J5-N48)^2,(K5-O48)^2)^-1</f>
        <v>0.20324184204173032</v>
      </c>
      <c r="N66" s="4">
        <f>SUM((I5-M49)^2,(J5-N49)^2,(K5-O49)^2)^-1</f>
        <v>3.5971681984958495E-2</v>
      </c>
      <c r="O66" s="4">
        <f>SUM((I5-M50)^2,(J5-N50)^2,(K5-O50)^2)^-1</f>
        <v>1.5244213300636947E-3</v>
      </c>
      <c r="P66" s="4">
        <f t="shared" si="25"/>
        <v>1.5626729618841197</v>
      </c>
    </row>
    <row r="67" spans="6:16">
      <c r="F67" s="4">
        <f t="shared" si="21"/>
        <v>0.91623081571898191</v>
      </c>
      <c r="G67" s="4">
        <f t="shared" si="22"/>
        <v>6.4911442704600614E-2</v>
      </c>
      <c r="H67" s="4">
        <f t="shared" si="23"/>
        <v>1.7845657745814657E-2</v>
      </c>
      <c r="I67" s="4">
        <f t="shared" si="24"/>
        <v>1.0120838306028649E-3</v>
      </c>
      <c r="L67" s="4">
        <f>SUM((I6-M47)^2,(J6-N47)^2,(K6-O47)^2)^-1</f>
        <v>1.297004733693601</v>
      </c>
      <c r="M67" s="4">
        <f>SUM((I6-M48)^2,(J6-N48)^2,(K6-O48)^2)^-1</f>
        <v>9.1887815836757564E-2</v>
      </c>
      <c r="N67" s="4">
        <f>SUM((I6-M49)^2,(J6-N49)^2,(K6-O49)^2)^-1</f>
        <v>2.5262086992822334E-2</v>
      </c>
      <c r="O67" s="4">
        <f>SUM((I6-M50)^2,(J6-N50)^2,(K6-O50)^2)^-1</f>
        <v>1.4326930470643341E-3</v>
      </c>
      <c r="P67" s="4">
        <f t="shared" si="25"/>
        <v>1.4155873295702452</v>
      </c>
    </row>
    <row r="68" spans="6:16">
      <c r="F68" s="4">
        <f t="shared" si="21"/>
        <v>0.99520115132573228</v>
      </c>
      <c r="G68" s="4">
        <f t="shared" si="22"/>
        <v>3.7773303679048786E-3</v>
      </c>
      <c r="H68" s="4">
        <f t="shared" si="23"/>
        <v>9.6793275532471663E-4</v>
      </c>
      <c r="I68" s="4">
        <f t="shared" si="24"/>
        <v>5.358555103812598E-5</v>
      </c>
      <c r="L68" s="4">
        <f>SUM((I7-M47)^2,(J7-N47)^2,(K7-O47)^2)^-1</f>
        <v>26.646426655002251</v>
      </c>
      <c r="M68" s="4">
        <f>SUM((I7-M48)^2,(J7-N48)^2,(K7-O48)^2)^-1</f>
        <v>0.10113770112304282</v>
      </c>
      <c r="N68" s="4">
        <f>SUM((I7-M49)^2,(J7-N49)^2,(K7-O49)^2)^-1</f>
        <v>2.5916317658371078E-2</v>
      </c>
      <c r="O68" s="4">
        <f>SUM((I7-M50)^2,(J7-N50)^2,(K7-O50)^2)^-1</f>
        <v>1.4347485969074807E-3</v>
      </c>
      <c r="P68" s="4">
        <f t="shared" si="25"/>
        <v>26.774915422380573</v>
      </c>
    </row>
    <row r="69" spans="6:16">
      <c r="F69" s="4">
        <f t="shared" si="21"/>
        <v>0.99520115132573228</v>
      </c>
      <c r="G69" s="4">
        <f t="shared" si="22"/>
        <v>3.7773303679048786E-3</v>
      </c>
      <c r="H69" s="4">
        <f t="shared" si="23"/>
        <v>9.6793275532471663E-4</v>
      </c>
      <c r="I69" s="4">
        <f t="shared" si="24"/>
        <v>5.358555103812598E-5</v>
      </c>
      <c r="L69" s="4">
        <f>SUM((I8-M47)^2,(J8-N47)^2,(K8-O47)^2)^-1</f>
        <v>26.646426655002251</v>
      </c>
      <c r="M69" s="4">
        <f>SUM((I8-M48)^2,(J8-N48)^2,(K8-O48)^2)^-1</f>
        <v>0.10113770112304282</v>
      </c>
      <c r="N69" s="4">
        <f>SUM((I8-M49)^2,(J8-N49)^2,(K8-O49)^2)^-1</f>
        <v>2.5916317658371078E-2</v>
      </c>
      <c r="O69" s="4">
        <f>SUM((I8-M50)^2,(J8-N50)^2,(K8-O50)^2)^-1</f>
        <v>1.4347485969074807E-3</v>
      </c>
      <c r="P69" s="4">
        <f t="shared" si="25"/>
        <v>26.774915422380573</v>
      </c>
    </row>
    <row r="70" spans="6:16">
      <c r="F70" s="4">
        <f t="shared" si="21"/>
        <v>0.99520115132573228</v>
      </c>
      <c r="G70" s="4">
        <f t="shared" si="22"/>
        <v>3.7773303679048786E-3</v>
      </c>
      <c r="H70" s="4">
        <f t="shared" si="23"/>
        <v>9.6793275532471663E-4</v>
      </c>
      <c r="I70" s="4">
        <f t="shared" si="24"/>
        <v>5.358555103812598E-5</v>
      </c>
      <c r="L70" s="4">
        <f>SUM((I9-M47)^2,(J9-N47)^2,(K9-O47)^2)^-1</f>
        <v>26.646426655002251</v>
      </c>
      <c r="M70" s="4">
        <f>SUM((I9-M48)^2,(J9-N48)^2,(K9-O48)^2)^-1</f>
        <v>0.10113770112304282</v>
      </c>
      <c r="N70" s="4">
        <f>SUM((I9-M49)^2,(J9-N49)^2,(K9-O49)^2)^-1</f>
        <v>2.5916317658371078E-2</v>
      </c>
      <c r="O70" s="4">
        <f>SUM((I9-M50)^2,(J9-N50)^2,(K9-O50)^2)^-1</f>
        <v>1.4347485969074807E-3</v>
      </c>
      <c r="P70" s="4">
        <f t="shared" si="25"/>
        <v>26.774915422380573</v>
      </c>
    </row>
    <row r="71" spans="6:16">
      <c r="F71" s="4">
        <f t="shared" si="21"/>
        <v>0.99520115132573228</v>
      </c>
      <c r="G71" s="4">
        <f t="shared" si="22"/>
        <v>3.7773303679048786E-3</v>
      </c>
      <c r="H71" s="4">
        <f t="shared" si="23"/>
        <v>9.6793275532471663E-4</v>
      </c>
      <c r="I71" s="4">
        <f t="shared" si="24"/>
        <v>5.358555103812598E-5</v>
      </c>
      <c r="L71" s="4">
        <f>SUM((I10-M47)^2,(J10-N47)^2,(K10-O47)^2)^-1</f>
        <v>26.646426655002251</v>
      </c>
      <c r="M71" s="4">
        <f>SUM((I10-M48)^2,(J10-N48)^2,(K10-O48)^2)^-1</f>
        <v>0.10113770112304282</v>
      </c>
      <c r="N71" s="4">
        <f>SUM((I10-M49)^2,(J10-N49)^2,(K10-O49)^2)^-1</f>
        <v>2.5916317658371078E-2</v>
      </c>
      <c r="O71" s="4">
        <f>SUM((I10-M50)^2,(J10-N50)^2,(K10-O50)^2)^-1</f>
        <v>1.4347485969074807E-3</v>
      </c>
      <c r="P71" s="4">
        <f t="shared" si="25"/>
        <v>26.774915422380573</v>
      </c>
    </row>
    <row r="72" spans="6:16">
      <c r="F72" s="4">
        <f t="shared" si="21"/>
        <v>9.8714808250718428E-11</v>
      </c>
      <c r="G72" s="4">
        <f t="shared" si="22"/>
        <v>1.2406269392820481E-10</v>
      </c>
      <c r="H72" s="4">
        <f t="shared" si="23"/>
        <v>1.6041058566087537E-10</v>
      </c>
      <c r="I72" s="4">
        <f t="shared" si="24"/>
        <v>0.99999999961681196</v>
      </c>
      <c r="L72" s="4">
        <f>SUM((I11-M47)^2,(J11-N47)^2,(K11-O47)^2)^-1</f>
        <v>1.4472031676015381E-3</v>
      </c>
      <c r="M72" s="4">
        <f>SUM((I11-M48)^2,(J11-N48)^2,(K11-O48)^2)^-1</f>
        <v>1.8188144901023137E-3</v>
      </c>
      <c r="N72" s="4">
        <f>SUM((I11-M49)^2,(J11-N49)^2,(K11-O49)^2)^-1</f>
        <v>2.3516908131516042E-3</v>
      </c>
      <c r="O72" s="4">
        <f>SUM((I11-M50)^2,(J11-N50)^2,(K11-O50)^2)^-1</f>
        <v>14660446.519546926</v>
      </c>
      <c r="P72" s="4">
        <f t="shared" si="25"/>
        <v>14660446.525164634</v>
      </c>
    </row>
    <row r="73" spans="6:16">
      <c r="F73" s="23">
        <f t="shared" si="21"/>
        <v>3.5568337909920614E-5</v>
      </c>
      <c r="G73" s="4">
        <f t="shared" si="22"/>
        <v>0.99992870459830396</v>
      </c>
      <c r="H73" s="4">
        <f t="shared" si="23"/>
        <v>3.5131968225931023E-5</v>
      </c>
      <c r="I73" s="4">
        <f t="shared" si="24"/>
        <v>5.9509556022555663E-7</v>
      </c>
      <c r="L73" s="4">
        <f>SUM((I12-M47)^2,(J12-N47)^2,(K12-O47)^2)^-1</f>
        <v>0.10887149790042573</v>
      </c>
      <c r="M73" s="4">
        <f>SUM((I12-M48)^2,(J12-N48)^2,(K12-O48)^2)^-1</f>
        <v>3060.6922409181716</v>
      </c>
      <c r="N73" s="4">
        <f>SUM((I12-M49)^2,(J12-N49)^2,(K12-O49)^2)^-1</f>
        <v>0.10753580936601627</v>
      </c>
      <c r="O73" s="4">
        <f>SUM((I12-M50)^2,(J12-N50)^2,(K12-O50)^2)^-1</f>
        <v>1.8215342308019015E-3</v>
      </c>
      <c r="P73" s="4">
        <f t="shared" si="25"/>
        <v>3060.9104697596686</v>
      </c>
    </row>
  </sheetData>
  <mergeCells count="19">
    <mergeCell ref="O62:O63"/>
    <mergeCell ref="L54:M55"/>
    <mergeCell ref="B47:E47"/>
    <mergeCell ref="F47:F48"/>
    <mergeCell ref="G47:G48"/>
    <mergeCell ref="H47:H48"/>
    <mergeCell ref="I47:I48"/>
    <mergeCell ref="J47:J48"/>
    <mergeCell ref="B59:I59"/>
    <mergeCell ref="L47:L50"/>
    <mergeCell ref="L62:L63"/>
    <mergeCell ref="M62:M63"/>
    <mergeCell ref="N62:N63"/>
    <mergeCell ref="B46:J46"/>
    <mergeCell ref="H1:K1"/>
    <mergeCell ref="B16:F16"/>
    <mergeCell ref="I16:M16"/>
    <mergeCell ref="B31:F31"/>
    <mergeCell ref="I31:M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Sheet3</vt:lpstr>
      <vt:lpstr>iterasi1</vt:lpstr>
      <vt:lpstr>iterasi2</vt:lpstr>
      <vt:lpstr>iterasi3</vt:lpstr>
      <vt:lpstr>iterasi4</vt:lpstr>
      <vt:lpstr>iterasi5</vt:lpstr>
      <vt:lpstr>iterasi6</vt:lpstr>
      <vt:lpstr>iterasi7</vt:lpstr>
      <vt:lpstr>iterasi8</vt:lpstr>
      <vt:lpstr>iterasi9</vt:lpstr>
      <vt:lpstr>iterasi10</vt:lpstr>
      <vt:lpstr>iterasi11</vt:lpstr>
      <vt:lpstr>iterasi12</vt:lpstr>
      <vt:lpstr>iterasi13</vt:lpstr>
      <vt:lpstr>iterasi14</vt:lpstr>
      <vt:lpstr>iterasi15</vt:lpstr>
      <vt:lpstr>iterasi16</vt:lpstr>
      <vt:lpstr>iterasi17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2019-08-01T11:12:00Z</dcterms:created>
  <dcterms:modified xsi:type="dcterms:W3CDTF">2020-01-29T14:25:24Z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