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workbookProtection lockStructure="1"/>
  <bookViews>
    <workbookView xWindow="-120" yWindow="-120" windowWidth="20736"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SPORTSMEN!$E$68:$E$105</definedName>
  </definedNames>
  <calcPr calcId="124519"/>
  <pivotCaches>
    <pivotCache cacheId="0" r:id="rId9"/>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2"/>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2"/>
  <c r="M4"/>
  <c r="M5"/>
  <c r="M6"/>
  <c r="M12"/>
  <c r="M13"/>
  <c r="M14"/>
  <c r="M20"/>
  <c r="M21"/>
  <c r="M22"/>
  <c r="M28"/>
  <c r="M29"/>
  <c r="M30"/>
  <c r="M36"/>
  <c r="M37"/>
  <c r="M38"/>
  <c r="M44"/>
  <c r="M45"/>
  <c r="M46"/>
  <c r="M2"/>
  <c r="L3"/>
  <c r="M3" s="1"/>
  <c r="L4"/>
  <c r="L5"/>
  <c r="L6"/>
  <c r="L7"/>
  <c r="M7" s="1"/>
  <c r="L8"/>
  <c r="M8" s="1"/>
  <c r="L9"/>
  <c r="M9" s="1"/>
  <c r="L10"/>
  <c r="M10" s="1"/>
  <c r="L11"/>
  <c r="M11" s="1"/>
  <c r="L12"/>
  <c r="L13"/>
  <c r="L14"/>
  <c r="L15"/>
  <c r="M15" s="1"/>
  <c r="L16"/>
  <c r="M16" s="1"/>
  <c r="L17"/>
  <c r="M17" s="1"/>
  <c r="L18"/>
  <c r="M18" s="1"/>
  <c r="L19"/>
  <c r="M19" s="1"/>
  <c r="L20"/>
  <c r="L21"/>
  <c r="L22"/>
  <c r="L23"/>
  <c r="M23" s="1"/>
  <c r="L24"/>
  <c r="M24" s="1"/>
  <c r="L25"/>
  <c r="M25" s="1"/>
  <c r="L26"/>
  <c r="M26" s="1"/>
  <c r="L27"/>
  <c r="M27" s="1"/>
  <c r="L28"/>
  <c r="L29"/>
  <c r="L30"/>
  <c r="L31"/>
  <c r="M31" s="1"/>
  <c r="L32"/>
  <c r="M32" s="1"/>
  <c r="L33"/>
  <c r="M33" s="1"/>
  <c r="L34"/>
  <c r="M34" s="1"/>
  <c r="L35"/>
  <c r="M35" s="1"/>
  <c r="L36"/>
  <c r="L37"/>
  <c r="L38"/>
  <c r="L39"/>
  <c r="M39" s="1"/>
  <c r="L40"/>
  <c r="M40" s="1"/>
  <c r="L41"/>
  <c r="M41" s="1"/>
  <c r="L42"/>
  <c r="M42" s="1"/>
  <c r="L43"/>
  <c r="M43" s="1"/>
  <c r="L44"/>
  <c r="L45"/>
  <c r="L46"/>
  <c r="L47"/>
  <c r="M47" s="1"/>
  <c r="L48"/>
  <c r="M48" s="1"/>
  <c r="L49"/>
  <c r="M49" s="1"/>
  <c r="L50"/>
  <c r="M50" s="1"/>
  <c r="L51"/>
  <c r="M51" s="1"/>
  <c r="L2"/>
  <c r="K3"/>
  <c r="K4"/>
  <c r="K5"/>
  <c r="K6"/>
  <c r="K7"/>
  <c r="I15" i="7" s="1"/>
  <c r="K8" i="1"/>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2"/>
  <c r="I12" i="7" s="1"/>
  <c r="H11" l="1"/>
  <c r="I13"/>
  <c r="I5"/>
  <c r="H12"/>
  <c r="I14"/>
  <c r="I6"/>
  <c r="H13"/>
  <c r="H6"/>
  <c r="H15"/>
  <c r="H7"/>
  <c r="I9"/>
  <c r="I7"/>
  <c r="I8"/>
  <c r="H5"/>
  <c r="H8"/>
  <c r="I10"/>
  <c r="H14"/>
  <c r="H9"/>
  <c r="I11"/>
  <c r="H10"/>
</calcChain>
</file>

<file path=xl/sharedStrings.xml><?xml version="1.0" encoding="utf-8"?>
<sst xmlns="http://schemas.openxmlformats.org/spreadsheetml/2006/main" count="1008" uniqueCount="388">
  <si>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</si>
  <si>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</si>
  <si>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</si>
  <si>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</si>
  <si>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</si>
  <si>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</si>
  <si>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</si>
  <si>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</si>
  <si>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</si>
  <si>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</si>
  <si>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</si>
  <si>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</si>
  <si>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</si>
  <si>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</si>
  <si>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</si>
  <si>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</si>
  <si>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</si>
  <si>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</si>
  <si>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</si>
  <si>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</si>
  <si>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</si>
  <si>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</si>
  <si>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</si>
  <si>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</si>
  <si>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</si>
  <si>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</si>
  <si>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</si>
  <si>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</si>
  <si>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</si>
  <si>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</si>
  <si>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</si>
  <si>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</si>
  <si>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</si>
  <si>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</si>
  <si>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</si>
  <si>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</si>
  <si>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</si>
  <si>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</si>
  <si>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</si>
  <si>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</si>
  <si>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</si>
  <si>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</si>
  <si>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</si>
  <si>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</si>
  <si>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</si>
  <si>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</si>
  <si>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</si>
  <si>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</si>
  <si>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</si>
  <si>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</si>
  <si>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</si>
  <si>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</si>
  <si>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</si>
  <si>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</si>
  <si>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</si>
  <si>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</si>
  <si>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</si>
  <si>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</si>
  <si>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</si>
  <si>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</si>
  <si>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</si>
  <si>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</si>
  <si>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</si>
  <si>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</si>
  <si>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</si>
  <si>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</si>
  <si>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</si>
  <si>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</si>
  <si>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</si>
  <si>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</si>
  <si>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</si>
  <si>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</si>
  <si>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</si>
  <si>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</si>
  <si>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</si>
  <si>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</si>
  <si>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</si>
  <si>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</si>
  <si>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</si>
  <si>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</si>
  <si>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</si>
  <si>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</si>
  <si>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</si>
  <si>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</si>
  <si>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</si>
  <si>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</si>
  <si>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</si>
  <si>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</si>
  <si>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</si>
  <si>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</si>
  <si>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</si>
  <si>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</si>
  <si>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</si>
  <si>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</si>
  <si>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</si>
  <si>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</si>
  <si>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</si>
  <si>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</si>
  <si>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</si>
  <si>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</si>
  <si>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</si>
  <si>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</si>
  <si>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</si>
  <si>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</si>
  <si>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</si>
  <si>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</si>
  <si>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</si>
  <si>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</si>
  <si>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</si>
  <si>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</si>
  <si>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</si>
  <si>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</si>
  <si>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</si>
  <si>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</si>
  <si>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</si>
  <si>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</si>
  <si>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</si>
  <si>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</si>
  <si>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</si>
  <si>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</si>
  <si>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</si>
  <si>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</si>
  <si>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</si>
  <si>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</si>
  <si>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</si>
  <si>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</si>
  <si>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</si>
  <si>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</si>
  <si>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</si>
  <si>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</si>
  <si>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</si>
  <si>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</si>
  <si>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</si>
  <si>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</si>
  <si>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</si>
  <si>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</si>
  <si>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</si>
  <si>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</si>
  <si>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</si>
  <si>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</si>
  <si>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</si>
  <si>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</si>
  <si>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</si>
  <si>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</si>
  <si>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</si>
  <si>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</si>
  <si>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</si>
  <si>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</si>
  <si>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</si>
  <si>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</si>
  <si>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</si>
  <si>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</si>
  <si>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</si>
  <si>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</si>
  <si>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</si>
  <si>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</si>
  <si>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</si>
  <si>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</si>
  <si>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</si>
  <si>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</si>
  <si>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</si>
  <si>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</si>
  <si>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</si>
  <si>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</si>
  <si>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</si>
  <si>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</si>
  <si>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</si>
  <si>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</si>
  <si>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</si>
  <si>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</si>
  <si>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</si>
  <si>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</si>
  <si>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</si>
  <si>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</si>
  <si>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</si>
  <si>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</si>
  <si>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</si>
  <si>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</si>
  <si>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</si>
  <si>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</si>
  <si>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</si>
  <si>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</si>
  <si>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</si>
  <si>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</si>
  <si>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</si>
  <si>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</si>
  <si>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</si>
  <si>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</si>
  <si>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</si>
  <si>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</si>
  <si>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</si>
  <si>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</si>
  <si>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</si>
  <si>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</si>
  <si>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</si>
  <si>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</si>
  <si>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</si>
  <si>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</si>
  <si>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</si>
  <si>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</si>
  <si>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</si>
  <si>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</si>
  <si>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</si>
  <si>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</si>
  <si>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</si>
  <si>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</si>
  <si>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</si>
  <si>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</si>
  <si>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</si>
  <si>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</si>
  <si>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</si>
  <si>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</si>
  <si>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</si>
  <si>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</si>
  <si>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</si>
  <si>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</si>
  <si>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</si>
  <si>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</si>
  <si>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</si>
  <si>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</si>
  <si>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</si>
  <si>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</si>
  <si>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</si>
  <si>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</si>
  <si>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</si>
  <si>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</si>
  <si>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</si>
  <si>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</si>
  <si>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</si>
  <si>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</si>
  <si>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</si>
  <si>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</si>
  <si>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</si>
  <si>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</si>
  <si>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</si>
  <si>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</si>
  <si>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</si>
  <si>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</si>
  <si>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</si>
  <si>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</si>
  <si>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</si>
  <si>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</si>
  <si>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</si>
  <si>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</si>
  <si>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</si>
  <si>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</si>
  <si>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</si>
  <si>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</si>
  <si>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</si>
  <si>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</si>
  <si>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</si>
  <si>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</si>
  <si>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</si>
  <si>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</si>
  <si>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</si>
  <si>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</si>
  <si>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</si>
  <si>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</si>
  <si>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</si>
  <si>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</si>
  <si>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</si>
  <si>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</si>
  <si>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</si>
  <si>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</si>
  <si>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</si>
  <si>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</si>
  <si>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</si>
  <si>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</si>
  <si>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</si>
  <si>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</si>
  <si>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</si>
  <si>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</si>
  <si>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</si>
  <si>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</si>
  <si>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</si>
  <si>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</si>
  <si>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</si>
  <si>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</si>
  <si>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</si>
  <si>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</si>
  <si>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</si>
  <si>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</si>
  <si>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</si>
  <si>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</si>
  <si>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</si>
  <si>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</si>
  <si>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SUMMARY TABLE</t>
  </si>
  <si>
    <t>DHR.RYAN PHAM</t>
  </si>
  <si>
    <t>DR.ANNABELL OLSON</t>
  </si>
  <si>
    <t>DR.EARNESTINE RAYNOR</t>
  </si>
  <si>
    <t>DR.JAYDON BORER</t>
  </si>
  <si>
    <t>DR.JENA UPTON</t>
  </si>
  <si>
    <t>DR.SHANNY BINS</t>
  </si>
  <si>
    <t>DR.TIA ABSHIRE</t>
  </si>
  <si>
    <t>FRU.MIRJAM SODERBERG</t>
  </si>
  <si>
    <t>H.BERNDT PALSSON</t>
  </si>
  <si>
    <t>HR.BARNEY WESACK</t>
  </si>
  <si>
    <t>HR.BARUCH KADE</t>
  </si>
  <si>
    <t>HR.HELMUT WEINHAE</t>
  </si>
  <si>
    <t>HR.LOTHAR BIRNBAUM</t>
  </si>
  <si>
    <t>HR.PIETRO STOLZE</t>
  </si>
  <si>
    <t>HR.RICHARD  TLUSTEK</t>
  </si>
  <si>
    <t>M.ANTOINE MAILLARD</t>
  </si>
  <si>
    <t>M.ARTHUR LENOIR</t>
  </si>
  <si>
    <t>M.BENJAMIN LEBRUN-BRUN</t>
  </si>
  <si>
    <t>M.BERNARD HOARAU-GUYON</t>
  </si>
  <si>
    <t>M.CLAUDE TOUSSAINT</t>
  </si>
  <si>
    <t>M.VICTOR LENOIR</t>
  </si>
  <si>
    <t>MME.LAURE-ALIX CHEVALIER</t>
  </si>
  <si>
    <t>MME.PAULETTE DURAND</t>
  </si>
  <si>
    <t>MME.VALENTINE MOREAU</t>
  </si>
  <si>
    <t>MR.JASON GAYLORD</t>
  </si>
  <si>
    <t>MR.KENDRICK SAUER</t>
  </si>
  <si>
    <t>MR.MORIAH  LYNCH</t>
  </si>
  <si>
    <t>MR.PIERCE RAU</t>
  </si>
  <si>
    <t>MR.TOBY SIMPSON</t>
  </si>
  <si>
    <t>MRS.ASHLEY WOOD</t>
  </si>
  <si>
    <t>MS.AMELIA STEVENS</t>
  </si>
  <si>
    <t>MS.AMIYA EICHMANN</t>
  </si>
  <si>
    <t>MS.ANNIE ABBOTT</t>
  </si>
  <si>
    <t>MS.AURELIE LIESUCHKE</t>
  </si>
  <si>
    <t>MS.DARBY CRUICKSHANK</t>
  </si>
  <si>
    <t>MS.ISABEL RUNOLFSDOTTIR</t>
  </si>
  <si>
    <t>MS.MEGAN SCOTT</t>
  </si>
  <si>
    <t>MW.ELIZE PRINS</t>
  </si>
  <si>
    <t>MWELISE ROTTEVEEL</t>
  </si>
  <si>
    <t>PROF.LIESBETH ROSEMANN</t>
  </si>
  <si>
    <t>PROF.MILENA SCHOTIN</t>
  </si>
  <si>
    <t>SIRETHAN MURPHY</t>
  </si>
  <si>
    <t>SR.ADRIANO SOBRINHO</t>
  </si>
  <si>
    <t>SR.HADALGO POLANCO</t>
  </si>
  <si>
    <t>SR.HIDALGO TERCERO</t>
  </si>
  <si>
    <t>SR.TOMAS FILHO</t>
  </si>
  <si>
    <t>SRA.AINHOA GARZA</t>
  </si>
  <si>
    <t>SRA.CAROLOTA MATEOS</t>
  </si>
  <si>
    <t>SRA.ISABEL BANDA</t>
  </si>
  <si>
    <t>SRA.LAURA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</si>
  <si>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</si>
  <si>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</si>
  <si>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</si>
  <si>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</si>
  <si>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</si>
  <si>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</si>
  <si>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</si>
  <si>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</si>
  <si>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</si>
  <si>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</si>
  <si>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</si>
  <si>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</si>
  <si>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</si>
  <si>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</si>
  <si>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</si>
  <si>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</si>
  <si>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</si>
  <si>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</si>
  <si>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</si>
  <si>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</si>
  <si>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</si>
  <si>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</si>
  <si>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</si>
  <si>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</si>
  <si>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</si>
  <si>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</si>
  <si>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</si>
  <si>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</si>
  <si>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</si>
  <si>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</si>
  <si>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</si>
  <si>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</si>
  <si>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</si>
  <si>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</si>
  <si>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</si>
  <si>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</si>
  <si>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</si>
  <si>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Prins.Elize@xyz.com</t>
  </si>
  <si>
    <t>Rotteveel.Elise@xyz.com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</si>
  <si>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</si>
  <si>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</si>
  <si>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</si>
  <si>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</si>
  <si>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</si>
  <si>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</si>
  <si>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</si>
  <si>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</si>
  <si>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</si>
  <si>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</si>
  <si>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</si>
  <si>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(All)</t>
  </si>
</sst>
</file>

<file path=xl/styles.xml><?xml version="1.0" encoding="utf-8"?>
<styleSheet xmlns="http://schemas.openxmlformats.org/spreadsheetml/2006/main">
  <numFmts count="4">
    <numFmt numFmtId="164" formatCode="0.0"/>
    <numFmt numFmtId="165" formatCode="000"/>
    <numFmt numFmtId="166" formatCode="dd\ mmm\'\ yyyy"/>
    <numFmt numFmtId="167" formatCode="0.0&quot; kg&quot;"/>
  </numFmts>
  <fonts count="12">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1" xfId="0" applyNumberFormat="1" applyBorder="1"/>
    <xf numFmtId="0" fontId="0" fillId="0" borderId="0" xfId="0" pivotButton="1"/>
    <xf numFmtId="0" fontId="0" fillId="0" borderId="0" xfId="0" applyNumberFormat="1"/>
    <xf numFmtId="0" fontId="0" fillId="0" borderId="1" xfId="0" pivotButton="1" applyBorder="1"/>
    <xf numFmtId="166"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K"/>
    </dxf>
    <dxf>
      <numFmt numFmtId="169" formatCode="#.00,\k"/>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minic" refreshedDate="44817.568028009257" createdVersion="3" refreshedVersion="3"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showDrill="0" useAutoFormatting="1" rowGrandTotals="0" colGrandTotals="0" itemPrintTitles="1" createdVersion="3"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pivotField compact="0" outline="0" showAll="0"/>
    <pivotField compact="0" outline="0" showAll="0"/>
    <pivotField compact="0" outline="0" showAll="0"/>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outline="0" showAl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7"/>
      <x v="29"/>
      <x/>
      <x v="5"/>
      <x v="6"/>
      <x/>
      <x v="23"/>
    </i>
    <i>
      <x v="45"/>
      <x/>
      <x v="27"/>
      <x v="1"/>
      <x v="20"/>
      <x v="6"/>
      <x/>
      <x v="4"/>
    </i>
    <i>
      <x v="46"/>
      <x v="38"/>
      <x v="33"/>
      <x/>
      <x v="12"/>
      <x v="6"/>
      <x/>
      <x v="4"/>
    </i>
    <i>
      <x v="47"/>
      <x v="7"/>
      <x v="40"/>
      <x/>
      <x v="46"/>
      <x v="8"/>
      <x v="6"/>
      <x v="17"/>
    </i>
    <i>
      <x v="48"/>
      <x v="8"/>
      <x v="26"/>
      <x v="1"/>
      <x v="37"/>
      <x v="8"/>
      <x v="6"/>
      <x v="5"/>
    </i>
    <i>
      <x v="49"/>
      <x v="42"/>
      <x v="39"/>
      <x v="1"/>
      <x v="43"/>
      <x v="3"/>
      <x v="4"/>
      <x v="28"/>
    </i>
  </rowItems>
  <colItems count="1">
    <i/>
  </colItems>
  <pageFields count="1">
    <pageField fld="16" hier="-1"/>
  </pageFields>
  <formats count="1">
    <format dxfId="5">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E18"/>
  <sheetViews>
    <sheetView showGridLines="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4" t="s">
        <v>252</v>
      </c>
      <c r="C2" s="45"/>
      <c r="D2" s="46"/>
      <c r="E2" s="50" t="s">
        <v>232</v>
      </c>
    </row>
    <row r="3" spans="2:5" ht="42" customHeight="1" thickBot="1">
      <c r="B3" s="47"/>
      <c r="C3" s="48"/>
      <c r="D3" s="49"/>
      <c r="E3" s="51"/>
    </row>
    <row r="4" spans="2:5" ht="8.25" customHeight="1"/>
    <row r="5" spans="2:5" ht="19.5" customHeight="1" thickBot="1">
      <c r="C5" s="9" t="s">
        <v>226</v>
      </c>
      <c r="D5" s="9" t="s">
        <v>223</v>
      </c>
      <c r="E5" s="10" t="s">
        <v>224</v>
      </c>
    </row>
    <row r="6" spans="2:5" ht="19.5" customHeight="1" thickBot="1">
      <c r="B6" s="20" t="s">
        <v>135</v>
      </c>
      <c r="C6" s="42" t="s">
        <v>225</v>
      </c>
      <c r="D6" s="42"/>
      <c r="E6" s="43"/>
    </row>
    <row r="7" spans="2:5">
      <c r="B7" s="19">
        <v>1</v>
      </c>
      <c r="C7" s="11" t="s">
        <v>234</v>
      </c>
      <c r="D7" s="12" t="s">
        <v>229</v>
      </c>
      <c r="E7" s="13" t="s">
        <v>220</v>
      </c>
    </row>
    <row r="8" spans="2:5">
      <c r="B8" s="12">
        <v>2</v>
      </c>
      <c r="C8" s="11" t="s">
        <v>234</v>
      </c>
      <c r="D8" s="12" t="s">
        <v>230</v>
      </c>
      <c r="E8" s="13" t="s">
        <v>235</v>
      </c>
    </row>
    <row r="9" spans="2:5">
      <c r="B9" s="12">
        <v>3</v>
      </c>
      <c r="C9" s="11" t="s">
        <v>234</v>
      </c>
      <c r="D9" s="12" t="s">
        <v>231</v>
      </c>
      <c r="E9" s="13" t="s">
        <v>236</v>
      </c>
    </row>
    <row r="10" spans="2:5" ht="27.6">
      <c r="B10" s="12">
        <v>4</v>
      </c>
      <c r="C10" s="11" t="s">
        <v>234</v>
      </c>
      <c r="D10" s="12" t="s">
        <v>237</v>
      </c>
      <c r="E10" s="30" t="s">
        <v>282</v>
      </c>
    </row>
    <row r="11" spans="2:5" ht="15" thickBot="1">
      <c r="B11" s="15">
        <v>5</v>
      </c>
      <c r="C11" s="14" t="s">
        <v>234</v>
      </c>
      <c r="D11" s="15" t="s">
        <v>240</v>
      </c>
      <c r="E11" s="16" t="s">
        <v>241</v>
      </c>
    </row>
    <row r="12" spans="2:5" ht="15.6" thickTop="1" thickBot="1"/>
    <row r="13" spans="2:5" ht="19.5" customHeight="1" thickBot="1">
      <c r="B13" s="20" t="s">
        <v>135</v>
      </c>
      <c r="C13" s="42" t="s">
        <v>242</v>
      </c>
      <c r="D13" s="42"/>
      <c r="E13" s="43"/>
    </row>
    <row r="14" spans="2:5">
      <c r="B14" s="19">
        <v>1</v>
      </c>
      <c r="C14" s="12" t="s">
        <v>234</v>
      </c>
      <c r="D14" s="12" t="s">
        <v>243</v>
      </c>
      <c r="E14" s="17" t="s">
        <v>244</v>
      </c>
    </row>
    <row r="15" spans="2:5">
      <c r="B15" s="12">
        <v>2</v>
      </c>
      <c r="C15" s="12" t="s">
        <v>234</v>
      </c>
      <c r="D15" s="12" t="s">
        <v>245</v>
      </c>
      <c r="E15" s="17" t="s">
        <v>249</v>
      </c>
    </row>
    <row r="16" spans="2:5">
      <c r="B16" s="12">
        <v>3</v>
      </c>
      <c r="C16" s="12" t="s">
        <v>234</v>
      </c>
      <c r="D16" s="12" t="s">
        <v>247</v>
      </c>
      <c r="E16" s="17" t="s">
        <v>248</v>
      </c>
    </row>
    <row r="17" spans="2:5" ht="55.8" thickBot="1">
      <c r="B17" s="15">
        <v>4</v>
      </c>
      <c r="C17" s="15" t="s">
        <v>234</v>
      </c>
      <c r="D17" s="15" t="s">
        <v>250</v>
      </c>
      <c r="E17" s="18" t="s">
        <v>251</v>
      </c>
    </row>
    <row r="18" spans="2:5" ht="15" thickTop="1"/>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E19"/>
  <sheetViews>
    <sheetView showGridLines="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4" t="s">
        <v>253</v>
      </c>
      <c r="C2" s="45"/>
      <c r="D2" s="46"/>
      <c r="E2" s="50" t="s">
        <v>232</v>
      </c>
    </row>
    <row r="3" spans="2:5" ht="42" customHeight="1" thickBot="1">
      <c r="B3" s="47"/>
      <c r="C3" s="48"/>
      <c r="D3" s="49"/>
      <c r="E3" s="51"/>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42" t="s">
        <v>254</v>
      </c>
      <c r="D7" s="42"/>
      <c r="E7" s="43"/>
    </row>
    <row r="8" spans="2:5">
      <c r="B8" s="19">
        <v>1</v>
      </c>
      <c r="C8" s="11" t="s">
        <v>256</v>
      </c>
      <c r="D8" s="12" t="s">
        <v>258</v>
      </c>
      <c r="E8" s="17" t="s">
        <v>259</v>
      </c>
    </row>
    <row r="9" spans="2:5">
      <c r="B9" s="12">
        <v>2</v>
      </c>
      <c r="C9" s="11" t="s">
        <v>256</v>
      </c>
      <c r="D9" s="12"/>
      <c r="E9" s="17" t="s">
        <v>261</v>
      </c>
    </row>
    <row r="10" spans="2:5">
      <c r="B10" s="12">
        <v>3</v>
      </c>
      <c r="C10" s="11" t="s">
        <v>256</v>
      </c>
      <c r="D10" s="12"/>
      <c r="E10" s="17" t="s">
        <v>262</v>
      </c>
    </row>
    <row r="11" spans="2:5">
      <c r="B11" s="12">
        <v>4</v>
      </c>
      <c r="C11" s="11" t="s">
        <v>256</v>
      </c>
      <c r="D11" s="12"/>
      <c r="E11" s="17" t="s">
        <v>263</v>
      </c>
    </row>
    <row r="12" spans="2:5" ht="15" thickBot="1">
      <c r="B12" s="15">
        <v>5</v>
      </c>
      <c r="C12" s="14" t="s">
        <v>256</v>
      </c>
      <c r="D12" s="15"/>
      <c r="E12" s="18" t="s">
        <v>264</v>
      </c>
    </row>
    <row r="13" spans="2:5" ht="15.6" thickTop="1" thickBot="1"/>
    <row r="14" spans="2:5" ht="19.5" customHeight="1" thickBot="1">
      <c r="B14" s="20" t="s">
        <v>135</v>
      </c>
      <c r="C14" s="42" t="s">
        <v>255</v>
      </c>
      <c r="D14" s="42"/>
      <c r="E14" s="43"/>
    </row>
    <row r="15" spans="2:5">
      <c r="B15" s="19">
        <v>1</v>
      </c>
      <c r="C15" s="11" t="s">
        <v>256</v>
      </c>
      <c r="D15" s="12" t="s">
        <v>265</v>
      </c>
      <c r="E15" s="17" t="s">
        <v>273</v>
      </c>
    </row>
    <row r="16" spans="2:5">
      <c r="B16" s="12">
        <v>2</v>
      </c>
      <c r="C16" s="11" t="s">
        <v>256</v>
      </c>
      <c r="D16" s="12" t="s">
        <v>266</v>
      </c>
      <c r="E16" s="17" t="s">
        <v>268</v>
      </c>
    </row>
    <row r="17" spans="2:5">
      <c r="B17" s="12">
        <v>3</v>
      </c>
      <c r="C17" s="11" t="s">
        <v>256</v>
      </c>
      <c r="D17" s="12" t="s">
        <v>267</v>
      </c>
      <c r="E17" s="17" t="s">
        <v>269</v>
      </c>
    </row>
    <row r="18" spans="2:5" ht="15" thickBot="1">
      <c r="B18" s="15">
        <v>4</v>
      </c>
      <c r="C18" s="14" t="s">
        <v>256</v>
      </c>
      <c r="D18" s="15" t="s">
        <v>271</v>
      </c>
      <c r="E18" s="18" t="s">
        <v>270</v>
      </c>
    </row>
    <row r="19" spans="2:5" ht="15" thickTop="1"/>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4"/>
  <sheetViews>
    <sheetView showGridLines="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4" t="s">
        <v>272</v>
      </c>
      <c r="C2" s="45"/>
      <c r="D2" s="46"/>
      <c r="E2" s="50" t="s">
        <v>232</v>
      </c>
    </row>
    <row r="3" spans="2:5" ht="42" customHeight="1" thickBot="1">
      <c r="B3" s="47"/>
      <c r="C3" s="48"/>
      <c r="D3" s="49"/>
      <c r="E3" s="51"/>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42" t="s">
        <v>281</v>
      </c>
      <c r="D7" s="42"/>
      <c r="E7" s="43"/>
    </row>
    <row r="8" spans="2:5">
      <c r="B8" s="19">
        <v>1</v>
      </c>
      <c r="C8" s="11" t="s">
        <v>227</v>
      </c>
      <c r="D8" s="12" t="s">
        <v>274</v>
      </c>
      <c r="E8" s="17" t="s">
        <v>275</v>
      </c>
    </row>
    <row r="9" spans="2:5" ht="15" customHeight="1">
      <c r="B9" s="12">
        <v>2</v>
      </c>
      <c r="C9" s="11" t="s">
        <v>227</v>
      </c>
      <c r="D9" s="12"/>
      <c r="E9" s="26" t="s">
        <v>279</v>
      </c>
    </row>
    <row r="10" spans="2:5">
      <c r="B10" s="12">
        <v>3</v>
      </c>
      <c r="C10" s="11" t="s">
        <v>227</v>
      </c>
      <c r="D10" s="12"/>
      <c r="E10" s="17" t="s">
        <v>276</v>
      </c>
    </row>
    <row r="11" spans="2:5">
      <c r="B11" s="12">
        <v>4</v>
      </c>
      <c r="C11" s="11" t="s">
        <v>227</v>
      </c>
      <c r="D11" s="12"/>
      <c r="E11" s="17" t="s">
        <v>277</v>
      </c>
    </row>
    <row r="12" spans="2:5">
      <c r="B12" s="27">
        <v>5</v>
      </c>
      <c r="C12" s="28" t="s">
        <v>227</v>
      </c>
      <c r="D12" s="27"/>
      <c r="E12" s="29" t="s">
        <v>264</v>
      </c>
    </row>
    <row r="13" spans="2:5" ht="15" thickBot="1">
      <c r="B13" s="15">
        <v>5</v>
      </c>
      <c r="C13" s="14" t="s">
        <v>227</v>
      </c>
      <c r="D13" s="15" t="s">
        <v>280</v>
      </c>
      <c r="E13" s="18" t="s">
        <v>278</v>
      </c>
    </row>
    <row r="14" spans="2:5" ht="1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B3:I15"/>
  <sheetViews>
    <sheetView zoomScale="115" zoomScaleNormal="115" workbookViewId="0">
      <selection activeCell="B5" sqref="B5"/>
    </sheetView>
  </sheetViews>
  <sheetFormatPr defaultRowHeight="14.4"/>
  <cols>
    <col min="2" max="2" width="15.77734375" customWidth="1"/>
    <col min="3" max="3" width="15.44140625" customWidth="1"/>
    <col min="4" max="4" width="5.21875" customWidth="1"/>
    <col min="5" max="5" width="10.77734375" bestFit="1" customWidth="1"/>
    <col min="7" max="7" width="17.6640625" customWidth="1"/>
  </cols>
  <sheetData>
    <row r="3" spans="2:9">
      <c r="B3" s="38" t="s">
        <v>285</v>
      </c>
      <c r="C3" s="38" t="s">
        <v>283</v>
      </c>
    </row>
    <row r="4" spans="2:9">
      <c r="B4" s="38" t="s">
        <v>284</v>
      </c>
      <c r="C4" t="s">
        <v>138</v>
      </c>
      <c r="D4" t="s">
        <v>142</v>
      </c>
      <c r="G4" t="s">
        <v>286</v>
      </c>
      <c r="H4" s="3" t="s">
        <v>138</v>
      </c>
      <c r="I4" s="2" t="s">
        <v>142</v>
      </c>
    </row>
    <row r="5" spans="2:9">
      <c r="B5" s="1" t="s">
        <v>159</v>
      </c>
      <c r="C5" s="39">
        <v>1</v>
      </c>
      <c r="D5" s="39">
        <v>2</v>
      </c>
      <c r="G5" t="s">
        <v>159</v>
      </c>
      <c r="H5">
        <f>COUNTIFS(SPORTSMEN!$K$1:$K$51,ANALYSIS!$G5,SPORTSMEN!$I$1:$I$51,ANALYSIS!H$4)</f>
        <v>1</v>
      </c>
      <c r="I5">
        <f>COUNTIFS(SPORTSMEN!$K$1:$K$51,ANALYSIS!$G5,SPORTSMEN!$I$1:$I$51,ANALYSIS!I$4)</f>
        <v>2</v>
      </c>
    </row>
    <row r="6" spans="2:9">
      <c r="B6" s="1" t="s">
        <v>151</v>
      </c>
      <c r="C6" s="39">
        <v>6</v>
      </c>
      <c r="D6" s="39">
        <v>2</v>
      </c>
      <c r="G6" t="s">
        <v>151</v>
      </c>
      <c r="H6">
        <f>COUNTIFS(SPORTSMEN!$K$1:$K$51,ANALYSIS!$G6,SPORTSMEN!$I$1:$I$51,ANALYSIS!H$4)</f>
        <v>6</v>
      </c>
      <c r="I6">
        <f>COUNTIFS(SPORTSMEN!$K$1:$K$51,ANALYSIS!$G6,SPORTSMEN!$I$1:$I$51,ANALYSIS!I$4)</f>
        <v>2</v>
      </c>
    </row>
    <row r="7" spans="2:9">
      <c r="B7" s="1" t="s">
        <v>153</v>
      </c>
      <c r="C7" s="39">
        <v>1</v>
      </c>
      <c r="D7" s="39">
        <v>2</v>
      </c>
      <c r="G7" t="s">
        <v>153</v>
      </c>
      <c r="H7">
        <f>COUNTIFS(SPORTSMEN!$K$1:$K$51,ANALYSIS!$G7,SPORTSMEN!$I$1:$I$51,ANALYSIS!H$4)</f>
        <v>1</v>
      </c>
      <c r="I7">
        <f>COUNTIFS(SPORTSMEN!$K$1:$K$51,ANALYSIS!$G7,SPORTSMEN!$I$1:$I$51,ANALYSIS!I$4)</f>
        <v>2</v>
      </c>
    </row>
    <row r="8" spans="2:9">
      <c r="B8" s="1" t="s">
        <v>144</v>
      </c>
      <c r="C8" s="39"/>
      <c r="D8" s="39">
        <v>2</v>
      </c>
      <c r="G8" t="s">
        <v>144</v>
      </c>
      <c r="H8">
        <f>COUNTIFS(SPORTSMEN!$K$1:$K$51,ANALYSIS!$G8,SPORTSMEN!$I$1:$I$51,ANALYSIS!H$4)</f>
        <v>0</v>
      </c>
      <c r="I8">
        <f>COUNTIFS(SPORTSMEN!$K$1:$K$51,ANALYSIS!$G8,SPORTSMEN!$I$1:$I$51,ANALYSIS!I$4)</f>
        <v>2</v>
      </c>
    </row>
    <row r="9" spans="2:9">
      <c r="B9" s="1" t="s">
        <v>156</v>
      </c>
      <c r="C9" s="39">
        <v>3</v>
      </c>
      <c r="D9" s="39">
        <v>6</v>
      </c>
      <c r="G9" t="s">
        <v>156</v>
      </c>
      <c r="H9">
        <f>COUNTIFS(SPORTSMEN!$K$1:$K$51,ANALYSIS!$G9,SPORTSMEN!$I$1:$I$51,ANALYSIS!H$4)</f>
        <v>3</v>
      </c>
      <c r="I9">
        <f>COUNTIFS(SPORTSMEN!$K$1:$K$51,ANALYSIS!$G9,SPORTSMEN!$I$1:$I$51,ANALYSIS!I$4)</f>
        <v>6</v>
      </c>
    </row>
    <row r="10" spans="2:9">
      <c r="B10" s="1" t="s">
        <v>149</v>
      </c>
      <c r="C10" s="39">
        <v>1</v>
      </c>
      <c r="D10" s="39">
        <v>4</v>
      </c>
      <c r="G10" t="s">
        <v>149</v>
      </c>
      <c r="H10">
        <f>COUNTIFS(SPORTSMEN!$K$1:$K$51,ANALYSIS!$G10,SPORTSMEN!$I$1:$I$51,ANALYSIS!H$4)</f>
        <v>1</v>
      </c>
      <c r="I10">
        <f>COUNTIFS(SPORTSMEN!$K$1:$K$51,ANALYSIS!$G10,SPORTSMEN!$I$1:$I$51,ANALYSIS!I$4)</f>
        <v>4</v>
      </c>
    </row>
    <row r="11" spans="2:9">
      <c r="B11" s="1" t="s">
        <v>164</v>
      </c>
      <c r="C11" s="39">
        <v>2</v>
      </c>
      <c r="D11" s="39">
        <v>1</v>
      </c>
      <c r="G11" t="s">
        <v>164</v>
      </c>
      <c r="H11">
        <f>COUNTIFS(SPORTSMEN!$K$1:$K$51,ANALYSIS!$G11,SPORTSMEN!$I$1:$I$51,ANALYSIS!H$4)</f>
        <v>2</v>
      </c>
      <c r="I11">
        <f>COUNTIFS(SPORTSMEN!$K$1:$K$51,ANALYSIS!$G11,SPORTSMEN!$I$1:$I$51,ANALYSIS!I$4)</f>
        <v>1</v>
      </c>
    </row>
    <row r="12" spans="2:9">
      <c r="B12" s="1" t="s">
        <v>161</v>
      </c>
      <c r="C12" s="39">
        <v>3</v>
      </c>
      <c r="D12" s="39"/>
      <c r="G12" t="s">
        <v>161</v>
      </c>
      <c r="H12">
        <f>COUNTIFS(SPORTSMEN!$K$1:$K$51,ANALYSIS!$G12,SPORTSMEN!$I$1:$I$51,ANALYSIS!H$4)</f>
        <v>3</v>
      </c>
      <c r="I12">
        <f>COUNTIFS(SPORTSMEN!$K$1:$K$51,ANALYSIS!$G12,SPORTSMEN!$I$1:$I$51,ANALYSIS!I$4)</f>
        <v>0</v>
      </c>
    </row>
    <row r="13" spans="2:9">
      <c r="B13" s="1" t="s">
        <v>167</v>
      </c>
      <c r="C13" s="39">
        <v>1</v>
      </c>
      <c r="D13" s="39">
        <v>1</v>
      </c>
      <c r="G13" t="s">
        <v>167</v>
      </c>
      <c r="H13">
        <f>COUNTIFS(SPORTSMEN!$K$1:$K$51,ANALYSIS!$G13,SPORTSMEN!$I$1:$I$51,ANALYSIS!H$4)</f>
        <v>1</v>
      </c>
      <c r="I13">
        <f>COUNTIFS(SPORTSMEN!$K$1:$K$51,ANALYSIS!$G13,SPORTSMEN!$I$1:$I$51,ANALYSIS!I$4)</f>
        <v>1</v>
      </c>
    </row>
    <row r="14" spans="2:9">
      <c r="B14" s="1" t="s">
        <v>146</v>
      </c>
      <c r="C14" s="39">
        <v>3</v>
      </c>
      <c r="D14" s="39">
        <v>2</v>
      </c>
      <c r="G14" t="s">
        <v>146</v>
      </c>
      <c r="H14">
        <f>COUNTIFS(SPORTSMEN!$K$1:$K$51,ANALYSIS!$G14,SPORTSMEN!$I$1:$I$51,ANALYSIS!H$4)</f>
        <v>3</v>
      </c>
      <c r="I14">
        <f>COUNTIFS(SPORTSMEN!$K$1:$K$51,ANALYSIS!$G14,SPORTSMEN!$I$1:$I$51,ANALYSIS!I$4)</f>
        <v>2</v>
      </c>
    </row>
    <row r="15" spans="2:9">
      <c r="B15" s="1" t="s">
        <v>140</v>
      </c>
      <c r="C15" s="39">
        <v>4</v>
      </c>
      <c r="D15" s="39">
        <v>3</v>
      </c>
      <c r="G15" t="s">
        <v>140</v>
      </c>
      <c r="H15">
        <f>COUNTIFS(SPORTSMEN!$K$1:$K$51,ANALYSIS!$G15,SPORTSMEN!$I$1:$I$51,ANALYSIS!H$4)</f>
        <v>4</v>
      </c>
      <c r="I15">
        <f>COUNTIFS(SPORTSMEN!$K$1:$K$51,ANALYSIS!$G15,SPORTSMEN!$I$1:$I$51,ANALYSIS!I$4)</f>
        <v>3</v>
      </c>
    </row>
  </sheetData>
  <sortState ref="G5:G15">
    <sortCondition ref="G5"/>
  </sortState>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0000"/>
  </sheetPr>
  <dimension ref="A1:H53"/>
  <sheetViews>
    <sheetView tabSelected="1" workbookViewId="0">
      <selection activeCell="A4" sqref="A4"/>
    </sheetView>
  </sheetViews>
  <sheetFormatPr defaultRowHeight="14.4"/>
  <cols>
    <col min="1" max="1" width="13.21875" customWidth="1"/>
    <col min="2" max="2" width="26.21875" customWidth="1"/>
    <col min="3" max="3" width="28.77734375" customWidth="1"/>
    <col min="4" max="4" width="10.109375" customWidth="1"/>
    <col min="5" max="5" width="12.6640625" customWidth="1"/>
    <col min="6" max="6" width="17.33203125" customWidth="1"/>
    <col min="7" max="7" width="12.6640625" customWidth="1"/>
    <col min="8" max="8" width="22.109375" customWidth="1"/>
    <col min="9" max="51" width="26.6640625" bestFit="1" customWidth="1"/>
    <col min="52" max="52" width="10.77734375" bestFit="1" customWidth="1"/>
  </cols>
  <sheetData>
    <row r="1" spans="1:8">
      <c r="A1" s="40" t="s">
        <v>238</v>
      </c>
      <c r="B1" s="2" t="s">
        <v>387</v>
      </c>
    </row>
    <row r="3" spans="1:8">
      <c r="A3" s="40" t="s">
        <v>222</v>
      </c>
      <c r="B3" s="40" t="s">
        <v>221</v>
      </c>
      <c r="C3" s="40" t="s">
        <v>233</v>
      </c>
      <c r="D3" s="40" t="s">
        <v>170</v>
      </c>
      <c r="E3" s="40" t="s">
        <v>4</v>
      </c>
      <c r="F3" s="40" t="s">
        <v>228</v>
      </c>
      <c r="G3" s="40" t="s">
        <v>136</v>
      </c>
      <c r="H3" s="40" t="s">
        <v>172</v>
      </c>
    </row>
    <row r="4" spans="1:8">
      <c r="A4" s="34">
        <v>1</v>
      </c>
      <c r="B4" s="2" t="s">
        <v>319</v>
      </c>
      <c r="C4" s="2" t="s">
        <v>369</v>
      </c>
      <c r="D4" s="2" t="s">
        <v>138</v>
      </c>
      <c r="E4" s="41">
        <v>35699</v>
      </c>
      <c r="F4" s="2" t="s">
        <v>140</v>
      </c>
      <c r="G4" s="2" t="s">
        <v>139</v>
      </c>
      <c r="H4" s="2" t="s">
        <v>174</v>
      </c>
    </row>
    <row r="5" spans="1:8">
      <c r="A5" s="34">
        <v>2</v>
      </c>
      <c r="B5" s="2" t="s">
        <v>320</v>
      </c>
      <c r="C5" s="2" t="s">
        <v>370</v>
      </c>
      <c r="D5" s="2" t="s">
        <v>138</v>
      </c>
      <c r="E5" s="41">
        <v>33641</v>
      </c>
      <c r="F5" s="2" t="s">
        <v>140</v>
      </c>
      <c r="G5" s="2" t="s">
        <v>139</v>
      </c>
      <c r="H5" s="2" t="s">
        <v>175</v>
      </c>
    </row>
    <row r="6" spans="1:8">
      <c r="A6" s="34">
        <v>3</v>
      </c>
      <c r="B6" s="2" t="s">
        <v>332</v>
      </c>
      <c r="C6" s="2" t="s">
        <v>382</v>
      </c>
      <c r="D6" s="2" t="s">
        <v>142</v>
      </c>
      <c r="E6" s="41">
        <v>25394</v>
      </c>
      <c r="F6" s="2" t="s">
        <v>144</v>
      </c>
      <c r="G6" s="2" t="s">
        <v>143</v>
      </c>
      <c r="H6" s="2" t="s">
        <v>177</v>
      </c>
    </row>
    <row r="7" spans="1:8">
      <c r="A7" s="34">
        <v>4</v>
      </c>
      <c r="B7" s="2" t="s">
        <v>321</v>
      </c>
      <c r="C7" s="2" t="s">
        <v>371</v>
      </c>
      <c r="D7" s="2" t="s">
        <v>138</v>
      </c>
      <c r="E7" s="41">
        <v>27532</v>
      </c>
      <c r="F7" s="2" t="s">
        <v>140</v>
      </c>
      <c r="G7" s="2" t="s">
        <v>139</v>
      </c>
      <c r="H7" s="2" t="s">
        <v>178</v>
      </c>
    </row>
    <row r="8" spans="1:8">
      <c r="A8" s="34">
        <v>5</v>
      </c>
      <c r="B8" s="2" t="s">
        <v>290</v>
      </c>
      <c r="C8" s="2" t="s">
        <v>340</v>
      </c>
      <c r="D8" s="2" t="s">
        <v>142</v>
      </c>
      <c r="E8" s="41">
        <v>25706</v>
      </c>
      <c r="F8" s="2" t="s">
        <v>140</v>
      </c>
      <c r="G8" s="2" t="s">
        <v>139</v>
      </c>
      <c r="H8" s="2" t="s">
        <v>179</v>
      </c>
    </row>
    <row r="9" spans="1:8">
      <c r="A9" s="34">
        <v>6</v>
      </c>
      <c r="B9" s="2" t="s">
        <v>313</v>
      </c>
      <c r="C9" s="2" t="s">
        <v>363</v>
      </c>
      <c r="D9" s="2" t="s">
        <v>142</v>
      </c>
      <c r="E9" s="41">
        <v>33944</v>
      </c>
      <c r="F9" s="2" t="s">
        <v>140</v>
      </c>
      <c r="G9" s="2" t="s">
        <v>139</v>
      </c>
      <c r="H9" s="2" t="s">
        <v>180</v>
      </c>
    </row>
    <row r="10" spans="1:8">
      <c r="A10" s="34">
        <v>7</v>
      </c>
      <c r="B10" s="2" t="s">
        <v>318</v>
      </c>
      <c r="C10" s="2" t="s">
        <v>368</v>
      </c>
      <c r="D10" s="2" t="s">
        <v>138</v>
      </c>
      <c r="E10" s="41">
        <v>36370</v>
      </c>
      <c r="F10" s="2" t="s">
        <v>140</v>
      </c>
      <c r="G10" s="2" t="s">
        <v>139</v>
      </c>
      <c r="H10" s="2" t="s">
        <v>181</v>
      </c>
    </row>
    <row r="11" spans="1:8">
      <c r="A11" s="34">
        <v>8</v>
      </c>
      <c r="B11" s="2" t="s">
        <v>314</v>
      </c>
      <c r="C11" s="2" t="s">
        <v>364</v>
      </c>
      <c r="D11" s="2" t="s">
        <v>142</v>
      </c>
      <c r="E11" s="41">
        <v>23141</v>
      </c>
      <c r="F11" s="2" t="s">
        <v>140</v>
      </c>
      <c r="G11" s="2" t="s">
        <v>139</v>
      </c>
      <c r="H11" s="2" t="s">
        <v>182</v>
      </c>
    </row>
    <row r="12" spans="1:8">
      <c r="A12" s="34">
        <v>9</v>
      </c>
      <c r="B12" s="2" t="s">
        <v>317</v>
      </c>
      <c r="C12" s="2" t="s">
        <v>367</v>
      </c>
      <c r="D12" s="2" t="s">
        <v>138</v>
      </c>
      <c r="E12" s="41">
        <v>25965</v>
      </c>
      <c r="F12" s="2" t="s">
        <v>146</v>
      </c>
      <c r="G12" s="2" t="s">
        <v>139</v>
      </c>
      <c r="H12" s="2" t="s">
        <v>183</v>
      </c>
    </row>
    <row r="13" spans="1:8">
      <c r="A13" s="34">
        <v>10</v>
      </c>
      <c r="B13" s="2" t="s">
        <v>315</v>
      </c>
      <c r="C13" s="2" t="s">
        <v>365</v>
      </c>
      <c r="D13" s="2" t="s">
        <v>142</v>
      </c>
      <c r="E13" s="41">
        <v>23732</v>
      </c>
      <c r="F13" s="2" t="s">
        <v>146</v>
      </c>
      <c r="G13" s="2" t="s">
        <v>139</v>
      </c>
      <c r="H13" s="2" t="s">
        <v>181</v>
      </c>
    </row>
    <row r="14" spans="1:8">
      <c r="A14" s="34">
        <v>11</v>
      </c>
      <c r="B14" s="2" t="s">
        <v>328</v>
      </c>
      <c r="C14" s="2" t="s">
        <v>378</v>
      </c>
      <c r="D14" s="2" t="s">
        <v>142</v>
      </c>
      <c r="E14" s="41">
        <v>31733</v>
      </c>
      <c r="F14" s="2" t="s">
        <v>146</v>
      </c>
      <c r="G14" s="2" t="s">
        <v>139</v>
      </c>
      <c r="H14" s="2" t="s">
        <v>184</v>
      </c>
    </row>
    <row r="15" spans="1:8">
      <c r="A15" s="34">
        <v>12</v>
      </c>
      <c r="B15" s="2" t="s">
        <v>316</v>
      </c>
      <c r="C15" s="2" t="s">
        <v>366</v>
      </c>
      <c r="D15" s="2" t="s">
        <v>138</v>
      </c>
      <c r="E15" s="41">
        <v>28412</v>
      </c>
      <c r="F15" s="2" t="s">
        <v>146</v>
      </c>
      <c r="G15" s="2" t="s">
        <v>139</v>
      </c>
      <c r="H15" s="2" t="s">
        <v>185</v>
      </c>
    </row>
    <row r="16" spans="1:8">
      <c r="A16" s="34">
        <v>13</v>
      </c>
      <c r="B16" s="2" t="s">
        <v>323</v>
      </c>
      <c r="C16" s="2" t="s">
        <v>373</v>
      </c>
      <c r="D16" s="2" t="s">
        <v>138</v>
      </c>
      <c r="E16" s="41">
        <v>28168</v>
      </c>
      <c r="F16" s="2" t="s">
        <v>146</v>
      </c>
      <c r="G16" s="2" t="s">
        <v>139</v>
      </c>
      <c r="H16" s="2" t="s">
        <v>186</v>
      </c>
    </row>
    <row r="17" spans="1:8">
      <c r="A17" s="34">
        <v>14</v>
      </c>
      <c r="B17" s="2" t="s">
        <v>298</v>
      </c>
      <c r="C17" s="2" t="s">
        <v>348</v>
      </c>
      <c r="D17" s="2" t="s">
        <v>142</v>
      </c>
      <c r="E17" s="41">
        <v>21788</v>
      </c>
      <c r="F17" s="2" t="s">
        <v>149</v>
      </c>
      <c r="G17" s="2" t="s">
        <v>148</v>
      </c>
      <c r="H17" s="2" t="s">
        <v>187</v>
      </c>
    </row>
    <row r="18" spans="1:8">
      <c r="A18" s="34">
        <v>15</v>
      </c>
      <c r="B18" s="2" t="s">
        <v>327</v>
      </c>
      <c r="C18" s="2" t="s">
        <v>377</v>
      </c>
      <c r="D18" s="2" t="s">
        <v>138</v>
      </c>
      <c r="E18" s="41">
        <v>23804</v>
      </c>
      <c r="F18" s="2" t="s">
        <v>149</v>
      </c>
      <c r="G18" s="2" t="s">
        <v>148</v>
      </c>
      <c r="H18" s="2" t="s">
        <v>188</v>
      </c>
    </row>
    <row r="19" spans="1:8">
      <c r="A19" s="34">
        <v>16</v>
      </c>
      <c r="B19" s="2" t="s">
        <v>299</v>
      </c>
      <c r="C19" s="2" t="s">
        <v>349</v>
      </c>
      <c r="D19" s="2" t="s">
        <v>142</v>
      </c>
      <c r="E19" s="41">
        <v>25405</v>
      </c>
      <c r="F19" s="2" t="s">
        <v>149</v>
      </c>
      <c r="G19" s="2" t="s">
        <v>148</v>
      </c>
      <c r="H19" s="2" t="s">
        <v>178</v>
      </c>
    </row>
    <row r="20" spans="1:8">
      <c r="A20" s="34">
        <v>17</v>
      </c>
      <c r="B20" s="2" t="s">
        <v>300</v>
      </c>
      <c r="C20" s="2" t="s">
        <v>350</v>
      </c>
      <c r="D20" s="2" t="s">
        <v>142</v>
      </c>
      <c r="E20" s="41">
        <v>26582</v>
      </c>
      <c r="F20" s="2" t="s">
        <v>149</v>
      </c>
      <c r="G20" s="2" t="s">
        <v>148</v>
      </c>
      <c r="H20" s="2" t="s">
        <v>189</v>
      </c>
    </row>
    <row r="21" spans="1:8">
      <c r="A21" s="34">
        <v>18</v>
      </c>
      <c r="B21" s="2" t="s">
        <v>301</v>
      </c>
      <c r="C21" s="2" t="s">
        <v>351</v>
      </c>
      <c r="D21" s="2" t="s">
        <v>142</v>
      </c>
      <c r="E21" s="41">
        <v>21793</v>
      </c>
      <c r="F21" s="2" t="s">
        <v>149</v>
      </c>
      <c r="G21" s="2" t="s">
        <v>148</v>
      </c>
      <c r="H21" s="2" t="s">
        <v>190</v>
      </c>
    </row>
    <row r="22" spans="1:8">
      <c r="A22" s="34">
        <v>19</v>
      </c>
      <c r="B22" s="2" t="s">
        <v>289</v>
      </c>
      <c r="C22" s="2" t="s">
        <v>339</v>
      </c>
      <c r="D22" s="2" t="s">
        <v>138</v>
      </c>
      <c r="E22" s="41">
        <v>28262</v>
      </c>
      <c r="F22" s="2" t="s">
        <v>151</v>
      </c>
      <c r="G22" s="2" t="s">
        <v>139</v>
      </c>
      <c r="H22" s="2" t="s">
        <v>191</v>
      </c>
    </row>
    <row r="23" spans="1:8">
      <c r="A23" s="34">
        <v>20</v>
      </c>
      <c r="B23" s="2" t="s">
        <v>311</v>
      </c>
      <c r="C23" s="2" t="s">
        <v>361</v>
      </c>
      <c r="D23" s="2" t="s">
        <v>142</v>
      </c>
      <c r="E23" s="41">
        <v>27767</v>
      </c>
      <c r="F23" s="2" t="s">
        <v>151</v>
      </c>
      <c r="G23" s="2" t="s">
        <v>139</v>
      </c>
      <c r="H23" s="2" t="s">
        <v>192</v>
      </c>
    </row>
    <row r="24" spans="1:8">
      <c r="A24" s="34">
        <v>21</v>
      </c>
      <c r="B24" s="2" t="s">
        <v>312</v>
      </c>
      <c r="C24" s="2" t="s">
        <v>362</v>
      </c>
      <c r="D24" s="2" t="s">
        <v>142</v>
      </c>
      <c r="E24" s="41">
        <v>35268</v>
      </c>
      <c r="F24" s="2" t="s">
        <v>151</v>
      </c>
      <c r="G24" s="2" t="s">
        <v>139</v>
      </c>
      <c r="H24" s="2" t="s">
        <v>193</v>
      </c>
    </row>
    <row r="25" spans="1:8">
      <c r="A25" s="34">
        <v>22</v>
      </c>
      <c r="B25" s="2" t="s">
        <v>288</v>
      </c>
      <c r="C25" s="2" t="s">
        <v>338</v>
      </c>
      <c r="D25" s="2" t="s">
        <v>138</v>
      </c>
      <c r="E25" s="41">
        <v>23483</v>
      </c>
      <c r="F25" s="2" t="s">
        <v>151</v>
      </c>
      <c r="G25" s="2" t="s">
        <v>139</v>
      </c>
      <c r="H25" s="2" t="s">
        <v>194</v>
      </c>
    </row>
    <row r="26" spans="1:8">
      <c r="A26" s="34">
        <v>23</v>
      </c>
      <c r="B26" s="2" t="s">
        <v>291</v>
      </c>
      <c r="C26" s="2" t="s">
        <v>341</v>
      </c>
      <c r="D26" s="2" t="s">
        <v>138</v>
      </c>
      <c r="E26" s="41">
        <v>20437</v>
      </c>
      <c r="F26" s="2" t="s">
        <v>151</v>
      </c>
      <c r="G26" s="2" t="s">
        <v>139</v>
      </c>
      <c r="H26" s="2" t="s">
        <v>195</v>
      </c>
    </row>
    <row r="27" spans="1:8">
      <c r="A27" s="34">
        <v>24</v>
      </c>
      <c r="B27" s="2" t="s">
        <v>292</v>
      </c>
      <c r="C27" s="2" t="s">
        <v>342</v>
      </c>
      <c r="D27" s="2" t="s">
        <v>138</v>
      </c>
      <c r="E27" s="41">
        <v>36400</v>
      </c>
      <c r="F27" s="2" t="s">
        <v>151</v>
      </c>
      <c r="G27" s="2" t="s">
        <v>139</v>
      </c>
      <c r="H27" s="2" t="s">
        <v>196</v>
      </c>
    </row>
    <row r="28" spans="1:8">
      <c r="A28" s="34">
        <v>25</v>
      </c>
      <c r="B28" s="2" t="s">
        <v>293</v>
      </c>
      <c r="C28" s="2" t="s">
        <v>343</v>
      </c>
      <c r="D28" s="2" t="s">
        <v>138</v>
      </c>
      <c r="E28" s="41">
        <v>24309</v>
      </c>
      <c r="F28" s="2" t="s">
        <v>151</v>
      </c>
      <c r="G28" s="2" t="s">
        <v>139</v>
      </c>
      <c r="H28" s="2" t="s">
        <v>181</v>
      </c>
    </row>
    <row r="29" spans="1:8">
      <c r="A29" s="34">
        <v>26</v>
      </c>
      <c r="B29" s="2" t="s">
        <v>322</v>
      </c>
      <c r="C29" s="2" t="s">
        <v>372</v>
      </c>
      <c r="D29" s="2" t="s">
        <v>138</v>
      </c>
      <c r="E29" s="41">
        <v>28570</v>
      </c>
      <c r="F29" s="2" t="s">
        <v>151</v>
      </c>
      <c r="G29" s="2" t="s">
        <v>139</v>
      </c>
      <c r="H29" s="2" t="s">
        <v>174</v>
      </c>
    </row>
    <row r="30" spans="1:8">
      <c r="A30" s="34">
        <v>27</v>
      </c>
      <c r="B30" s="2" t="s">
        <v>296</v>
      </c>
      <c r="C30" s="2" t="s">
        <v>346</v>
      </c>
      <c r="D30" s="2" t="s">
        <v>142</v>
      </c>
      <c r="E30" s="41">
        <v>25767</v>
      </c>
      <c r="F30" s="2" t="s">
        <v>153</v>
      </c>
      <c r="G30" s="2" t="s">
        <v>148</v>
      </c>
      <c r="H30" s="2" t="s">
        <v>197</v>
      </c>
    </row>
    <row r="31" spans="1:8">
      <c r="A31" s="34">
        <v>28</v>
      </c>
      <c r="B31" s="2" t="s">
        <v>297</v>
      </c>
      <c r="C31" s="2" t="s">
        <v>347</v>
      </c>
      <c r="D31" s="2" t="s">
        <v>142</v>
      </c>
      <c r="E31" s="41">
        <v>30020</v>
      </c>
      <c r="F31" s="2" t="s">
        <v>153</v>
      </c>
      <c r="G31" s="2" t="s">
        <v>148</v>
      </c>
      <c r="H31" s="2" t="s">
        <v>186</v>
      </c>
    </row>
    <row r="32" spans="1:8">
      <c r="A32" s="34">
        <v>29</v>
      </c>
      <c r="B32" s="2" t="s">
        <v>326</v>
      </c>
      <c r="C32" s="2" t="s">
        <v>376</v>
      </c>
      <c r="D32" s="2" t="s">
        <v>138</v>
      </c>
      <c r="E32" s="41">
        <v>34361</v>
      </c>
      <c r="F32" s="2" t="s">
        <v>153</v>
      </c>
      <c r="G32" s="2" t="s">
        <v>148</v>
      </c>
      <c r="H32" s="2" t="s">
        <v>181</v>
      </c>
    </row>
    <row r="33" spans="1:8">
      <c r="A33" s="34">
        <v>30</v>
      </c>
      <c r="B33" s="2" t="s">
        <v>310</v>
      </c>
      <c r="C33" s="2" t="s">
        <v>360</v>
      </c>
      <c r="D33" s="2" t="s">
        <v>138</v>
      </c>
      <c r="E33" s="41">
        <v>29137</v>
      </c>
      <c r="F33" s="2" t="s">
        <v>156</v>
      </c>
      <c r="G33" s="2" t="s">
        <v>155</v>
      </c>
      <c r="H33" s="2" t="s">
        <v>198</v>
      </c>
    </row>
    <row r="34" spans="1:8">
      <c r="A34" s="34">
        <v>31</v>
      </c>
      <c r="B34" s="2" t="s">
        <v>309</v>
      </c>
      <c r="C34" s="2" t="s">
        <v>359</v>
      </c>
      <c r="D34" s="2" t="s">
        <v>138</v>
      </c>
      <c r="E34" s="41">
        <v>32867</v>
      </c>
      <c r="F34" s="2" t="s">
        <v>156</v>
      </c>
      <c r="G34" s="2" t="s">
        <v>155</v>
      </c>
      <c r="H34" s="2" t="s">
        <v>197</v>
      </c>
    </row>
    <row r="35" spans="1:8">
      <c r="A35" s="34">
        <v>32</v>
      </c>
      <c r="B35" s="2" t="s">
        <v>308</v>
      </c>
      <c r="C35" s="2" t="s">
        <v>358</v>
      </c>
      <c r="D35" s="2" t="s">
        <v>138</v>
      </c>
      <c r="E35" s="41">
        <v>25925</v>
      </c>
      <c r="F35" s="2" t="s">
        <v>156</v>
      </c>
      <c r="G35" s="2" t="s">
        <v>155</v>
      </c>
      <c r="H35" s="2" t="s">
        <v>195</v>
      </c>
    </row>
    <row r="36" spans="1:8">
      <c r="A36" s="34">
        <v>33</v>
      </c>
      <c r="B36" s="2" t="s">
        <v>306</v>
      </c>
      <c r="C36" s="2" t="s">
        <v>356</v>
      </c>
      <c r="D36" s="2" t="s">
        <v>142</v>
      </c>
      <c r="E36" s="41">
        <v>29529</v>
      </c>
      <c r="F36" s="2" t="s">
        <v>156</v>
      </c>
      <c r="G36" s="2" t="s">
        <v>155</v>
      </c>
      <c r="H36" s="2" t="s">
        <v>199</v>
      </c>
    </row>
    <row r="37" spans="1:8">
      <c r="A37" s="34">
        <v>34</v>
      </c>
      <c r="B37" s="2" t="s">
        <v>307</v>
      </c>
      <c r="C37" s="2" t="s">
        <v>357</v>
      </c>
      <c r="D37" s="2" t="s">
        <v>142</v>
      </c>
      <c r="E37" s="41">
        <v>29875</v>
      </c>
      <c r="F37" s="2" t="s">
        <v>156</v>
      </c>
      <c r="G37" s="2" t="s">
        <v>155</v>
      </c>
      <c r="H37" s="2" t="s">
        <v>193</v>
      </c>
    </row>
    <row r="38" spans="1:8">
      <c r="A38" s="34">
        <v>35</v>
      </c>
      <c r="B38" s="2" t="s">
        <v>303</v>
      </c>
      <c r="C38" s="2" t="s">
        <v>353</v>
      </c>
      <c r="D38" s="2" t="s">
        <v>142</v>
      </c>
      <c r="E38" s="41">
        <v>20300</v>
      </c>
      <c r="F38" s="2" t="s">
        <v>156</v>
      </c>
      <c r="G38" s="2" t="s">
        <v>155</v>
      </c>
      <c r="H38" s="2" t="s">
        <v>200</v>
      </c>
    </row>
    <row r="39" spans="1:8">
      <c r="A39" s="34">
        <v>36</v>
      </c>
      <c r="B39" s="2" t="s">
        <v>304</v>
      </c>
      <c r="C39" s="2" t="s">
        <v>354</v>
      </c>
      <c r="D39" s="2" t="s">
        <v>142</v>
      </c>
      <c r="E39" s="41">
        <v>27428</v>
      </c>
      <c r="F39" s="2" t="s">
        <v>156</v>
      </c>
      <c r="G39" s="2" t="s">
        <v>155</v>
      </c>
      <c r="H39" s="2" t="s">
        <v>193</v>
      </c>
    </row>
    <row r="40" spans="1:8">
      <c r="A40" s="34">
        <v>37</v>
      </c>
      <c r="B40" s="2" t="s">
        <v>302</v>
      </c>
      <c r="C40" s="2" t="s">
        <v>352</v>
      </c>
      <c r="D40" s="2" t="s">
        <v>142</v>
      </c>
      <c r="E40" s="41">
        <v>31585</v>
      </c>
      <c r="F40" s="2" t="s">
        <v>156</v>
      </c>
      <c r="G40" s="2" t="s">
        <v>155</v>
      </c>
      <c r="H40" s="2" t="s">
        <v>201</v>
      </c>
    </row>
    <row r="41" spans="1:8">
      <c r="A41" s="34">
        <v>38</v>
      </c>
      <c r="B41" s="2" t="s">
        <v>305</v>
      </c>
      <c r="C41" s="2" t="s">
        <v>355</v>
      </c>
      <c r="D41" s="2" t="s">
        <v>142</v>
      </c>
      <c r="E41" s="41">
        <v>30327</v>
      </c>
      <c r="F41" s="2" t="s">
        <v>156</v>
      </c>
      <c r="G41" s="2" t="s">
        <v>155</v>
      </c>
      <c r="H41" s="2" t="s">
        <v>174</v>
      </c>
    </row>
    <row r="42" spans="1:8">
      <c r="A42" s="34">
        <v>39</v>
      </c>
      <c r="B42" s="2" t="s">
        <v>331</v>
      </c>
      <c r="C42" s="2" t="s">
        <v>381</v>
      </c>
      <c r="D42" s="2" t="s">
        <v>142</v>
      </c>
      <c r="E42" s="41">
        <v>31016</v>
      </c>
      <c r="F42" s="2" t="s">
        <v>159</v>
      </c>
      <c r="G42" s="2" t="s">
        <v>158</v>
      </c>
      <c r="H42" s="2" t="s">
        <v>196</v>
      </c>
    </row>
    <row r="43" spans="1:8">
      <c r="A43" s="34">
        <v>40</v>
      </c>
      <c r="B43" s="2" t="s">
        <v>330</v>
      </c>
      <c r="C43" s="2" t="s">
        <v>380</v>
      </c>
      <c r="D43" s="2" t="s">
        <v>142</v>
      </c>
      <c r="E43" s="41">
        <v>32314</v>
      </c>
      <c r="F43" s="2" t="s">
        <v>159</v>
      </c>
      <c r="G43" s="2" t="s">
        <v>158</v>
      </c>
      <c r="H43" s="2" t="s">
        <v>195</v>
      </c>
    </row>
    <row r="44" spans="1:8">
      <c r="A44" s="34">
        <v>41</v>
      </c>
      <c r="B44" s="2" t="s">
        <v>336</v>
      </c>
      <c r="C44" s="2" t="s">
        <v>386</v>
      </c>
      <c r="D44" s="2" t="s">
        <v>138</v>
      </c>
      <c r="E44" s="41">
        <v>27076</v>
      </c>
      <c r="F44" s="2" t="s">
        <v>159</v>
      </c>
      <c r="G44" s="2" t="s">
        <v>158</v>
      </c>
      <c r="H44" s="2" t="s">
        <v>202</v>
      </c>
    </row>
    <row r="45" spans="1:8">
      <c r="A45" s="34">
        <v>42</v>
      </c>
      <c r="B45" s="2" t="s">
        <v>333</v>
      </c>
      <c r="C45" s="2" t="s">
        <v>383</v>
      </c>
      <c r="D45" s="2" t="s">
        <v>138</v>
      </c>
      <c r="E45" s="41">
        <v>32941</v>
      </c>
      <c r="F45" s="2" t="s">
        <v>161</v>
      </c>
      <c r="G45" s="2" t="s">
        <v>158</v>
      </c>
      <c r="H45" s="2" t="s">
        <v>203</v>
      </c>
    </row>
    <row r="46" spans="1:8">
      <c r="A46" s="34">
        <v>43</v>
      </c>
      <c r="B46" s="2" t="s">
        <v>335</v>
      </c>
      <c r="C46" s="2" t="s">
        <v>385</v>
      </c>
      <c r="D46" s="2" t="s">
        <v>138</v>
      </c>
      <c r="E46" s="41">
        <v>21927</v>
      </c>
      <c r="F46" s="2" t="s">
        <v>161</v>
      </c>
      <c r="G46" s="2" t="s">
        <v>158</v>
      </c>
      <c r="H46" s="2" t="s">
        <v>196</v>
      </c>
    </row>
    <row r="47" spans="1:8">
      <c r="A47" s="34">
        <v>44</v>
      </c>
      <c r="B47" s="2" t="s">
        <v>334</v>
      </c>
      <c r="C47" s="2" t="s">
        <v>384</v>
      </c>
      <c r="D47" s="2" t="s">
        <v>138</v>
      </c>
      <c r="E47" s="41">
        <v>23952</v>
      </c>
      <c r="F47" s="2" t="s">
        <v>161</v>
      </c>
      <c r="G47" s="2" t="s">
        <v>158</v>
      </c>
      <c r="H47" s="2" t="s">
        <v>202</v>
      </c>
    </row>
    <row r="48" spans="1:8">
      <c r="A48" s="34">
        <v>45</v>
      </c>
      <c r="B48" s="2" t="s">
        <v>324</v>
      </c>
      <c r="C48" s="2" t="s">
        <v>374</v>
      </c>
      <c r="D48" s="2" t="s">
        <v>138</v>
      </c>
      <c r="E48" s="41">
        <v>22044</v>
      </c>
      <c r="F48" s="2" t="s">
        <v>164</v>
      </c>
      <c r="G48" s="2" t="s">
        <v>163</v>
      </c>
      <c r="H48" s="2" t="s">
        <v>204</v>
      </c>
    </row>
    <row r="49" spans="1:8">
      <c r="A49" s="34">
        <v>46</v>
      </c>
      <c r="B49" s="2" t="s">
        <v>287</v>
      </c>
      <c r="C49" s="2" t="s">
        <v>337</v>
      </c>
      <c r="D49" s="2" t="s">
        <v>142</v>
      </c>
      <c r="E49" s="41">
        <v>26940</v>
      </c>
      <c r="F49" s="2" t="s">
        <v>164</v>
      </c>
      <c r="G49" s="2" t="s">
        <v>163</v>
      </c>
      <c r="H49" s="2" t="s">
        <v>195</v>
      </c>
    </row>
    <row r="50" spans="1:8">
      <c r="A50" s="34">
        <v>47</v>
      </c>
      <c r="B50" s="2" t="s">
        <v>325</v>
      </c>
      <c r="C50" s="2" t="s">
        <v>375</v>
      </c>
      <c r="D50" s="2" t="s">
        <v>138</v>
      </c>
      <c r="E50" s="41">
        <v>24936</v>
      </c>
      <c r="F50" s="2" t="s">
        <v>164</v>
      </c>
      <c r="G50" s="2" t="s">
        <v>163</v>
      </c>
      <c r="H50" s="2" t="s">
        <v>195</v>
      </c>
    </row>
    <row r="51" spans="1:8">
      <c r="A51" s="34">
        <v>48</v>
      </c>
      <c r="B51" s="2" t="s">
        <v>294</v>
      </c>
      <c r="C51" s="2" t="s">
        <v>344</v>
      </c>
      <c r="D51" s="2" t="s">
        <v>138</v>
      </c>
      <c r="E51" s="41">
        <v>35567</v>
      </c>
      <c r="F51" s="2" t="s">
        <v>167</v>
      </c>
      <c r="G51" s="2" t="s">
        <v>166</v>
      </c>
      <c r="H51" s="2" t="s">
        <v>177</v>
      </c>
    </row>
    <row r="52" spans="1:8">
      <c r="A52" s="34">
        <v>49</v>
      </c>
      <c r="B52" s="2" t="s">
        <v>295</v>
      </c>
      <c r="C52" s="2" t="s">
        <v>345</v>
      </c>
      <c r="D52" s="2" t="s">
        <v>142</v>
      </c>
      <c r="E52" s="41">
        <v>31832</v>
      </c>
      <c r="F52" s="2" t="s">
        <v>167</v>
      </c>
      <c r="G52" s="2" t="s">
        <v>166</v>
      </c>
      <c r="H52" s="2" t="s">
        <v>205</v>
      </c>
    </row>
    <row r="53" spans="1:8">
      <c r="A53" s="34">
        <v>50</v>
      </c>
      <c r="B53" s="2" t="s">
        <v>329</v>
      </c>
      <c r="C53" s="2" t="s">
        <v>379</v>
      </c>
      <c r="D53" s="2" t="s">
        <v>142</v>
      </c>
      <c r="E53" s="41">
        <v>34178</v>
      </c>
      <c r="F53" s="2" t="s">
        <v>144</v>
      </c>
      <c r="G53" s="2" t="s">
        <v>143</v>
      </c>
      <c r="H53" s="2"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sheetPr>
    <tabColor theme="9" tint="-0.499984740745262"/>
  </sheetPr>
  <dimension ref="A1:S51"/>
  <sheetViews>
    <sheetView workbookViewId="0">
      <pane xSplit="1" ySplit="1" topLeftCell="G2" activePane="bottomRight" state="frozen"/>
      <selection pane="topRight" activeCell="B1" sqref="B1"/>
      <selection pane="bottomLeft" activeCell="A2" sqref="A2"/>
      <selection pane="bottomRight" activeCell="S5" sqref="S5"/>
    </sheetView>
  </sheetViews>
  <sheetFormatPr defaultRowHeight="14.4"/>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3.88671875" style="25"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c r="A2" s="34">
        <v>1</v>
      </c>
      <c r="B2" s="3" t="str">
        <f>UPPER(CONCATENATE(C2,D2," ",E2," ",F2))</f>
        <v>MS.ANNIE  ABBOTT</v>
      </c>
      <c r="C2" s="3" t="s">
        <v>6</v>
      </c>
      <c r="D2" s="3" t="s">
        <v>7</v>
      </c>
      <c r="E2" s="3"/>
      <c r="F2" s="3" t="s">
        <v>8</v>
      </c>
      <c r="G2" s="35">
        <v>35699</v>
      </c>
      <c r="H2" s="3" t="s">
        <v>9</v>
      </c>
      <c r="I2" s="3" t="s">
        <v>138</v>
      </c>
      <c r="J2" s="4" t="s">
        <v>141</v>
      </c>
      <c r="K2" s="4" t="str">
        <f>INDEX(LOCATION!$A$2:$M$3,2,MATCH(J2,LOCATION!$A$2:$M$2,0))</f>
        <v>USA</v>
      </c>
      <c r="L2" s="4" t="str">
        <f>INDEX(LOCATION!$A$1:$M$2,1,MATCH(J2,LOCATION!$A$2:$M$2,0))</f>
        <v>English</v>
      </c>
      <c r="M2" s="4" t="str">
        <f>IF(L2="English",CONCATENATE(F2,".",D2,"@xyz.org"),CONCATENATE(F2,".",D2,"@xyz.com"))</f>
        <v>Abbott.Annie@xyz.org</v>
      </c>
      <c r="N2" s="36">
        <v>94</v>
      </c>
      <c r="O2" s="3" t="s">
        <v>209</v>
      </c>
      <c r="P2" s="3" t="s">
        <v>210</v>
      </c>
      <c r="Q2" s="3" t="str">
        <f>INDEX(SPORT!$A$1:$B$33,MATCH(R2,SPORT!$B$1:$B$33,0),1)</f>
        <v>INDOOR</v>
      </c>
      <c r="R2" s="3" t="s">
        <v>174</v>
      </c>
      <c r="S2" s="37">
        <v>80727</v>
      </c>
    </row>
    <row r="3" spans="1:19">
      <c r="A3" s="34">
        <v>2</v>
      </c>
      <c r="B3" s="3" t="str">
        <f t="shared" ref="B3:B51" si="0">UPPER(CONCATENATE(C3,D3," ",E3," ",F3))</f>
        <v>MS.AURELIE  LIESUCHKE</v>
      </c>
      <c r="C3" s="2" t="s">
        <v>6</v>
      </c>
      <c r="D3" s="2" t="s">
        <v>10</v>
      </c>
      <c r="E3" s="2"/>
      <c r="F3" s="2" t="s">
        <v>11</v>
      </c>
      <c r="G3" s="35">
        <v>33641</v>
      </c>
      <c r="H3" s="2" t="s">
        <v>12</v>
      </c>
      <c r="I3" s="2" t="s">
        <v>138</v>
      </c>
      <c r="J3" s="4" t="s">
        <v>141</v>
      </c>
      <c r="K3" s="4" t="str">
        <f>INDEX(LOCATION!$A$2:$M$3,2,MATCH(J3,LOCATION!$A$2:$M$2,0))</f>
        <v>USA</v>
      </c>
      <c r="L3" s="4" t="str">
        <f>INDEX(LOCATION!$A$1:$M$2,1,MATCH(J3,LOCATION!$A$2:$M$2,0))</f>
        <v>English</v>
      </c>
      <c r="M3" s="4" t="str">
        <f t="shared" ref="M3:M51" si="1">IF(L3="English",CONCATENATE(F3,".",D3,"@xyz.org"),CONCATENATE(F3,".",D3,"@xyz.com"))</f>
        <v>Liesuchke.Aurelie@xyz.org</v>
      </c>
      <c r="N3" s="36">
        <v>84.2</v>
      </c>
      <c r="O3" s="2" t="s">
        <v>211</v>
      </c>
      <c r="P3" s="2" t="s">
        <v>212</v>
      </c>
      <c r="Q3" s="3" t="str">
        <f>INDEX(SPORT!$A$1:$B$33,MATCH(R3,SPORT!$B$1:$B$33,0),1)</f>
        <v>INDOOR</v>
      </c>
      <c r="R3" s="2" t="s">
        <v>175</v>
      </c>
      <c r="S3" s="37">
        <v>87471</v>
      </c>
    </row>
    <row r="4" spans="1:19">
      <c r="A4" s="34">
        <v>3</v>
      </c>
      <c r="B4" s="3" t="str">
        <f t="shared" si="0"/>
        <v>SR.TOMAS FERREIRA FILHO</v>
      </c>
      <c r="C4" s="2" t="s">
        <v>13</v>
      </c>
      <c r="D4" s="2" t="s">
        <v>14</v>
      </c>
      <c r="E4" s="2" t="s">
        <v>15</v>
      </c>
      <c r="F4" s="2" t="s">
        <v>16</v>
      </c>
      <c r="G4" s="35">
        <v>25394</v>
      </c>
      <c r="H4" s="2" t="s">
        <v>17</v>
      </c>
      <c r="I4" s="2" t="s">
        <v>142</v>
      </c>
      <c r="J4" s="4" t="s">
        <v>145</v>
      </c>
      <c r="K4" s="4" t="str">
        <f>INDEX(LOCATION!$A$2:$M$3,2,MATCH(J4,LOCATION!$A$2:$M$2,0))</f>
        <v>BRAZIL</v>
      </c>
      <c r="L4" s="4" t="str">
        <f>INDEX(LOCATION!$A$1:$M$2,1,MATCH(J4,LOCATION!$A$2:$M$2,0))</f>
        <v>Portuguese</v>
      </c>
      <c r="M4" s="4" t="str">
        <f t="shared" si="1"/>
        <v>Filho.Tomas@xyz.com</v>
      </c>
      <c r="N4" s="36">
        <v>52.9</v>
      </c>
      <c r="O4" s="2" t="s">
        <v>213</v>
      </c>
      <c r="P4" s="2" t="s">
        <v>210</v>
      </c>
      <c r="Q4" s="3" t="str">
        <f>INDEX(SPORT!$A$1:$B$33,MATCH(R4,SPORT!$B$1:$B$33,0),1)</f>
        <v>OUTDOOR</v>
      </c>
      <c r="R4" s="2" t="s">
        <v>177</v>
      </c>
      <c r="S4" s="37">
        <v>64724</v>
      </c>
    </row>
    <row r="5" spans="1:19">
      <c r="A5" s="34">
        <v>4</v>
      </c>
      <c r="B5" s="3" t="str">
        <f t="shared" si="0"/>
        <v>MS.DARBY  CRUICKSHANK</v>
      </c>
      <c r="C5" s="2" t="s">
        <v>6</v>
      </c>
      <c r="D5" s="2" t="s">
        <v>18</v>
      </c>
      <c r="E5" s="2"/>
      <c r="F5" s="2" t="s">
        <v>19</v>
      </c>
      <c r="G5" s="35">
        <v>27532</v>
      </c>
      <c r="H5" s="2" t="s">
        <v>20</v>
      </c>
      <c r="I5" s="2" t="s">
        <v>138</v>
      </c>
      <c r="J5" s="4" t="s">
        <v>141</v>
      </c>
      <c r="K5" s="4" t="str">
        <f>INDEX(LOCATION!$A$2:$M$3,2,MATCH(J5,LOCATION!$A$2:$M$2,0))</f>
        <v>USA</v>
      </c>
      <c r="L5" s="4" t="str">
        <f>INDEX(LOCATION!$A$1:$M$2,1,MATCH(J5,LOCATION!$A$2:$M$2,0))</f>
        <v>English</v>
      </c>
      <c r="M5" s="4" t="str">
        <f t="shared" si="1"/>
        <v>Cruickshank.Darby@xyz.org</v>
      </c>
      <c r="N5" s="36">
        <v>48.9</v>
      </c>
      <c r="O5" s="2" t="s">
        <v>209</v>
      </c>
      <c r="P5" s="2" t="s">
        <v>212</v>
      </c>
      <c r="Q5" s="3" t="str">
        <f>INDEX(SPORT!$A$1:$B$33,MATCH(R5,SPORT!$B$1:$B$33,0),1)</f>
        <v>OUTDOOR</v>
      </c>
      <c r="R5" s="2" t="s">
        <v>178</v>
      </c>
      <c r="S5" s="37">
        <v>110823</v>
      </c>
    </row>
    <row r="6" spans="1:19">
      <c r="A6" s="34">
        <v>5</v>
      </c>
      <c r="B6" s="3" t="str">
        <f t="shared" si="0"/>
        <v>DR.JAYDON  BORER</v>
      </c>
      <c r="C6" s="2" t="s">
        <v>21</v>
      </c>
      <c r="D6" s="2" t="s">
        <v>22</v>
      </c>
      <c r="E6" s="2"/>
      <c r="F6" s="2" t="s">
        <v>23</v>
      </c>
      <c r="G6" s="35">
        <v>25706</v>
      </c>
      <c r="H6" s="2" t="s">
        <v>20</v>
      </c>
      <c r="I6" s="2" t="s">
        <v>142</v>
      </c>
      <c r="J6" s="4" t="s">
        <v>141</v>
      </c>
      <c r="K6" s="4" t="str">
        <f>INDEX(LOCATION!$A$2:$M$3,2,MATCH(J6,LOCATION!$A$2:$M$2,0))</f>
        <v>USA</v>
      </c>
      <c r="L6" s="4" t="str">
        <f>INDEX(LOCATION!$A$1:$M$2,1,MATCH(J6,LOCATION!$A$2:$M$2,0))</f>
        <v>English</v>
      </c>
      <c r="M6" s="4" t="str">
        <f t="shared" si="1"/>
        <v>Borer.Jaydon@xyz.org</v>
      </c>
      <c r="N6" s="36">
        <v>84.8</v>
      </c>
      <c r="O6" s="2" t="s">
        <v>214</v>
      </c>
      <c r="P6" s="2" t="s">
        <v>215</v>
      </c>
      <c r="Q6" s="3" t="str">
        <f>INDEX(SPORT!$A$1:$B$33,MATCH(R6,SPORT!$B$1:$B$33,0),1)</f>
        <v>INDOOR</v>
      </c>
      <c r="R6" s="2" t="s">
        <v>179</v>
      </c>
      <c r="S6" s="37">
        <v>56916</v>
      </c>
    </row>
    <row r="7" spans="1:19">
      <c r="A7" s="34">
        <v>6</v>
      </c>
      <c r="B7" s="3" t="str">
        <f t="shared" si="0"/>
        <v>MR.MORIAH   LYNCH</v>
      </c>
      <c r="C7" s="2" t="s">
        <v>24</v>
      </c>
      <c r="D7" s="2" t="s">
        <v>25</v>
      </c>
      <c r="E7" s="2"/>
      <c r="F7" s="2" t="s">
        <v>26</v>
      </c>
      <c r="G7" s="35">
        <v>33944</v>
      </c>
      <c r="H7" s="2" t="s">
        <v>27</v>
      </c>
      <c r="I7" s="2" t="s">
        <v>142</v>
      </c>
      <c r="J7" s="4" t="s">
        <v>141</v>
      </c>
      <c r="K7" s="4" t="str">
        <f>INDEX(LOCATION!$A$2:$M$3,2,MATCH(J7,LOCATION!$A$2:$M$2,0))</f>
        <v>USA</v>
      </c>
      <c r="L7" s="4" t="str">
        <f>INDEX(LOCATION!$A$1:$M$2,1,MATCH(J7,LOCATION!$A$2:$M$2,0))</f>
        <v>English</v>
      </c>
      <c r="M7" s="4" t="str">
        <f t="shared" si="1"/>
        <v>Lynch.Moriah @xyz.org</v>
      </c>
      <c r="N7" s="36">
        <v>83.2</v>
      </c>
      <c r="O7" s="2" t="s">
        <v>214</v>
      </c>
      <c r="P7" s="2" t="s">
        <v>212</v>
      </c>
      <c r="Q7" s="3" t="str">
        <f>INDEX(SPORT!$A$1:$B$33,MATCH(R7,SPORT!$B$1:$B$33,0),1)</f>
        <v>INDOOR</v>
      </c>
      <c r="R7" s="2" t="s">
        <v>180</v>
      </c>
      <c r="S7" s="37">
        <v>51133</v>
      </c>
    </row>
    <row r="8" spans="1:19">
      <c r="A8" s="34">
        <v>7</v>
      </c>
      <c r="B8" s="3" t="str">
        <f t="shared" si="0"/>
        <v>MS.AMIYA  EICHMANN</v>
      </c>
      <c r="C8" s="2" t="s">
        <v>6</v>
      </c>
      <c r="D8" s="2" t="s">
        <v>28</v>
      </c>
      <c r="E8" s="2"/>
      <c r="F8" s="2" t="s">
        <v>29</v>
      </c>
      <c r="G8" s="35">
        <v>36370</v>
      </c>
      <c r="H8" s="2" t="s">
        <v>30</v>
      </c>
      <c r="I8" s="2" t="s">
        <v>138</v>
      </c>
      <c r="J8" s="4" t="s">
        <v>141</v>
      </c>
      <c r="K8" s="4" t="str">
        <f>INDEX(LOCATION!$A$2:$M$3,2,MATCH(J8,LOCATION!$A$2:$M$2,0))</f>
        <v>USA</v>
      </c>
      <c r="L8" s="4" t="str">
        <f>INDEX(LOCATION!$A$1:$M$2,1,MATCH(J8,LOCATION!$A$2:$M$2,0))</f>
        <v>English</v>
      </c>
      <c r="M8" s="4" t="str">
        <f t="shared" si="1"/>
        <v>Eichmann.Amiya@xyz.org</v>
      </c>
      <c r="N8" s="36">
        <v>61.1</v>
      </c>
      <c r="O8" s="2" t="s">
        <v>214</v>
      </c>
      <c r="P8" s="2" t="s">
        <v>215</v>
      </c>
      <c r="Q8" s="3" t="str">
        <f>INDEX(SPORT!$A$1:$B$33,MATCH(R8,SPORT!$B$1:$B$33,0),1)</f>
        <v>OUTDOOR</v>
      </c>
      <c r="R8" s="2" t="s">
        <v>181</v>
      </c>
      <c r="S8" s="37">
        <v>65465</v>
      </c>
    </row>
    <row r="9" spans="1:19">
      <c r="A9" s="34">
        <v>8</v>
      </c>
      <c r="B9" s="3" t="str">
        <f t="shared" si="0"/>
        <v>MR.PIERCE  RAU</v>
      </c>
      <c r="C9" s="2" t="s">
        <v>24</v>
      </c>
      <c r="D9" s="2" t="s">
        <v>31</v>
      </c>
      <c r="E9" s="2"/>
      <c r="F9" s="2" t="s">
        <v>32</v>
      </c>
      <c r="G9" s="35">
        <v>23141</v>
      </c>
      <c r="H9" s="2" t="s">
        <v>20</v>
      </c>
      <c r="I9" s="2" t="s">
        <v>142</v>
      </c>
      <c r="J9" s="4" t="s">
        <v>141</v>
      </c>
      <c r="K9" s="4" t="str">
        <f>INDEX(LOCATION!$A$2:$M$3,2,MATCH(J9,LOCATION!$A$2:$M$2,0))</f>
        <v>USA</v>
      </c>
      <c r="L9" s="4" t="str">
        <f>INDEX(LOCATION!$A$1:$M$2,1,MATCH(J9,LOCATION!$A$2:$M$2,0))</f>
        <v>English</v>
      </c>
      <c r="M9" s="4" t="str">
        <f t="shared" si="1"/>
        <v>Rau.Pierce@xyz.org</v>
      </c>
      <c r="N9" s="36">
        <v>105.7</v>
      </c>
      <c r="O9" s="2" t="s">
        <v>213</v>
      </c>
      <c r="P9" s="2" t="s">
        <v>216</v>
      </c>
      <c r="Q9" s="3" t="str">
        <f>INDEX(SPORT!$A$1:$B$33,MATCH(R9,SPORT!$B$1:$B$33,0),1)</f>
        <v>INDOOR</v>
      </c>
      <c r="R9" s="2" t="s">
        <v>182</v>
      </c>
      <c r="S9" s="37">
        <v>109885</v>
      </c>
    </row>
    <row r="10" spans="1:19">
      <c r="A10" s="34">
        <v>9</v>
      </c>
      <c r="B10" s="3" t="str">
        <f t="shared" si="0"/>
        <v>MS.AMELIA  STEVENS</v>
      </c>
      <c r="C10" s="2" t="s">
        <v>6</v>
      </c>
      <c r="D10" s="2" t="s">
        <v>33</v>
      </c>
      <c r="E10" s="2"/>
      <c r="F10" s="2" t="s">
        <v>34</v>
      </c>
      <c r="G10" s="35">
        <v>25965</v>
      </c>
      <c r="H10" s="2" t="s">
        <v>12</v>
      </c>
      <c r="I10" s="2" t="s">
        <v>138</v>
      </c>
      <c r="J10" s="4" t="s">
        <v>147</v>
      </c>
      <c r="K10" s="4" t="str">
        <f>INDEX(LOCATION!$A$2:$M$3,2,MATCH(J10,LOCATION!$A$2:$M$2,0))</f>
        <v>UK</v>
      </c>
      <c r="L10" s="4" t="str">
        <f>INDEX(LOCATION!$A$1:$M$2,1,MATCH(J10,LOCATION!$A$2:$M$2,0))</f>
        <v>English</v>
      </c>
      <c r="M10" s="4" t="str">
        <f t="shared" si="1"/>
        <v>Stevens.Amelia@xyz.org</v>
      </c>
      <c r="N10" s="36">
        <v>65.3</v>
      </c>
      <c r="O10" s="2" t="s">
        <v>214</v>
      </c>
      <c r="P10" s="2" t="s">
        <v>216</v>
      </c>
      <c r="Q10" s="3" t="str">
        <f>INDEX(SPORT!$A$1:$B$33,MATCH(R10,SPORT!$B$1:$B$33,0),1)</f>
        <v>INDOOR</v>
      </c>
      <c r="R10" s="2" t="s">
        <v>183</v>
      </c>
      <c r="S10" s="37">
        <v>60061</v>
      </c>
    </row>
    <row r="11" spans="1:19">
      <c r="A11" s="34">
        <v>10</v>
      </c>
      <c r="B11" s="3" t="str">
        <f t="shared" si="0"/>
        <v>MR.TOBY  SIMPSON</v>
      </c>
      <c r="C11" s="2" t="s">
        <v>24</v>
      </c>
      <c r="D11" s="2" t="s">
        <v>35</v>
      </c>
      <c r="E11" s="2"/>
      <c r="F11" s="2" t="s">
        <v>36</v>
      </c>
      <c r="G11" s="35">
        <v>23732</v>
      </c>
      <c r="H11" s="2" t="s">
        <v>27</v>
      </c>
      <c r="I11" s="2" t="s">
        <v>142</v>
      </c>
      <c r="J11" s="4" t="s">
        <v>147</v>
      </c>
      <c r="K11" s="4" t="str">
        <f>INDEX(LOCATION!$A$2:$M$3,2,MATCH(J11,LOCATION!$A$2:$M$2,0))</f>
        <v>UK</v>
      </c>
      <c r="L11" s="4" t="str">
        <f>INDEX(LOCATION!$A$1:$M$2,1,MATCH(J11,LOCATION!$A$2:$M$2,0))</f>
        <v>English</v>
      </c>
      <c r="M11" s="4" t="str">
        <f t="shared" si="1"/>
        <v>Simpson.Toby@xyz.org</v>
      </c>
      <c r="N11" s="36">
        <v>62.9</v>
      </c>
      <c r="O11" s="2" t="s">
        <v>213</v>
      </c>
      <c r="P11" s="2" t="s">
        <v>217</v>
      </c>
      <c r="Q11" s="3" t="str">
        <f>INDEX(SPORT!$A$1:$B$33,MATCH(R11,SPORT!$B$1:$B$33,0),1)</f>
        <v>OUTDOOR</v>
      </c>
      <c r="R11" s="2" t="s">
        <v>181</v>
      </c>
      <c r="S11" s="37">
        <v>32758</v>
      </c>
    </row>
    <row r="12" spans="1:19">
      <c r="A12" s="34">
        <v>11</v>
      </c>
      <c r="B12" s="3" t="str">
        <f t="shared" si="0"/>
        <v>SIRETHAN  MURPHY</v>
      </c>
      <c r="C12" s="2" t="s">
        <v>37</v>
      </c>
      <c r="D12" s="2" t="s">
        <v>38</v>
      </c>
      <c r="E12" s="2"/>
      <c r="F12" s="2" t="s">
        <v>39</v>
      </c>
      <c r="G12" s="35">
        <v>31733</v>
      </c>
      <c r="H12" s="2" t="s">
        <v>40</v>
      </c>
      <c r="I12" s="2" t="s">
        <v>142</v>
      </c>
      <c r="J12" s="4" t="s">
        <v>147</v>
      </c>
      <c r="K12" s="4" t="str">
        <f>INDEX(LOCATION!$A$2:$M$3,2,MATCH(J12,LOCATION!$A$2:$M$2,0))</f>
        <v>UK</v>
      </c>
      <c r="L12" s="4" t="str">
        <f>INDEX(LOCATION!$A$1:$M$2,1,MATCH(J12,LOCATION!$A$2:$M$2,0))</f>
        <v>English</v>
      </c>
      <c r="M12" s="4" t="str">
        <f t="shared" si="1"/>
        <v>Murphy.Ethan@xyz.org</v>
      </c>
      <c r="N12" s="36">
        <v>104.3</v>
      </c>
      <c r="O12" s="2" t="s">
        <v>211</v>
      </c>
      <c r="P12" s="2" t="s">
        <v>217</v>
      </c>
      <c r="Q12" s="3" t="str">
        <f>INDEX(SPORT!$A$1:$B$33,MATCH(R12,SPORT!$B$1:$B$33,0),1)</f>
        <v>OUTDOOR</v>
      </c>
      <c r="R12" s="2" t="s">
        <v>184</v>
      </c>
      <c r="S12" s="37">
        <v>99613</v>
      </c>
    </row>
    <row r="13" spans="1:19">
      <c r="A13" s="34">
        <v>12</v>
      </c>
      <c r="B13" s="3" t="str">
        <f t="shared" si="0"/>
        <v>MRS.ASHLEY  WOOD</v>
      </c>
      <c r="C13" s="2" t="s">
        <v>41</v>
      </c>
      <c r="D13" s="2" t="s">
        <v>42</v>
      </c>
      <c r="E13" s="2"/>
      <c r="F13" s="2" t="s">
        <v>43</v>
      </c>
      <c r="G13" s="35">
        <v>28412</v>
      </c>
      <c r="H13" s="2" t="s">
        <v>9</v>
      </c>
      <c r="I13" s="2" t="s">
        <v>138</v>
      </c>
      <c r="J13" s="4" t="s">
        <v>147</v>
      </c>
      <c r="K13" s="4" t="str">
        <f>INDEX(LOCATION!$A$2:$M$3,2,MATCH(J13,LOCATION!$A$2:$M$2,0))</f>
        <v>UK</v>
      </c>
      <c r="L13" s="4" t="str">
        <f>INDEX(LOCATION!$A$1:$M$2,1,MATCH(J13,LOCATION!$A$2:$M$2,0))</f>
        <v>English</v>
      </c>
      <c r="M13" s="4" t="str">
        <f t="shared" si="1"/>
        <v>Wood.Ashley@xyz.org</v>
      </c>
      <c r="N13" s="36">
        <v>100.7</v>
      </c>
      <c r="O13" s="2" t="s">
        <v>211</v>
      </c>
      <c r="P13" s="2" t="s">
        <v>217</v>
      </c>
      <c r="Q13" s="3" t="str">
        <f>INDEX(SPORT!$A$1:$B$33,MATCH(R13,SPORT!$B$1:$B$33,0),1)</f>
        <v>OUTDOOR</v>
      </c>
      <c r="R13" s="2" t="s">
        <v>185</v>
      </c>
      <c r="S13" s="37">
        <v>56595</v>
      </c>
    </row>
    <row r="14" spans="1:19">
      <c r="A14" s="34">
        <v>13</v>
      </c>
      <c r="B14" s="3" t="str">
        <f t="shared" si="0"/>
        <v>MS.MEGAN  SCOTT</v>
      </c>
      <c r="C14" s="2" t="s">
        <v>6</v>
      </c>
      <c r="D14" s="2" t="s">
        <v>44</v>
      </c>
      <c r="E14" s="2"/>
      <c r="F14" s="2" t="s">
        <v>45</v>
      </c>
      <c r="G14" s="35">
        <v>28168</v>
      </c>
      <c r="H14" s="2" t="s">
        <v>12</v>
      </c>
      <c r="I14" s="2" t="s">
        <v>138</v>
      </c>
      <c r="J14" s="4" t="s">
        <v>147</v>
      </c>
      <c r="K14" s="4" t="str">
        <f>INDEX(LOCATION!$A$2:$M$3,2,MATCH(J14,LOCATION!$A$2:$M$2,0))</f>
        <v>UK</v>
      </c>
      <c r="L14" s="4" t="str">
        <f>INDEX(LOCATION!$A$1:$M$2,1,MATCH(J14,LOCATION!$A$2:$M$2,0))</f>
        <v>English</v>
      </c>
      <c r="M14" s="4" t="str">
        <f t="shared" si="1"/>
        <v>Scott.Megan@xyz.org</v>
      </c>
      <c r="N14" s="36">
        <v>70.900000000000006</v>
      </c>
      <c r="O14" s="2" t="s">
        <v>209</v>
      </c>
      <c r="P14" s="2" t="s">
        <v>210</v>
      </c>
      <c r="Q14" s="3" t="str">
        <f>INDEX(SPORT!$A$1:$B$33,MATCH(R14,SPORT!$B$1:$B$33,0),1)</f>
        <v>OUTDOOR</v>
      </c>
      <c r="R14" s="2" t="s">
        <v>186</v>
      </c>
      <c r="S14" s="37">
        <v>117408</v>
      </c>
    </row>
    <row r="15" spans="1:19">
      <c r="A15" s="34">
        <v>14</v>
      </c>
      <c r="B15" s="3" t="str">
        <f t="shared" si="0"/>
        <v>HR.HELMUT  WEINHAE</v>
      </c>
      <c r="C15" s="2" t="s">
        <v>46</v>
      </c>
      <c r="D15" s="2" t="s">
        <v>47</v>
      </c>
      <c r="E15" s="2"/>
      <c r="F15" s="2" t="s">
        <v>48</v>
      </c>
      <c r="G15" s="35">
        <v>21788</v>
      </c>
      <c r="H15" s="2" t="s">
        <v>49</v>
      </c>
      <c r="I15" s="2" t="s">
        <v>142</v>
      </c>
      <c r="J15" s="4" t="s">
        <v>150</v>
      </c>
      <c r="K15" s="4" t="str">
        <f>INDEX(LOCATION!$A$2:$M$3,2,MATCH(J15,LOCATION!$A$2:$M$2,0))</f>
        <v>GERMANY</v>
      </c>
      <c r="L15" s="4" t="str">
        <f>INDEX(LOCATION!$A$1:$M$2,1,MATCH(J15,LOCATION!$A$2:$M$2,0))</f>
        <v>German</v>
      </c>
      <c r="M15" s="4" t="str">
        <f t="shared" si="1"/>
        <v>Weinhae.Helmut@xyz.com</v>
      </c>
      <c r="N15" s="36">
        <v>68.3</v>
      </c>
      <c r="O15" s="2" t="s">
        <v>218</v>
      </c>
      <c r="P15" s="2" t="s">
        <v>216</v>
      </c>
      <c r="Q15" s="3" t="str">
        <f>INDEX(SPORT!$A$1:$B$33,MATCH(R15,SPORT!$B$1:$B$33,0),1)</f>
        <v>OUTDOOR</v>
      </c>
      <c r="R15" s="2" t="s">
        <v>187</v>
      </c>
      <c r="S15" s="37">
        <v>64862</v>
      </c>
    </row>
    <row r="16" spans="1:19">
      <c r="A16" s="34">
        <v>15</v>
      </c>
      <c r="B16" s="3" t="str">
        <f t="shared" si="0"/>
        <v>PROF.MILENA  SCHOTIN</v>
      </c>
      <c r="C16" s="2" t="s">
        <v>50</v>
      </c>
      <c r="D16" s="2" t="s">
        <v>51</v>
      </c>
      <c r="E16" s="2"/>
      <c r="F16" s="2" t="s">
        <v>52</v>
      </c>
      <c r="G16" s="35">
        <v>23804</v>
      </c>
      <c r="H16" s="2" t="s">
        <v>53</v>
      </c>
      <c r="I16" s="2" t="s">
        <v>138</v>
      </c>
      <c r="J16" s="4" t="s">
        <v>150</v>
      </c>
      <c r="K16" s="4" t="str">
        <f>INDEX(LOCATION!$A$2:$M$3,2,MATCH(J16,LOCATION!$A$2:$M$2,0))</f>
        <v>GERMANY</v>
      </c>
      <c r="L16" s="4" t="str">
        <f>INDEX(LOCATION!$A$1:$M$2,1,MATCH(J16,LOCATION!$A$2:$M$2,0))</f>
        <v>German</v>
      </c>
      <c r="M16" s="4" t="str">
        <f t="shared" si="1"/>
        <v>Schotin.Milena@xyz.com</v>
      </c>
      <c r="N16" s="36">
        <v>105.3</v>
      </c>
      <c r="O16" s="2" t="s">
        <v>218</v>
      </c>
      <c r="P16" s="2" t="s">
        <v>217</v>
      </c>
      <c r="Q16" s="3" t="str">
        <f>INDEX(SPORT!$A$1:$B$33,MATCH(R16,SPORT!$B$1:$B$33,0),1)</f>
        <v>INDOOR</v>
      </c>
      <c r="R16" s="2" t="s">
        <v>188</v>
      </c>
      <c r="S16" s="37">
        <v>10241</v>
      </c>
    </row>
    <row r="17" spans="1:19">
      <c r="A17" s="34">
        <v>16</v>
      </c>
      <c r="B17" s="3" t="str">
        <f t="shared" si="0"/>
        <v>HR.LOTHAR  BIRNBAUM</v>
      </c>
      <c r="C17" s="2" t="s">
        <v>46</v>
      </c>
      <c r="D17" s="2" t="s">
        <v>54</v>
      </c>
      <c r="E17" s="2"/>
      <c r="F17" s="2" t="s">
        <v>55</v>
      </c>
      <c r="G17" s="35">
        <v>25405</v>
      </c>
      <c r="H17" s="2" t="s">
        <v>17</v>
      </c>
      <c r="I17" s="2" t="s">
        <v>142</v>
      </c>
      <c r="J17" s="4" t="s">
        <v>150</v>
      </c>
      <c r="K17" s="4" t="str">
        <f>INDEX(LOCATION!$A$2:$M$3,2,MATCH(J17,LOCATION!$A$2:$M$2,0))</f>
        <v>GERMANY</v>
      </c>
      <c r="L17" s="4" t="str">
        <f>INDEX(LOCATION!$A$1:$M$2,1,MATCH(J17,LOCATION!$A$2:$M$2,0))</f>
        <v>German</v>
      </c>
      <c r="M17" s="4" t="str">
        <f t="shared" si="1"/>
        <v>Birnbaum.Lothar@xyz.com</v>
      </c>
      <c r="N17" s="36">
        <v>48.6</v>
      </c>
      <c r="O17" s="2" t="s">
        <v>214</v>
      </c>
      <c r="P17" s="2" t="s">
        <v>217</v>
      </c>
      <c r="Q17" s="3" t="str">
        <f>INDEX(SPORT!$A$1:$B$33,MATCH(R17,SPORT!$B$1:$B$33,0),1)</f>
        <v>OUTDOOR</v>
      </c>
      <c r="R17" s="2" t="s">
        <v>178</v>
      </c>
      <c r="S17" s="37">
        <v>88762</v>
      </c>
    </row>
    <row r="18" spans="1:19">
      <c r="A18" s="34">
        <v>17</v>
      </c>
      <c r="B18" s="3" t="str">
        <f t="shared" si="0"/>
        <v>HR.PIETRO  STOLZE</v>
      </c>
      <c r="C18" s="2" t="s">
        <v>46</v>
      </c>
      <c r="D18" s="2" t="s">
        <v>56</v>
      </c>
      <c r="E18" s="2"/>
      <c r="F18" s="2" t="s">
        <v>57</v>
      </c>
      <c r="G18" s="35">
        <v>26582</v>
      </c>
      <c r="H18" s="2" t="s">
        <v>9</v>
      </c>
      <c r="I18" s="2" t="s">
        <v>142</v>
      </c>
      <c r="J18" s="4" t="s">
        <v>150</v>
      </c>
      <c r="K18" s="4" t="str">
        <f>INDEX(LOCATION!$A$2:$M$3,2,MATCH(J18,LOCATION!$A$2:$M$2,0))</f>
        <v>GERMANY</v>
      </c>
      <c r="L18" s="4" t="str">
        <f>INDEX(LOCATION!$A$1:$M$2,1,MATCH(J18,LOCATION!$A$2:$M$2,0))</f>
        <v>German</v>
      </c>
      <c r="M18" s="4" t="str">
        <f t="shared" si="1"/>
        <v>Stolze.Pietro@xyz.com</v>
      </c>
      <c r="N18" s="36">
        <v>105.9</v>
      </c>
      <c r="O18" s="2" t="s">
        <v>214</v>
      </c>
      <c r="P18" s="2" t="s">
        <v>210</v>
      </c>
      <c r="Q18" s="3" t="str">
        <f>INDEX(SPORT!$A$1:$B$33,MATCH(R18,SPORT!$B$1:$B$33,0),1)</f>
        <v>INDOOR</v>
      </c>
      <c r="R18" s="2" t="s">
        <v>189</v>
      </c>
      <c r="S18" s="37">
        <v>80757</v>
      </c>
    </row>
    <row r="19" spans="1:19">
      <c r="A19" s="34">
        <v>18</v>
      </c>
      <c r="B19" s="3" t="str">
        <f t="shared" si="0"/>
        <v>HR.RICHARD   TLUSTEK</v>
      </c>
      <c r="C19" s="2" t="s">
        <v>46</v>
      </c>
      <c r="D19" s="2" t="s">
        <v>58</v>
      </c>
      <c r="E19" s="2"/>
      <c r="F19" s="2" t="s">
        <v>59</v>
      </c>
      <c r="G19" s="35">
        <v>21793</v>
      </c>
      <c r="H19" s="2" t="s">
        <v>49</v>
      </c>
      <c r="I19" s="2" t="s">
        <v>142</v>
      </c>
      <c r="J19" s="4" t="s">
        <v>150</v>
      </c>
      <c r="K19" s="4" t="str">
        <f>INDEX(LOCATION!$A$2:$M$3,2,MATCH(J19,LOCATION!$A$2:$M$2,0))</f>
        <v>GERMANY</v>
      </c>
      <c r="L19" s="4" t="str">
        <f>INDEX(LOCATION!$A$1:$M$2,1,MATCH(J19,LOCATION!$A$2:$M$2,0))</f>
        <v>German</v>
      </c>
      <c r="M19" s="4" t="str">
        <f t="shared" si="1"/>
        <v>Tlustek.Richard @xyz.com</v>
      </c>
      <c r="N19" s="36">
        <v>71.099999999999994</v>
      </c>
      <c r="O19" s="2" t="s">
        <v>214</v>
      </c>
      <c r="P19" s="2" t="s">
        <v>210</v>
      </c>
      <c r="Q19" s="3" t="str">
        <f>INDEX(SPORT!$A$1:$B$33,MATCH(R19,SPORT!$B$1:$B$33,0),1)</f>
        <v>OUTDOOR</v>
      </c>
      <c r="R19" s="2" t="s">
        <v>190</v>
      </c>
      <c r="S19" s="37">
        <v>88794</v>
      </c>
    </row>
    <row r="20" spans="1:19">
      <c r="A20" s="34">
        <v>19</v>
      </c>
      <c r="B20" s="3" t="str">
        <f t="shared" si="0"/>
        <v>DR.EARNESTINE  RAYNOR</v>
      </c>
      <c r="C20" s="2" t="s">
        <v>21</v>
      </c>
      <c r="D20" s="2" t="s">
        <v>60</v>
      </c>
      <c r="E20" s="2"/>
      <c r="F20" s="2" t="s">
        <v>61</v>
      </c>
      <c r="G20" s="35">
        <v>28262</v>
      </c>
      <c r="H20" s="2" t="s">
        <v>20</v>
      </c>
      <c r="I20" s="2" t="s">
        <v>138</v>
      </c>
      <c r="J20" s="4" t="s">
        <v>152</v>
      </c>
      <c r="K20" s="4" t="str">
        <f>INDEX(LOCATION!$A$2:$M$3,2,MATCH(J20,LOCATION!$A$2:$M$2,0))</f>
        <v>AUSTRALIA</v>
      </c>
      <c r="L20" s="4" t="str">
        <f>INDEX(LOCATION!$A$1:$M$2,1,MATCH(J20,LOCATION!$A$2:$M$2,0))</f>
        <v>English</v>
      </c>
      <c r="M20" s="4" t="str">
        <f t="shared" si="1"/>
        <v>Raynor.Earnestine@xyz.org</v>
      </c>
      <c r="N20" s="36">
        <v>70.3</v>
      </c>
      <c r="O20" s="2" t="s">
        <v>214</v>
      </c>
      <c r="P20" s="2" t="s">
        <v>216</v>
      </c>
      <c r="Q20" s="3" t="str">
        <f>INDEX(SPORT!$A$1:$B$33,MATCH(R20,SPORT!$B$1:$B$33,0),1)</f>
        <v>INDOOR</v>
      </c>
      <c r="R20" s="2" t="s">
        <v>191</v>
      </c>
      <c r="S20" s="37">
        <v>63526</v>
      </c>
    </row>
    <row r="21" spans="1:19">
      <c r="A21" s="34">
        <v>20</v>
      </c>
      <c r="B21" s="3" t="str">
        <f t="shared" si="0"/>
        <v>MR.JASON  GAYLORD</v>
      </c>
      <c r="C21" s="2" t="s">
        <v>24</v>
      </c>
      <c r="D21" s="2" t="s">
        <v>62</v>
      </c>
      <c r="E21" s="2"/>
      <c r="F21" s="2" t="s">
        <v>63</v>
      </c>
      <c r="G21" s="35">
        <v>27767</v>
      </c>
      <c r="H21" s="2" t="s">
        <v>64</v>
      </c>
      <c r="I21" s="2" t="s">
        <v>142</v>
      </c>
      <c r="J21" s="4" t="s">
        <v>152</v>
      </c>
      <c r="K21" s="4" t="str">
        <f>INDEX(LOCATION!$A$2:$M$3,2,MATCH(J21,LOCATION!$A$2:$M$2,0))</f>
        <v>AUSTRALIA</v>
      </c>
      <c r="L21" s="4" t="str">
        <f>INDEX(LOCATION!$A$1:$M$2,1,MATCH(J21,LOCATION!$A$2:$M$2,0))</f>
        <v>English</v>
      </c>
      <c r="M21" s="4" t="str">
        <f t="shared" si="1"/>
        <v>Gaylord.Jason@xyz.org</v>
      </c>
      <c r="N21" s="36">
        <v>54.7</v>
      </c>
      <c r="O21" s="2" t="s">
        <v>211</v>
      </c>
      <c r="P21" s="2" t="s">
        <v>212</v>
      </c>
      <c r="Q21" s="3" t="str">
        <f>INDEX(SPORT!$A$1:$B$33,MATCH(R21,SPORT!$B$1:$B$33,0),1)</f>
        <v>INDOOR</v>
      </c>
      <c r="R21" s="2" t="s">
        <v>192</v>
      </c>
      <c r="S21" s="37">
        <v>46352</v>
      </c>
    </row>
    <row r="22" spans="1:19">
      <c r="A22" s="34">
        <v>21</v>
      </c>
      <c r="B22" s="3" t="str">
        <f t="shared" si="0"/>
        <v>MR.KENDRICK  SAUER</v>
      </c>
      <c r="C22" s="2" t="s">
        <v>24</v>
      </c>
      <c r="D22" s="2" t="s">
        <v>65</v>
      </c>
      <c r="E22" s="2"/>
      <c r="F22" s="2" t="s">
        <v>66</v>
      </c>
      <c r="G22" s="35">
        <v>35268</v>
      </c>
      <c r="H22" s="2" t="s">
        <v>17</v>
      </c>
      <c r="I22" s="2" t="s">
        <v>142</v>
      </c>
      <c r="J22" s="4" t="s">
        <v>152</v>
      </c>
      <c r="K22" s="4" t="str">
        <f>INDEX(LOCATION!$A$2:$M$3,2,MATCH(J22,LOCATION!$A$2:$M$2,0))</f>
        <v>AUSTRALIA</v>
      </c>
      <c r="L22" s="4" t="str">
        <f>INDEX(LOCATION!$A$1:$M$2,1,MATCH(J22,LOCATION!$A$2:$M$2,0))</f>
        <v>English</v>
      </c>
      <c r="M22" s="4" t="str">
        <f t="shared" si="1"/>
        <v>Sauer.Kendrick@xyz.org</v>
      </c>
      <c r="N22" s="36">
        <v>100.9</v>
      </c>
      <c r="O22" s="2" t="s">
        <v>214</v>
      </c>
      <c r="P22" s="2" t="s">
        <v>215</v>
      </c>
      <c r="Q22" s="3" t="str">
        <f>INDEX(SPORT!$A$1:$B$33,MATCH(R22,SPORT!$B$1:$B$33,0),1)</f>
        <v>OUTDOOR</v>
      </c>
      <c r="R22" s="2" t="s">
        <v>193</v>
      </c>
      <c r="S22" s="37">
        <v>106808</v>
      </c>
    </row>
    <row r="23" spans="1:19">
      <c r="A23" s="34">
        <v>22</v>
      </c>
      <c r="B23" s="3" t="str">
        <f t="shared" si="0"/>
        <v>DR.ANNABELL  OLSON</v>
      </c>
      <c r="C23" s="2" t="s">
        <v>21</v>
      </c>
      <c r="D23" s="2" t="s">
        <v>67</v>
      </c>
      <c r="E23" s="2"/>
      <c r="F23" s="2" t="s">
        <v>68</v>
      </c>
      <c r="G23" s="35">
        <v>23483</v>
      </c>
      <c r="H23" s="2" t="s">
        <v>69</v>
      </c>
      <c r="I23" s="2" t="s">
        <v>138</v>
      </c>
      <c r="J23" s="4" t="s">
        <v>152</v>
      </c>
      <c r="K23" s="4" t="str">
        <f>INDEX(LOCATION!$A$2:$M$3,2,MATCH(J23,LOCATION!$A$2:$M$2,0))</f>
        <v>AUSTRALIA</v>
      </c>
      <c r="L23" s="4" t="str">
        <f>INDEX(LOCATION!$A$1:$M$2,1,MATCH(J23,LOCATION!$A$2:$M$2,0))</f>
        <v>English</v>
      </c>
      <c r="M23" s="4" t="str">
        <f t="shared" si="1"/>
        <v>Olson.Annabell@xyz.org</v>
      </c>
      <c r="N23" s="36">
        <v>84.3</v>
      </c>
      <c r="O23" s="2" t="s">
        <v>209</v>
      </c>
      <c r="P23" s="2" t="s">
        <v>216</v>
      </c>
      <c r="Q23" s="3" t="str">
        <f>INDEX(SPORT!$A$1:$B$33,MATCH(R23,SPORT!$B$1:$B$33,0),1)</f>
        <v>OUTDOOR</v>
      </c>
      <c r="R23" s="2" t="s">
        <v>194</v>
      </c>
      <c r="S23" s="37">
        <v>96468</v>
      </c>
    </row>
    <row r="24" spans="1:19">
      <c r="A24" s="34">
        <v>23</v>
      </c>
      <c r="B24" s="3" t="str">
        <f t="shared" si="0"/>
        <v>DR.JENA  UPTON</v>
      </c>
      <c r="C24" s="2" t="s">
        <v>21</v>
      </c>
      <c r="D24" s="2" t="s">
        <v>70</v>
      </c>
      <c r="E24" s="2"/>
      <c r="F24" s="2" t="s">
        <v>71</v>
      </c>
      <c r="G24" s="35">
        <v>20437</v>
      </c>
      <c r="H24" s="2" t="s">
        <v>27</v>
      </c>
      <c r="I24" s="2" t="s">
        <v>138</v>
      </c>
      <c r="J24" s="4" t="s">
        <v>152</v>
      </c>
      <c r="K24" s="4" t="str">
        <f>INDEX(LOCATION!$A$2:$M$3,2,MATCH(J24,LOCATION!$A$2:$M$2,0))</f>
        <v>AUSTRALIA</v>
      </c>
      <c r="L24" s="4" t="str">
        <f>INDEX(LOCATION!$A$1:$M$2,1,MATCH(J24,LOCATION!$A$2:$M$2,0))</f>
        <v>English</v>
      </c>
      <c r="M24" s="4" t="str">
        <f t="shared" si="1"/>
        <v>Upton.Jena@xyz.org</v>
      </c>
      <c r="N24" s="36">
        <v>66.8</v>
      </c>
      <c r="O24" s="2" t="s">
        <v>214</v>
      </c>
      <c r="P24" s="2" t="s">
        <v>217</v>
      </c>
      <c r="Q24" s="3" t="str">
        <f>INDEX(SPORT!$A$1:$B$33,MATCH(R24,SPORT!$B$1:$B$33,0),1)</f>
        <v>OUTDOOR</v>
      </c>
      <c r="R24" s="2" t="s">
        <v>195</v>
      </c>
      <c r="S24" s="37">
        <v>16526</v>
      </c>
    </row>
    <row r="25" spans="1:19">
      <c r="A25" s="34">
        <v>24</v>
      </c>
      <c r="B25" s="3" t="str">
        <f t="shared" si="0"/>
        <v>DR.SHANNY  BINS</v>
      </c>
      <c r="C25" s="2" t="s">
        <v>21</v>
      </c>
      <c r="D25" s="2" t="s">
        <v>72</v>
      </c>
      <c r="E25" s="2"/>
      <c r="F25" s="2" t="s">
        <v>73</v>
      </c>
      <c r="G25" s="35">
        <v>36400</v>
      </c>
      <c r="H25" s="2" t="s">
        <v>49</v>
      </c>
      <c r="I25" s="2" t="s">
        <v>138</v>
      </c>
      <c r="J25" s="4" t="s">
        <v>152</v>
      </c>
      <c r="K25" s="4" t="str">
        <f>INDEX(LOCATION!$A$2:$M$3,2,MATCH(J25,LOCATION!$A$2:$M$2,0))</f>
        <v>AUSTRALIA</v>
      </c>
      <c r="L25" s="4" t="str">
        <f>INDEX(LOCATION!$A$1:$M$2,1,MATCH(J25,LOCATION!$A$2:$M$2,0))</f>
        <v>English</v>
      </c>
      <c r="M25" s="4" t="str">
        <f t="shared" si="1"/>
        <v>Bins.Shanny@xyz.org</v>
      </c>
      <c r="N25" s="36">
        <v>59.4</v>
      </c>
      <c r="O25" s="2" t="s">
        <v>213</v>
      </c>
      <c r="P25" s="2" t="s">
        <v>215</v>
      </c>
      <c r="Q25" s="3" t="str">
        <f>INDEX(SPORT!$A$1:$B$33,MATCH(R25,SPORT!$B$1:$B$33,0),1)</f>
        <v>OUTDOOR</v>
      </c>
      <c r="R25" s="2" t="s">
        <v>196</v>
      </c>
      <c r="S25" s="37">
        <v>21891</v>
      </c>
    </row>
    <row r="26" spans="1:19">
      <c r="A26" s="34">
        <v>25</v>
      </c>
      <c r="B26" s="3" t="str">
        <f t="shared" si="0"/>
        <v>DR.TIA  ABSHIRE</v>
      </c>
      <c r="C26" s="2" t="s">
        <v>21</v>
      </c>
      <c r="D26" s="2" t="s">
        <v>74</v>
      </c>
      <c r="E26" s="2"/>
      <c r="F26" s="2" t="s">
        <v>75</v>
      </c>
      <c r="G26" s="35">
        <v>24309</v>
      </c>
      <c r="H26" s="2" t="s">
        <v>17</v>
      </c>
      <c r="I26" s="2" t="s">
        <v>138</v>
      </c>
      <c r="J26" s="4" t="s">
        <v>152</v>
      </c>
      <c r="K26" s="4" t="str">
        <f>INDEX(LOCATION!$A$2:$M$3,2,MATCH(J26,LOCATION!$A$2:$M$2,0))</f>
        <v>AUSTRALIA</v>
      </c>
      <c r="L26" s="4" t="str">
        <f>INDEX(LOCATION!$A$1:$M$2,1,MATCH(J26,LOCATION!$A$2:$M$2,0))</f>
        <v>English</v>
      </c>
      <c r="M26" s="4" t="str">
        <f t="shared" si="1"/>
        <v>Abshire.Tia@xyz.org</v>
      </c>
      <c r="N26" s="36">
        <v>77.8</v>
      </c>
      <c r="O26" s="2" t="s">
        <v>213</v>
      </c>
      <c r="P26" s="2" t="s">
        <v>216</v>
      </c>
      <c r="Q26" s="3" t="str">
        <f>INDEX(SPORT!$A$1:$B$33,MATCH(R26,SPORT!$B$1:$B$33,0),1)</f>
        <v>OUTDOOR</v>
      </c>
      <c r="R26" s="2" t="s">
        <v>181</v>
      </c>
      <c r="S26" s="37">
        <v>62037</v>
      </c>
    </row>
    <row r="27" spans="1:19">
      <c r="A27" s="34">
        <v>26</v>
      </c>
      <c r="B27" s="3" t="str">
        <f t="shared" si="0"/>
        <v>MS.ISABEL  RUNOLFSDOTTIR</v>
      </c>
      <c r="C27" s="2" t="s">
        <v>6</v>
      </c>
      <c r="D27" s="2" t="s">
        <v>76</v>
      </c>
      <c r="E27" s="2"/>
      <c r="F27" s="2" t="s">
        <v>77</v>
      </c>
      <c r="G27" s="35">
        <v>28570</v>
      </c>
      <c r="H27" s="2" t="s">
        <v>69</v>
      </c>
      <c r="I27" s="2" t="s">
        <v>138</v>
      </c>
      <c r="J27" s="4" t="s">
        <v>152</v>
      </c>
      <c r="K27" s="4" t="str">
        <f>INDEX(LOCATION!$A$2:$M$3,2,MATCH(J27,LOCATION!$A$2:$M$2,0))</f>
        <v>AUSTRALIA</v>
      </c>
      <c r="L27" s="4" t="str">
        <f>INDEX(LOCATION!$A$1:$M$2,1,MATCH(J27,LOCATION!$A$2:$M$2,0))</f>
        <v>English</v>
      </c>
      <c r="M27" s="4" t="str">
        <f t="shared" si="1"/>
        <v>Runolfsdottir.Isabel@xyz.org</v>
      </c>
      <c r="N27" s="36">
        <v>85.9</v>
      </c>
      <c r="O27" s="2" t="s">
        <v>214</v>
      </c>
      <c r="P27" s="2" t="s">
        <v>219</v>
      </c>
      <c r="Q27" s="3" t="str">
        <f>INDEX(SPORT!$A$1:$B$33,MATCH(R27,SPORT!$B$1:$B$33,0),1)</f>
        <v>INDOOR</v>
      </c>
      <c r="R27" s="2" t="s">
        <v>174</v>
      </c>
      <c r="S27" s="37">
        <v>89737</v>
      </c>
    </row>
    <row r="28" spans="1:19">
      <c r="A28" s="34">
        <v>27</v>
      </c>
      <c r="B28" s="3" t="str">
        <f t="shared" si="0"/>
        <v>HR.BARNEY  WESACK</v>
      </c>
      <c r="C28" s="2" t="s">
        <v>46</v>
      </c>
      <c r="D28" s="2" t="s">
        <v>78</v>
      </c>
      <c r="E28" s="2"/>
      <c r="F28" s="2" t="s">
        <v>79</v>
      </c>
      <c r="G28" s="35">
        <v>25767</v>
      </c>
      <c r="H28" s="2" t="s">
        <v>17</v>
      </c>
      <c r="I28" s="2" t="s">
        <v>142</v>
      </c>
      <c r="J28" s="4" t="s">
        <v>154</v>
      </c>
      <c r="K28" s="4" t="str">
        <f>INDEX(LOCATION!$A$2:$M$3,2,MATCH(J28,LOCATION!$A$2:$M$2,0))</f>
        <v>AUSTRIA</v>
      </c>
      <c r="L28" s="4" t="str">
        <f>INDEX(LOCATION!$A$1:$M$2,1,MATCH(J28,LOCATION!$A$2:$M$2,0))</f>
        <v>German</v>
      </c>
      <c r="M28" s="4" t="str">
        <f t="shared" si="1"/>
        <v>Wesack.Barney@xyz.com</v>
      </c>
      <c r="N28" s="36">
        <v>93.4</v>
      </c>
      <c r="O28" s="2" t="s">
        <v>213</v>
      </c>
      <c r="P28" s="2" t="s">
        <v>219</v>
      </c>
      <c r="Q28" s="3" t="str">
        <f>INDEX(SPORT!$A$1:$B$33,MATCH(R28,SPORT!$B$1:$B$33,0),1)</f>
        <v>INDOOR</v>
      </c>
      <c r="R28" s="2" t="s">
        <v>197</v>
      </c>
      <c r="S28" s="37">
        <v>41039</v>
      </c>
    </row>
    <row r="29" spans="1:19">
      <c r="A29" s="34">
        <v>28</v>
      </c>
      <c r="B29" s="3" t="str">
        <f t="shared" si="0"/>
        <v>HR.BARUCH  KADE</v>
      </c>
      <c r="C29" s="2" t="s">
        <v>46</v>
      </c>
      <c r="D29" s="2" t="s">
        <v>80</v>
      </c>
      <c r="E29" s="2"/>
      <c r="F29" s="2" t="s">
        <v>81</v>
      </c>
      <c r="G29" s="35">
        <v>30020</v>
      </c>
      <c r="H29" s="2" t="s">
        <v>53</v>
      </c>
      <c r="I29" s="2" t="s">
        <v>142</v>
      </c>
      <c r="J29" s="4" t="s">
        <v>154</v>
      </c>
      <c r="K29" s="4" t="str">
        <f>INDEX(LOCATION!$A$2:$M$3,2,MATCH(J29,LOCATION!$A$2:$M$2,0))</f>
        <v>AUSTRIA</v>
      </c>
      <c r="L29" s="4" t="str">
        <f>INDEX(LOCATION!$A$1:$M$2,1,MATCH(J29,LOCATION!$A$2:$M$2,0))</f>
        <v>German</v>
      </c>
      <c r="M29" s="4" t="str">
        <f t="shared" si="1"/>
        <v>Kade.Baruch@xyz.com</v>
      </c>
      <c r="N29" s="36">
        <v>95.5</v>
      </c>
      <c r="O29" s="2" t="s">
        <v>218</v>
      </c>
      <c r="P29" s="2" t="s">
        <v>212</v>
      </c>
      <c r="Q29" s="3" t="str">
        <f>INDEX(SPORT!$A$1:$B$33,MATCH(R29,SPORT!$B$1:$B$33,0),1)</f>
        <v>OUTDOOR</v>
      </c>
      <c r="R29" s="2" t="s">
        <v>186</v>
      </c>
      <c r="S29" s="37">
        <v>28458</v>
      </c>
    </row>
    <row r="30" spans="1:19">
      <c r="A30" s="34">
        <v>29</v>
      </c>
      <c r="B30" s="3" t="str">
        <f t="shared" si="0"/>
        <v>PROF.LIESBETH  ROSEMANN</v>
      </c>
      <c r="C30" s="2" t="s">
        <v>50</v>
      </c>
      <c r="D30" s="2" t="s">
        <v>82</v>
      </c>
      <c r="E30" s="2"/>
      <c r="F30" s="2" t="s">
        <v>83</v>
      </c>
      <c r="G30" s="35">
        <v>34361</v>
      </c>
      <c r="H30" s="2" t="s">
        <v>12</v>
      </c>
      <c r="I30" s="2" t="s">
        <v>138</v>
      </c>
      <c r="J30" s="4" t="s">
        <v>154</v>
      </c>
      <c r="K30" s="4" t="str">
        <f>INDEX(LOCATION!$A$2:$M$3,2,MATCH(J30,LOCATION!$A$2:$M$2,0))</f>
        <v>AUSTRIA</v>
      </c>
      <c r="L30" s="4" t="str">
        <f>INDEX(LOCATION!$A$1:$M$2,1,MATCH(J30,LOCATION!$A$2:$M$2,0))</f>
        <v>German</v>
      </c>
      <c r="M30" s="4" t="str">
        <f t="shared" si="1"/>
        <v>Rosemann.Liesbeth@xyz.com</v>
      </c>
      <c r="N30" s="36">
        <v>52.2</v>
      </c>
      <c r="O30" s="2" t="s">
        <v>214</v>
      </c>
      <c r="P30" s="2" t="s">
        <v>217</v>
      </c>
      <c r="Q30" s="3" t="str">
        <f>INDEX(SPORT!$A$1:$B$33,MATCH(R30,SPORT!$B$1:$B$33,0),1)</f>
        <v>OUTDOOR</v>
      </c>
      <c r="R30" s="2" t="s">
        <v>181</v>
      </c>
      <c r="S30" s="37">
        <v>55007</v>
      </c>
    </row>
    <row r="31" spans="1:19">
      <c r="A31" s="34">
        <v>30</v>
      </c>
      <c r="B31" s="3" t="str">
        <f t="shared" si="0"/>
        <v>MME.VALENTINE  MOREAU</v>
      </c>
      <c r="C31" s="2" t="s">
        <v>84</v>
      </c>
      <c r="D31" s="2" t="s">
        <v>85</v>
      </c>
      <c r="E31" s="2"/>
      <c r="F31" s="2" t="s">
        <v>86</v>
      </c>
      <c r="G31" s="35">
        <v>29137</v>
      </c>
      <c r="H31" s="2" t="s">
        <v>9</v>
      </c>
      <c r="I31" s="2" t="s">
        <v>138</v>
      </c>
      <c r="J31" s="4" t="s">
        <v>157</v>
      </c>
      <c r="K31" s="4" t="str">
        <f>INDEX(LOCATION!$A$2:$M$3,2,MATCH(J31,LOCATION!$A$2:$M$2,0))</f>
        <v>FRANCE</v>
      </c>
      <c r="L31" s="4" t="str">
        <f>INDEX(LOCATION!$A$1:$M$2,1,MATCH(J31,LOCATION!$A$2:$M$2,0))</f>
        <v>French</v>
      </c>
      <c r="M31" s="4" t="str">
        <f t="shared" si="1"/>
        <v>Moreau.Valentine@xyz.com</v>
      </c>
      <c r="N31" s="36">
        <v>74.599999999999994</v>
      </c>
      <c r="O31" s="2" t="s">
        <v>214</v>
      </c>
      <c r="P31" s="2" t="s">
        <v>219</v>
      </c>
      <c r="Q31" s="3" t="str">
        <f>INDEX(SPORT!$A$1:$B$33,MATCH(R31,SPORT!$B$1:$B$33,0),1)</f>
        <v>OUTDOOR</v>
      </c>
      <c r="R31" s="2" t="s">
        <v>198</v>
      </c>
      <c r="S31" s="37">
        <v>69041</v>
      </c>
    </row>
    <row r="32" spans="1:19">
      <c r="A32" s="34">
        <v>31</v>
      </c>
      <c r="B32" s="3" t="str">
        <f t="shared" si="0"/>
        <v>MME.PAULETTE  DURAND</v>
      </c>
      <c r="C32" s="2" t="s">
        <v>84</v>
      </c>
      <c r="D32" s="2" t="s">
        <v>87</v>
      </c>
      <c r="E32" s="2"/>
      <c r="F32" s="2" t="s">
        <v>88</v>
      </c>
      <c r="G32" s="35">
        <v>32867</v>
      </c>
      <c r="H32" s="2" t="s">
        <v>64</v>
      </c>
      <c r="I32" s="2" t="s">
        <v>138</v>
      </c>
      <c r="J32" s="4" t="s">
        <v>157</v>
      </c>
      <c r="K32" s="4" t="str">
        <f>INDEX(LOCATION!$A$2:$M$3,2,MATCH(J32,LOCATION!$A$2:$M$2,0))</f>
        <v>FRANCE</v>
      </c>
      <c r="L32" s="4" t="str">
        <f>INDEX(LOCATION!$A$1:$M$2,1,MATCH(J32,LOCATION!$A$2:$M$2,0))</f>
        <v>French</v>
      </c>
      <c r="M32" s="4" t="str">
        <f t="shared" si="1"/>
        <v>Durand.Paulette@xyz.com</v>
      </c>
      <c r="N32" s="36">
        <v>81.7</v>
      </c>
      <c r="O32" s="2" t="s">
        <v>213</v>
      </c>
      <c r="P32" s="2" t="s">
        <v>212</v>
      </c>
      <c r="Q32" s="3" t="str">
        <f>INDEX(SPORT!$A$1:$B$33,MATCH(R32,SPORT!$B$1:$B$33,0),1)</f>
        <v>INDOOR</v>
      </c>
      <c r="R32" s="2" t="s">
        <v>197</v>
      </c>
      <c r="S32" s="37">
        <v>86262</v>
      </c>
    </row>
    <row r="33" spans="1:19">
      <c r="A33" s="34">
        <v>32</v>
      </c>
      <c r="B33" s="3" t="str">
        <f t="shared" si="0"/>
        <v>MME.LAURE-ALIX  CHEVALIER</v>
      </c>
      <c r="C33" s="2" t="s">
        <v>84</v>
      </c>
      <c r="D33" s="2" t="s">
        <v>89</v>
      </c>
      <c r="E33" s="2"/>
      <c r="F33" s="2" t="s">
        <v>90</v>
      </c>
      <c r="G33" s="35">
        <v>25925</v>
      </c>
      <c r="H33" s="2" t="s">
        <v>64</v>
      </c>
      <c r="I33" s="2" t="s">
        <v>138</v>
      </c>
      <c r="J33" s="4" t="s">
        <v>157</v>
      </c>
      <c r="K33" s="4" t="str">
        <f>INDEX(LOCATION!$A$2:$M$3,2,MATCH(J33,LOCATION!$A$2:$M$2,0))</f>
        <v>FRANCE</v>
      </c>
      <c r="L33" s="4" t="str">
        <f>INDEX(LOCATION!$A$1:$M$2,1,MATCH(J33,LOCATION!$A$2:$M$2,0))</f>
        <v>French</v>
      </c>
      <c r="M33" s="4" t="str">
        <f t="shared" si="1"/>
        <v>Chevalier.Laure-Alix@xyz.com</v>
      </c>
      <c r="N33" s="36">
        <v>78.099999999999994</v>
      </c>
      <c r="O33" s="2" t="s">
        <v>214</v>
      </c>
      <c r="P33" s="2" t="s">
        <v>217</v>
      </c>
      <c r="Q33" s="3" t="str">
        <f>INDEX(SPORT!$A$1:$B$33,MATCH(R33,SPORT!$B$1:$B$33,0),1)</f>
        <v>OUTDOOR</v>
      </c>
      <c r="R33" s="2" t="s">
        <v>195</v>
      </c>
      <c r="S33" s="37">
        <v>19234</v>
      </c>
    </row>
    <row r="34" spans="1:19">
      <c r="A34" s="34">
        <v>33</v>
      </c>
      <c r="B34" s="3" t="str">
        <f t="shared" si="0"/>
        <v>M.CLAUDE  TOUSSAINT</v>
      </c>
      <c r="C34" s="2" t="s">
        <v>91</v>
      </c>
      <c r="D34" s="2" t="s">
        <v>92</v>
      </c>
      <c r="E34" s="2"/>
      <c r="F34" s="2" t="s">
        <v>93</v>
      </c>
      <c r="G34" s="35">
        <v>29529</v>
      </c>
      <c r="H34" s="2" t="s">
        <v>40</v>
      </c>
      <c r="I34" s="2" t="s">
        <v>142</v>
      </c>
      <c r="J34" s="4" t="s">
        <v>157</v>
      </c>
      <c r="K34" s="4" t="str">
        <f>INDEX(LOCATION!$A$2:$M$3,2,MATCH(J34,LOCATION!$A$2:$M$2,0))</f>
        <v>FRANCE</v>
      </c>
      <c r="L34" s="4" t="str">
        <f>INDEX(LOCATION!$A$1:$M$2,1,MATCH(J34,LOCATION!$A$2:$M$2,0))</f>
        <v>French</v>
      </c>
      <c r="M34" s="4" t="str">
        <f t="shared" si="1"/>
        <v>Toussaint.Claude@xyz.com</v>
      </c>
      <c r="N34" s="36">
        <v>57.1</v>
      </c>
      <c r="O34" s="2" t="s">
        <v>209</v>
      </c>
      <c r="P34" s="2" t="s">
        <v>217</v>
      </c>
      <c r="Q34" s="3" t="str">
        <f>INDEX(SPORT!$A$1:$B$33,MATCH(R34,SPORT!$B$1:$B$33,0),1)</f>
        <v>INDOOR</v>
      </c>
      <c r="R34" s="2" t="s">
        <v>199</v>
      </c>
      <c r="S34" s="37">
        <v>95123</v>
      </c>
    </row>
    <row r="35" spans="1:19">
      <c r="A35" s="34">
        <v>34</v>
      </c>
      <c r="B35" s="3" t="str">
        <f t="shared" si="0"/>
        <v>M.VICTOR  LENOIR</v>
      </c>
      <c r="C35" s="2" t="s">
        <v>91</v>
      </c>
      <c r="D35" s="2" t="s">
        <v>94</v>
      </c>
      <c r="E35" s="2"/>
      <c r="F35" s="2" t="s">
        <v>95</v>
      </c>
      <c r="G35" s="35">
        <v>29875</v>
      </c>
      <c r="H35" s="2" t="s">
        <v>9</v>
      </c>
      <c r="I35" s="2" t="s">
        <v>142</v>
      </c>
      <c r="J35" s="4" t="s">
        <v>157</v>
      </c>
      <c r="K35" s="4" t="str">
        <f>INDEX(LOCATION!$A$2:$M$3,2,MATCH(J35,LOCATION!$A$2:$M$2,0))</f>
        <v>FRANCE</v>
      </c>
      <c r="L35" s="4" t="str">
        <f>INDEX(LOCATION!$A$1:$M$2,1,MATCH(J35,LOCATION!$A$2:$M$2,0))</f>
        <v>French</v>
      </c>
      <c r="M35" s="4" t="str">
        <f t="shared" si="1"/>
        <v>Lenoir.Victor@xyz.com</v>
      </c>
      <c r="N35" s="36">
        <v>56</v>
      </c>
      <c r="O35" s="2" t="s">
        <v>214</v>
      </c>
      <c r="P35" s="2" t="s">
        <v>219</v>
      </c>
      <c r="Q35" s="3" t="str">
        <f>INDEX(SPORT!$A$1:$B$33,MATCH(R35,SPORT!$B$1:$B$33,0),1)</f>
        <v>OUTDOOR</v>
      </c>
      <c r="R35" s="2" t="s">
        <v>193</v>
      </c>
      <c r="S35" s="37">
        <v>62761</v>
      </c>
    </row>
    <row r="36" spans="1:19">
      <c r="A36" s="34">
        <v>35</v>
      </c>
      <c r="B36" s="3" t="str">
        <f t="shared" si="0"/>
        <v>M.ARTHUR  LENOIR</v>
      </c>
      <c r="C36" s="2" t="s">
        <v>91</v>
      </c>
      <c r="D36" s="2" t="s">
        <v>96</v>
      </c>
      <c r="E36" s="2"/>
      <c r="F36" s="2" t="s">
        <v>95</v>
      </c>
      <c r="G36" s="35">
        <v>20300</v>
      </c>
      <c r="H36" s="2" t="s">
        <v>30</v>
      </c>
      <c r="I36" s="2" t="s">
        <v>142</v>
      </c>
      <c r="J36" s="4" t="s">
        <v>157</v>
      </c>
      <c r="K36" s="4" t="str">
        <f>INDEX(LOCATION!$A$2:$M$3,2,MATCH(J36,LOCATION!$A$2:$M$2,0))</f>
        <v>FRANCE</v>
      </c>
      <c r="L36" s="4" t="str">
        <f>INDEX(LOCATION!$A$1:$M$2,1,MATCH(J36,LOCATION!$A$2:$M$2,0))</f>
        <v>French</v>
      </c>
      <c r="M36" s="4" t="str">
        <f t="shared" si="1"/>
        <v>Lenoir.Arthur@xyz.com</v>
      </c>
      <c r="N36" s="36">
        <v>88.6</v>
      </c>
      <c r="O36" s="2" t="s">
        <v>213</v>
      </c>
      <c r="P36" s="2" t="s">
        <v>217</v>
      </c>
      <c r="Q36" s="3" t="str">
        <f>INDEX(SPORT!$A$1:$B$33,MATCH(R36,SPORT!$B$1:$B$33,0),1)</f>
        <v>OUTDOOR</v>
      </c>
      <c r="R36" s="2" t="s">
        <v>200</v>
      </c>
      <c r="S36" s="37">
        <v>108431</v>
      </c>
    </row>
    <row r="37" spans="1:19">
      <c r="A37" s="34">
        <v>36</v>
      </c>
      <c r="B37" s="3" t="str">
        <f t="shared" si="0"/>
        <v>M.BENJAMIN  LEBRUN-BRUN</v>
      </c>
      <c r="C37" s="2" t="s">
        <v>91</v>
      </c>
      <c r="D37" s="2" t="s">
        <v>97</v>
      </c>
      <c r="E37" s="2"/>
      <c r="F37" s="2" t="s">
        <v>98</v>
      </c>
      <c r="G37" s="35">
        <v>27428</v>
      </c>
      <c r="H37" s="2" t="s">
        <v>12</v>
      </c>
      <c r="I37" s="2" t="s">
        <v>142</v>
      </c>
      <c r="J37" s="4" t="s">
        <v>157</v>
      </c>
      <c r="K37" s="4" t="str">
        <f>INDEX(LOCATION!$A$2:$M$3,2,MATCH(J37,LOCATION!$A$2:$M$2,0))</f>
        <v>FRANCE</v>
      </c>
      <c r="L37" s="4" t="str">
        <f>INDEX(LOCATION!$A$1:$M$2,1,MATCH(J37,LOCATION!$A$2:$M$2,0))</f>
        <v>French</v>
      </c>
      <c r="M37" s="4" t="str">
        <f t="shared" si="1"/>
        <v>Lebrun-Brun.Benjamin@xyz.com</v>
      </c>
      <c r="N37" s="36">
        <v>78.2</v>
      </c>
      <c r="O37" s="2" t="s">
        <v>211</v>
      </c>
      <c r="P37" s="2" t="s">
        <v>212</v>
      </c>
      <c r="Q37" s="3" t="str">
        <f>INDEX(SPORT!$A$1:$B$33,MATCH(R37,SPORT!$B$1:$B$33,0),1)</f>
        <v>OUTDOOR</v>
      </c>
      <c r="R37" s="2" t="s">
        <v>193</v>
      </c>
      <c r="S37" s="37">
        <v>66268</v>
      </c>
    </row>
    <row r="38" spans="1:19">
      <c r="A38" s="34">
        <v>37</v>
      </c>
      <c r="B38" s="3" t="str">
        <f t="shared" si="0"/>
        <v>M.ANTOINE  MAILLARD</v>
      </c>
      <c r="C38" s="2" t="s">
        <v>91</v>
      </c>
      <c r="D38" s="2" t="s">
        <v>99</v>
      </c>
      <c r="E38" s="2"/>
      <c r="F38" s="2" t="s">
        <v>100</v>
      </c>
      <c r="G38" s="35">
        <v>31585</v>
      </c>
      <c r="H38" s="2" t="s">
        <v>17</v>
      </c>
      <c r="I38" s="2" t="s">
        <v>142</v>
      </c>
      <c r="J38" s="4" t="s">
        <v>157</v>
      </c>
      <c r="K38" s="4" t="str">
        <f>INDEX(LOCATION!$A$2:$M$3,2,MATCH(J38,LOCATION!$A$2:$M$2,0))</f>
        <v>FRANCE</v>
      </c>
      <c r="L38" s="4" t="str">
        <f>INDEX(LOCATION!$A$1:$M$2,1,MATCH(J38,LOCATION!$A$2:$M$2,0))</f>
        <v>French</v>
      </c>
      <c r="M38" s="4" t="str">
        <f t="shared" si="1"/>
        <v>Maillard.Antoine@xyz.com</v>
      </c>
      <c r="N38" s="36">
        <v>95.8</v>
      </c>
      <c r="O38" s="2" t="s">
        <v>214</v>
      </c>
      <c r="P38" s="2" t="s">
        <v>215</v>
      </c>
      <c r="Q38" s="3" t="str">
        <f>INDEX(SPORT!$A$1:$B$33,MATCH(R38,SPORT!$B$1:$B$33,0),1)</f>
        <v>OUTDOOR</v>
      </c>
      <c r="R38" s="2" t="s">
        <v>201</v>
      </c>
      <c r="S38" s="37">
        <v>33970</v>
      </c>
    </row>
    <row r="39" spans="1:19">
      <c r="A39" s="34">
        <v>38</v>
      </c>
      <c r="B39" s="3" t="str">
        <f t="shared" si="0"/>
        <v>M.BERNARD  HOARAU-GUYON</v>
      </c>
      <c r="C39" s="2" t="s">
        <v>91</v>
      </c>
      <c r="D39" s="2" t="s">
        <v>101</v>
      </c>
      <c r="E39" s="2"/>
      <c r="F39" s="2" t="s">
        <v>102</v>
      </c>
      <c r="G39" s="35">
        <v>30327</v>
      </c>
      <c r="H39" s="2" t="s">
        <v>64</v>
      </c>
      <c r="I39" s="2" t="s">
        <v>142</v>
      </c>
      <c r="J39" s="4" t="s">
        <v>157</v>
      </c>
      <c r="K39" s="4" t="str">
        <f>INDEX(LOCATION!$A$2:$M$3,2,MATCH(J39,LOCATION!$A$2:$M$2,0))</f>
        <v>FRANCE</v>
      </c>
      <c r="L39" s="4" t="str">
        <f>INDEX(LOCATION!$A$1:$M$2,1,MATCH(J39,LOCATION!$A$2:$M$2,0))</f>
        <v>French</v>
      </c>
      <c r="M39" s="4" t="str">
        <f t="shared" si="1"/>
        <v>Hoarau-Guyon.Bernard@xyz.com</v>
      </c>
      <c r="N39" s="36">
        <v>59.7</v>
      </c>
      <c r="O39" s="2" t="s">
        <v>218</v>
      </c>
      <c r="P39" s="2" t="s">
        <v>212</v>
      </c>
      <c r="Q39" s="3" t="str">
        <f>INDEX(SPORT!$A$1:$B$33,MATCH(R39,SPORT!$B$1:$B$33,0),1)</f>
        <v>INDOOR</v>
      </c>
      <c r="R39" s="2" t="s">
        <v>174</v>
      </c>
      <c r="S39" s="37">
        <v>71352</v>
      </c>
    </row>
    <row r="40" spans="1:19">
      <c r="A40" s="34">
        <v>39</v>
      </c>
      <c r="B40" s="3" t="str">
        <f t="shared" si="0"/>
        <v>SR.HIDALGO CANTU TERCERO</v>
      </c>
      <c r="C40" s="2" t="s">
        <v>13</v>
      </c>
      <c r="D40" s="2" t="s">
        <v>103</v>
      </c>
      <c r="E40" s="2" t="s">
        <v>104</v>
      </c>
      <c r="F40" s="2" t="s">
        <v>105</v>
      </c>
      <c r="G40" s="35">
        <v>31016</v>
      </c>
      <c r="H40" s="2" t="s">
        <v>27</v>
      </c>
      <c r="I40" s="2" t="s">
        <v>142</v>
      </c>
      <c r="J40" s="4" t="s">
        <v>160</v>
      </c>
      <c r="K40" s="4" t="str">
        <f>INDEX(LOCATION!$A$2:$M$3,2,MATCH(J40,LOCATION!$A$2:$M$2,0))</f>
        <v>ARGENTINA</v>
      </c>
      <c r="L40" s="4" t="str">
        <f>INDEX(LOCATION!$A$1:$M$2,1,MATCH(J40,LOCATION!$A$2:$M$2,0))</f>
        <v>Spanish</v>
      </c>
      <c r="M40" s="4" t="str">
        <f t="shared" si="1"/>
        <v>Tercero.Hidalgo@xyz.com</v>
      </c>
      <c r="N40" s="36">
        <v>77.7</v>
      </c>
      <c r="O40" s="2" t="s">
        <v>218</v>
      </c>
      <c r="P40" s="2" t="s">
        <v>215</v>
      </c>
      <c r="Q40" s="3" t="str">
        <f>INDEX(SPORT!$A$1:$B$33,MATCH(R40,SPORT!$B$1:$B$33,0),1)</f>
        <v>OUTDOOR</v>
      </c>
      <c r="R40" s="2" t="s">
        <v>196</v>
      </c>
      <c r="S40" s="37">
        <v>116376</v>
      </c>
    </row>
    <row r="41" spans="1:19">
      <c r="A41" s="34">
        <v>40</v>
      </c>
      <c r="B41" s="3" t="str">
        <f t="shared" si="0"/>
        <v>SR.HADALGO  POLANCO</v>
      </c>
      <c r="C41" s="2" t="s">
        <v>13</v>
      </c>
      <c r="D41" s="2" t="s">
        <v>106</v>
      </c>
      <c r="E41" s="2"/>
      <c r="F41" s="2" t="s">
        <v>107</v>
      </c>
      <c r="G41" s="35">
        <v>32314</v>
      </c>
      <c r="H41" s="2" t="s">
        <v>108</v>
      </c>
      <c r="I41" s="2" t="s">
        <v>142</v>
      </c>
      <c r="J41" s="4" t="s">
        <v>160</v>
      </c>
      <c r="K41" s="4" t="str">
        <f>INDEX(LOCATION!$A$2:$M$3,2,MATCH(J41,LOCATION!$A$2:$M$2,0))</f>
        <v>ARGENTINA</v>
      </c>
      <c r="L41" s="4" t="str">
        <f>INDEX(LOCATION!$A$1:$M$2,1,MATCH(J41,LOCATION!$A$2:$M$2,0))</f>
        <v>Spanish</v>
      </c>
      <c r="M41" s="4" t="str">
        <f t="shared" si="1"/>
        <v>Polanco.Hadalgo@xyz.com</v>
      </c>
      <c r="N41" s="36">
        <v>98</v>
      </c>
      <c r="O41" s="2" t="s">
        <v>214</v>
      </c>
      <c r="P41" s="2" t="s">
        <v>210</v>
      </c>
      <c r="Q41" s="3" t="str">
        <f>INDEX(SPORT!$A$1:$B$33,MATCH(R41,SPORT!$B$1:$B$33,0),1)</f>
        <v>OUTDOOR</v>
      </c>
      <c r="R41" s="2" t="s">
        <v>195</v>
      </c>
      <c r="S41" s="37">
        <v>114144</v>
      </c>
    </row>
    <row r="42" spans="1:19">
      <c r="A42" s="34">
        <v>41</v>
      </c>
      <c r="B42" s="3" t="str">
        <f t="shared" si="0"/>
        <v>SRA.LAURA  OLIVIERA</v>
      </c>
      <c r="C42" s="2" t="s">
        <v>109</v>
      </c>
      <c r="D42" s="2" t="s">
        <v>110</v>
      </c>
      <c r="E42" s="2"/>
      <c r="F42" s="2" t="s">
        <v>111</v>
      </c>
      <c r="G42" s="35">
        <v>27076</v>
      </c>
      <c r="H42" s="2" t="s">
        <v>12</v>
      </c>
      <c r="I42" s="2" t="s">
        <v>138</v>
      </c>
      <c r="J42" s="4" t="s">
        <v>160</v>
      </c>
      <c r="K42" s="4" t="str">
        <f>INDEX(LOCATION!$A$2:$M$3,2,MATCH(J42,LOCATION!$A$2:$M$2,0))</f>
        <v>ARGENTINA</v>
      </c>
      <c r="L42" s="4" t="str">
        <f>INDEX(LOCATION!$A$1:$M$2,1,MATCH(J42,LOCATION!$A$2:$M$2,0))</f>
        <v>Spanish</v>
      </c>
      <c r="M42" s="4" t="str">
        <f t="shared" si="1"/>
        <v>Oliviera.Laura@xyz.com</v>
      </c>
      <c r="N42" s="36">
        <v>51.9</v>
      </c>
      <c r="O42" s="2" t="s">
        <v>213</v>
      </c>
      <c r="P42" s="2" t="s">
        <v>212</v>
      </c>
      <c r="Q42" s="3" t="str">
        <f>INDEX(SPORT!$A$1:$B$33,MATCH(R42,SPORT!$B$1:$B$33,0),1)</f>
        <v>OUTDOOR</v>
      </c>
      <c r="R42" s="2" t="s">
        <v>202</v>
      </c>
      <c r="S42" s="37">
        <v>79872</v>
      </c>
    </row>
    <row r="43" spans="1:19">
      <c r="A43" s="34">
        <v>42</v>
      </c>
      <c r="B43" s="3" t="str">
        <f t="shared" si="0"/>
        <v>SRA.AINHOA  GARZA</v>
      </c>
      <c r="C43" s="2" t="s">
        <v>109</v>
      </c>
      <c r="D43" s="2" t="s">
        <v>112</v>
      </c>
      <c r="E43" s="2"/>
      <c r="F43" s="2" t="s">
        <v>113</v>
      </c>
      <c r="G43" s="35">
        <v>32941</v>
      </c>
      <c r="H43" s="2" t="s">
        <v>53</v>
      </c>
      <c r="I43" s="2" t="s">
        <v>138</v>
      </c>
      <c r="J43" s="4" t="s">
        <v>162</v>
      </c>
      <c r="K43" s="4" t="str">
        <f>INDEX(LOCATION!$A$2:$M$3,2,MATCH(J43,LOCATION!$A$2:$M$2,0))</f>
        <v>SPAIN</v>
      </c>
      <c r="L43" s="4" t="str">
        <f>INDEX(LOCATION!$A$1:$M$2,1,MATCH(J43,LOCATION!$A$2:$M$2,0))</f>
        <v>Spanish</v>
      </c>
      <c r="M43" s="4" t="str">
        <f t="shared" si="1"/>
        <v>Garza.Ainhoa@xyz.com</v>
      </c>
      <c r="N43" s="36">
        <v>55.6</v>
      </c>
      <c r="O43" s="2" t="s">
        <v>211</v>
      </c>
      <c r="P43" s="2" t="s">
        <v>217</v>
      </c>
      <c r="Q43" s="3" t="str">
        <f>INDEX(SPORT!$A$1:$B$33,MATCH(R43,SPORT!$B$1:$B$33,0),1)</f>
        <v>INDOOR</v>
      </c>
      <c r="R43" s="2" t="s">
        <v>203</v>
      </c>
      <c r="S43" s="37">
        <v>101969</v>
      </c>
    </row>
    <row r="44" spans="1:19">
      <c r="A44" s="34">
        <v>43</v>
      </c>
      <c r="B44" s="3" t="str">
        <f t="shared" si="0"/>
        <v>SRA.ISABEL  BANDA</v>
      </c>
      <c r="C44" s="2" t="s">
        <v>109</v>
      </c>
      <c r="D44" s="2" t="s">
        <v>76</v>
      </c>
      <c r="E44" s="2"/>
      <c r="F44" s="2" t="s">
        <v>114</v>
      </c>
      <c r="G44" s="35">
        <v>21927</v>
      </c>
      <c r="H44" s="2" t="s">
        <v>64</v>
      </c>
      <c r="I44" s="2" t="s">
        <v>138</v>
      </c>
      <c r="J44" s="4" t="s">
        <v>162</v>
      </c>
      <c r="K44" s="4" t="str">
        <f>INDEX(LOCATION!$A$2:$M$3,2,MATCH(J44,LOCATION!$A$2:$M$2,0))</f>
        <v>SPAIN</v>
      </c>
      <c r="L44" s="4" t="str">
        <f>INDEX(LOCATION!$A$1:$M$2,1,MATCH(J44,LOCATION!$A$2:$M$2,0))</f>
        <v>Spanish</v>
      </c>
      <c r="M44" s="4" t="str">
        <f t="shared" si="1"/>
        <v>Banda.Isabel@xyz.com</v>
      </c>
      <c r="N44" s="36">
        <v>102.3</v>
      </c>
      <c r="O44" s="2" t="s">
        <v>213</v>
      </c>
      <c r="P44" s="2" t="s">
        <v>217</v>
      </c>
      <c r="Q44" s="3" t="str">
        <f>INDEX(SPORT!$A$1:$B$33,MATCH(R44,SPORT!$B$1:$B$33,0),1)</f>
        <v>OUTDOOR</v>
      </c>
      <c r="R44" s="2" t="s">
        <v>196</v>
      </c>
      <c r="S44" s="37">
        <v>50659</v>
      </c>
    </row>
    <row r="45" spans="1:19">
      <c r="A45" s="34">
        <v>44</v>
      </c>
      <c r="B45" s="3" t="str">
        <f t="shared" si="0"/>
        <v>SRA.CAROLOTA  MATEOS</v>
      </c>
      <c r="C45" s="2" t="s">
        <v>109</v>
      </c>
      <c r="D45" s="2" t="s">
        <v>115</v>
      </c>
      <c r="E45" s="2"/>
      <c r="F45" s="2" t="s">
        <v>116</v>
      </c>
      <c r="G45" s="35">
        <v>23952</v>
      </c>
      <c r="H45" s="2" t="s">
        <v>30</v>
      </c>
      <c r="I45" s="2" t="s">
        <v>138</v>
      </c>
      <c r="J45" s="4" t="s">
        <v>162</v>
      </c>
      <c r="K45" s="4" t="str">
        <f>INDEX(LOCATION!$A$2:$M$3,2,MATCH(J45,LOCATION!$A$2:$M$2,0))</f>
        <v>SPAIN</v>
      </c>
      <c r="L45" s="4" t="str">
        <f>INDEX(LOCATION!$A$1:$M$2,1,MATCH(J45,LOCATION!$A$2:$M$2,0))</f>
        <v>Spanish</v>
      </c>
      <c r="M45" s="4" t="str">
        <f t="shared" si="1"/>
        <v>Mateos.Carolota@xyz.com</v>
      </c>
      <c r="N45" s="36">
        <v>58.8</v>
      </c>
      <c r="O45" s="2" t="s">
        <v>218</v>
      </c>
      <c r="P45" s="2" t="s">
        <v>212</v>
      </c>
      <c r="Q45" s="3" t="str">
        <f>INDEX(SPORT!$A$1:$B$33,MATCH(R45,SPORT!$B$1:$B$33,0),1)</f>
        <v>OUTDOOR</v>
      </c>
      <c r="R45" s="2" t="s">
        <v>202</v>
      </c>
      <c r="S45" s="37">
        <v>58215</v>
      </c>
    </row>
    <row r="46" spans="1:19">
      <c r="A46" s="34">
        <v>45</v>
      </c>
      <c r="B46" s="3" t="str">
        <f t="shared" si="0"/>
        <v>MW.ELIZE  PRINS</v>
      </c>
      <c r="C46" s="2" t="s">
        <v>117</v>
      </c>
      <c r="D46" s="2" t="s">
        <v>118</v>
      </c>
      <c r="E46" s="2"/>
      <c r="F46" s="2" t="s">
        <v>119</v>
      </c>
      <c r="G46" s="35">
        <v>22044</v>
      </c>
      <c r="H46" s="2" t="s">
        <v>20</v>
      </c>
      <c r="I46" s="2" t="s">
        <v>138</v>
      </c>
      <c r="J46" s="4" t="s">
        <v>165</v>
      </c>
      <c r="K46" s="4" t="str">
        <f>INDEX(LOCATION!$A$2:$M$3,2,MATCH(J46,LOCATION!$A$2:$M$2,0))</f>
        <v>NETHERLANDS</v>
      </c>
      <c r="L46" s="4" t="str">
        <f>INDEX(LOCATION!$A$1:$M$2,1,MATCH(J46,LOCATION!$A$2:$M$2,0))</f>
        <v>Dutch</v>
      </c>
      <c r="M46" s="4" t="str">
        <f t="shared" si="1"/>
        <v>Prins.Elize@xyz.com</v>
      </c>
      <c r="N46" s="36">
        <v>63.8</v>
      </c>
      <c r="O46" s="2" t="s">
        <v>214</v>
      </c>
      <c r="P46" s="2" t="s">
        <v>217</v>
      </c>
      <c r="Q46" s="3" t="str">
        <f>INDEX(SPORT!$A$1:$B$33,MATCH(R46,SPORT!$B$1:$B$33,0),1)</f>
        <v>INDOOR</v>
      </c>
      <c r="R46" s="2" t="s">
        <v>204</v>
      </c>
      <c r="S46" s="37">
        <v>39935</v>
      </c>
    </row>
    <row r="47" spans="1:19">
      <c r="A47" s="34">
        <v>46</v>
      </c>
      <c r="B47" s="3" t="str">
        <f t="shared" si="0"/>
        <v>DHR.RYAN  PHAM</v>
      </c>
      <c r="C47" s="2" t="s">
        <v>120</v>
      </c>
      <c r="D47" s="2" t="s">
        <v>121</v>
      </c>
      <c r="E47" s="2"/>
      <c r="F47" s="2" t="s">
        <v>122</v>
      </c>
      <c r="G47" s="35">
        <v>26940</v>
      </c>
      <c r="H47" s="2" t="s">
        <v>9</v>
      </c>
      <c r="I47" s="2" t="s">
        <v>142</v>
      </c>
      <c r="J47" s="4" t="s">
        <v>165</v>
      </c>
      <c r="K47" s="4" t="str">
        <f>INDEX(LOCATION!$A$2:$M$3,2,MATCH(J47,LOCATION!$A$2:$M$2,0))</f>
        <v>NETHERLANDS</v>
      </c>
      <c r="L47" s="4" t="str">
        <f>INDEX(LOCATION!$A$1:$M$2,1,MATCH(J47,LOCATION!$A$2:$M$2,0))</f>
        <v>Dutch</v>
      </c>
      <c r="M47" s="4" t="str">
        <f t="shared" si="1"/>
        <v>Pham.Ryan@xyz.com</v>
      </c>
      <c r="N47" s="36">
        <v>98.6</v>
      </c>
      <c r="O47" s="2" t="s">
        <v>213</v>
      </c>
      <c r="P47" s="2" t="s">
        <v>219</v>
      </c>
      <c r="Q47" s="3" t="str">
        <f>INDEX(SPORT!$A$1:$B$33,MATCH(R47,SPORT!$B$1:$B$33,0),1)</f>
        <v>OUTDOOR</v>
      </c>
      <c r="R47" s="2" t="s">
        <v>195</v>
      </c>
      <c r="S47" s="37">
        <v>44865</v>
      </c>
    </row>
    <row r="48" spans="1:19">
      <c r="A48" s="34">
        <v>47</v>
      </c>
      <c r="B48" s="3" t="str">
        <f t="shared" si="0"/>
        <v>MWELISE  ROTTEVEEL</v>
      </c>
      <c r="C48" s="2" t="s">
        <v>123</v>
      </c>
      <c r="D48" s="2" t="s">
        <v>124</v>
      </c>
      <c r="E48" s="2"/>
      <c r="F48" s="2" t="s">
        <v>125</v>
      </c>
      <c r="G48" s="35">
        <v>24936</v>
      </c>
      <c r="H48" s="2" t="s">
        <v>69</v>
      </c>
      <c r="I48" s="2" t="s">
        <v>138</v>
      </c>
      <c r="J48" s="4" t="s">
        <v>165</v>
      </c>
      <c r="K48" s="4" t="str">
        <f>INDEX(LOCATION!$A$2:$M$3,2,MATCH(J48,LOCATION!$A$2:$M$2,0))</f>
        <v>NETHERLANDS</v>
      </c>
      <c r="L48" s="4" t="str">
        <f>INDEX(LOCATION!$A$1:$M$2,1,MATCH(J48,LOCATION!$A$2:$M$2,0))</f>
        <v>Dutch</v>
      </c>
      <c r="M48" s="4" t="str">
        <f t="shared" si="1"/>
        <v>Rotteveel.Elise@xyz.com</v>
      </c>
      <c r="N48" s="36">
        <v>61.8</v>
      </c>
      <c r="O48" s="2" t="s">
        <v>218</v>
      </c>
      <c r="P48" s="2" t="s">
        <v>212</v>
      </c>
      <c r="Q48" s="3" t="str">
        <f>INDEX(SPORT!$A$1:$B$33,MATCH(R48,SPORT!$B$1:$B$33,0),1)</f>
        <v>OUTDOOR</v>
      </c>
      <c r="R48" s="2" t="s">
        <v>195</v>
      </c>
      <c r="S48" s="37">
        <v>90478</v>
      </c>
    </row>
    <row r="49" spans="1:19">
      <c r="A49" s="34">
        <v>48</v>
      </c>
      <c r="B49" s="3" t="str">
        <f t="shared" si="0"/>
        <v>FRU.MIRJAM  SODERBERG</v>
      </c>
      <c r="C49" s="2" t="s">
        <v>126</v>
      </c>
      <c r="D49" s="2" t="s">
        <v>127</v>
      </c>
      <c r="E49" s="2"/>
      <c r="F49" s="2" t="s">
        <v>128</v>
      </c>
      <c r="G49" s="35">
        <v>35567</v>
      </c>
      <c r="H49" s="2" t="s">
        <v>20</v>
      </c>
      <c r="I49" s="2" t="s">
        <v>138</v>
      </c>
      <c r="J49" s="4" t="s">
        <v>168</v>
      </c>
      <c r="K49" s="4" t="str">
        <f>INDEX(LOCATION!$A$2:$M$3,2,MATCH(J49,LOCATION!$A$2:$M$2,0))</f>
        <v>SWEDEN</v>
      </c>
      <c r="L49" s="4" t="str">
        <f>INDEX(LOCATION!$A$1:$M$2,1,MATCH(J49,LOCATION!$A$2:$M$2,0))</f>
        <v>Swedish</v>
      </c>
      <c r="M49" s="4" t="str">
        <f t="shared" si="1"/>
        <v>Soderberg.Mirjam@xyz.com</v>
      </c>
      <c r="N49" s="36">
        <v>50</v>
      </c>
      <c r="O49" s="2" t="s">
        <v>213</v>
      </c>
      <c r="P49" s="2" t="s">
        <v>217</v>
      </c>
      <c r="Q49" s="3" t="str">
        <f>INDEX(SPORT!$A$1:$B$33,MATCH(R49,SPORT!$B$1:$B$33,0),1)</f>
        <v>OUTDOOR</v>
      </c>
      <c r="R49" s="2" t="s">
        <v>177</v>
      </c>
      <c r="S49" s="37">
        <v>38965</v>
      </c>
    </row>
    <row r="50" spans="1:19">
      <c r="A50" s="34">
        <v>49</v>
      </c>
      <c r="B50" s="3" t="str">
        <f t="shared" si="0"/>
        <v>H.BERNDT  PALSSON</v>
      </c>
      <c r="C50" s="2" t="s">
        <v>129</v>
      </c>
      <c r="D50" s="2" t="s">
        <v>130</v>
      </c>
      <c r="E50" s="2"/>
      <c r="F50" s="2" t="s">
        <v>131</v>
      </c>
      <c r="G50" s="35">
        <v>31832</v>
      </c>
      <c r="H50" s="2" t="s">
        <v>53</v>
      </c>
      <c r="I50" s="2" t="s">
        <v>142</v>
      </c>
      <c r="J50" s="4" t="s">
        <v>168</v>
      </c>
      <c r="K50" s="4" t="str">
        <f>INDEX(LOCATION!$A$2:$M$3,2,MATCH(J50,LOCATION!$A$2:$M$2,0))</f>
        <v>SWEDEN</v>
      </c>
      <c r="L50" s="4" t="str">
        <f>INDEX(LOCATION!$A$1:$M$2,1,MATCH(J50,LOCATION!$A$2:$M$2,0))</f>
        <v>Swedish</v>
      </c>
      <c r="M50" s="4" t="str">
        <f t="shared" si="1"/>
        <v>Palsson.Berndt@xyz.com</v>
      </c>
      <c r="N50" s="36">
        <v>45.9</v>
      </c>
      <c r="O50" s="2" t="s">
        <v>214</v>
      </c>
      <c r="P50" s="2" t="s">
        <v>210</v>
      </c>
      <c r="Q50" s="3" t="str">
        <f>INDEX(SPORT!$A$1:$B$33,MATCH(R50,SPORT!$B$1:$B$33,0),1)</f>
        <v>OUTDOOR</v>
      </c>
      <c r="R50" s="2" t="s">
        <v>205</v>
      </c>
      <c r="S50" s="37">
        <v>35387</v>
      </c>
    </row>
    <row r="51" spans="1:19">
      <c r="A51" s="34">
        <v>50</v>
      </c>
      <c r="B51" s="3" t="str">
        <f t="shared" si="0"/>
        <v>SR.ADRIANO PONTES SOBRINHO</v>
      </c>
      <c r="C51" s="2" t="s">
        <v>13</v>
      </c>
      <c r="D51" s="2" t="s">
        <v>132</v>
      </c>
      <c r="E51" s="2" t="s">
        <v>133</v>
      </c>
      <c r="F51" s="2" t="s">
        <v>134</v>
      </c>
      <c r="G51" s="35">
        <v>34178</v>
      </c>
      <c r="H51" s="2" t="s">
        <v>30</v>
      </c>
      <c r="I51" s="2" t="s">
        <v>142</v>
      </c>
      <c r="J51" s="4" t="s">
        <v>169</v>
      </c>
      <c r="K51" s="4" t="str">
        <f>INDEX(LOCATION!$A$2:$M$3,2,MATCH(J51,LOCATION!$A$2:$M$2,0))</f>
        <v>BRAZIL</v>
      </c>
      <c r="L51" s="4" t="str">
        <f>INDEX(LOCATION!$A$1:$M$2,1,MATCH(J51,LOCATION!$A$2:$M$2,0))</f>
        <v>Portuguese</v>
      </c>
      <c r="M51" s="4" t="str">
        <f t="shared" si="1"/>
        <v>Sobrinho.Adriano@xyz.com</v>
      </c>
      <c r="N51" s="36">
        <v>92.5</v>
      </c>
      <c r="O51" s="2" t="s">
        <v>209</v>
      </c>
      <c r="P51" s="2" t="s">
        <v>216</v>
      </c>
      <c r="Q51" s="3" t="str">
        <f>INDEX(SPORT!$A$1:$B$33,MATCH(R51,SPORT!$B$1:$B$33,0),1)</f>
        <v>INDOOR</v>
      </c>
      <c r="R51" s="2" t="s">
        <v>206</v>
      </c>
      <c r="S51" s="37">
        <v>20532</v>
      </c>
    </row>
  </sheetData>
  <conditionalFormatting sqref="S2:S51">
    <cfRule type="expression" dxfId="4" priority="2">
      <formula>$S2&lt;100000</formula>
    </cfRule>
    <cfRule type="expression" dxfId="3" priority="1">
      <formula>$S2&gt;100000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9" tint="-0.499984740745262"/>
  </sheetPr>
  <dimension ref="A1:B33"/>
  <sheetViews>
    <sheetView showGridLines="0" workbookViewId="0">
      <selection activeCell="D10" sqref="D10"/>
    </sheetView>
  </sheetViews>
  <sheetFormatPr defaultRowHeight="14.4"/>
  <cols>
    <col min="1" max="1" width="15.5546875" bestFit="1" customWidth="1"/>
    <col min="2" max="2" width="24" bestFit="1" customWidth="1"/>
  </cols>
  <sheetData>
    <row r="1" spans="1:2">
      <c r="A1" s="31" t="s">
        <v>171</v>
      </c>
      <c r="B1" s="31" t="s">
        <v>172</v>
      </c>
    </row>
    <row r="2" spans="1:2">
      <c r="A2" s="32" t="s">
        <v>173</v>
      </c>
      <c r="B2" s="32" t="s">
        <v>174</v>
      </c>
    </row>
    <row r="3" spans="1:2">
      <c r="A3" s="33" t="s">
        <v>173</v>
      </c>
      <c r="B3" s="33" t="s">
        <v>175</v>
      </c>
    </row>
    <row r="4" spans="1:2">
      <c r="A4" s="33" t="s">
        <v>176</v>
      </c>
      <c r="B4" s="33" t="s">
        <v>177</v>
      </c>
    </row>
    <row r="5" spans="1:2">
      <c r="A5" s="33" t="s">
        <v>176</v>
      </c>
      <c r="B5" s="33" t="s">
        <v>178</v>
      </c>
    </row>
    <row r="6" spans="1:2">
      <c r="A6" s="33" t="s">
        <v>173</v>
      </c>
      <c r="B6" s="33" t="s">
        <v>179</v>
      </c>
    </row>
    <row r="7" spans="1:2">
      <c r="A7" s="33" t="s">
        <v>173</v>
      </c>
      <c r="B7" s="33" t="s">
        <v>180</v>
      </c>
    </row>
    <row r="8" spans="1:2">
      <c r="A8" s="33" t="s">
        <v>176</v>
      </c>
      <c r="B8" s="33" t="s">
        <v>181</v>
      </c>
    </row>
    <row r="9" spans="1:2">
      <c r="A9" s="33" t="s">
        <v>173</v>
      </c>
      <c r="B9" s="33" t="s">
        <v>182</v>
      </c>
    </row>
    <row r="10" spans="1:2">
      <c r="A10" s="33" t="s">
        <v>173</v>
      </c>
      <c r="B10" s="33" t="s">
        <v>183</v>
      </c>
    </row>
    <row r="11" spans="1:2">
      <c r="A11" s="33" t="s">
        <v>176</v>
      </c>
      <c r="B11" s="33" t="s">
        <v>184</v>
      </c>
    </row>
    <row r="12" spans="1:2">
      <c r="A12" s="33" t="s">
        <v>176</v>
      </c>
      <c r="B12" s="33" t="s">
        <v>185</v>
      </c>
    </row>
    <row r="13" spans="1:2">
      <c r="A13" s="33" t="s">
        <v>176</v>
      </c>
      <c r="B13" s="33" t="s">
        <v>186</v>
      </c>
    </row>
    <row r="14" spans="1:2">
      <c r="A14" s="33" t="s">
        <v>176</v>
      </c>
      <c r="B14" s="33" t="s">
        <v>187</v>
      </c>
    </row>
    <row r="15" spans="1:2">
      <c r="A15" s="33" t="s">
        <v>173</v>
      </c>
      <c r="B15" s="33" t="s">
        <v>188</v>
      </c>
    </row>
    <row r="16" spans="1:2">
      <c r="A16" s="33" t="s">
        <v>173</v>
      </c>
      <c r="B16" s="33" t="s">
        <v>189</v>
      </c>
    </row>
    <row r="17" spans="1:2">
      <c r="A17" s="33" t="s">
        <v>176</v>
      </c>
      <c r="B17" s="33" t="s">
        <v>190</v>
      </c>
    </row>
    <row r="18" spans="1:2">
      <c r="A18" s="33" t="s">
        <v>173</v>
      </c>
      <c r="B18" s="33" t="s">
        <v>191</v>
      </c>
    </row>
    <row r="19" spans="1:2">
      <c r="A19" s="33" t="s">
        <v>173</v>
      </c>
      <c r="B19" s="33" t="s">
        <v>192</v>
      </c>
    </row>
    <row r="20" spans="1:2">
      <c r="A20" s="33" t="s">
        <v>176</v>
      </c>
      <c r="B20" s="33" t="s">
        <v>193</v>
      </c>
    </row>
    <row r="21" spans="1:2">
      <c r="A21" s="33" t="s">
        <v>176</v>
      </c>
      <c r="B21" s="33" t="s">
        <v>194</v>
      </c>
    </row>
    <row r="22" spans="1:2">
      <c r="A22" s="33" t="s">
        <v>176</v>
      </c>
      <c r="B22" s="33" t="s">
        <v>195</v>
      </c>
    </row>
    <row r="23" spans="1:2">
      <c r="A23" s="33" t="s">
        <v>176</v>
      </c>
      <c r="B23" s="33" t="s">
        <v>196</v>
      </c>
    </row>
    <row r="24" spans="1:2">
      <c r="A24" s="33" t="s">
        <v>173</v>
      </c>
      <c r="B24" s="33" t="s">
        <v>197</v>
      </c>
    </row>
    <row r="25" spans="1:2">
      <c r="A25" s="33" t="s">
        <v>176</v>
      </c>
      <c r="B25" s="33" t="s">
        <v>198</v>
      </c>
    </row>
    <row r="26" spans="1:2">
      <c r="A26" s="33" t="s">
        <v>173</v>
      </c>
      <c r="B26" s="33" t="s">
        <v>199</v>
      </c>
    </row>
    <row r="27" spans="1:2">
      <c r="A27" s="33" t="s">
        <v>176</v>
      </c>
      <c r="B27" s="33" t="s">
        <v>200</v>
      </c>
    </row>
    <row r="28" spans="1:2">
      <c r="A28" s="33" t="s">
        <v>176</v>
      </c>
      <c r="B28" s="33" t="s">
        <v>201</v>
      </c>
    </row>
    <row r="29" spans="1:2">
      <c r="A29" s="33" t="s">
        <v>176</v>
      </c>
      <c r="B29" s="33" t="s">
        <v>202</v>
      </c>
    </row>
    <row r="30" spans="1:2">
      <c r="A30" s="33" t="s">
        <v>173</v>
      </c>
      <c r="B30" s="33" t="s">
        <v>203</v>
      </c>
    </row>
    <row r="31" spans="1:2">
      <c r="A31" s="33" t="s">
        <v>173</v>
      </c>
      <c r="B31" s="33" t="s">
        <v>204</v>
      </c>
    </row>
    <row r="32" spans="1:2">
      <c r="A32" s="33" t="s">
        <v>176</v>
      </c>
      <c r="B32" s="33" t="s">
        <v>205</v>
      </c>
    </row>
    <row r="33" spans="1:2">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9" tint="-0.499984740745262"/>
  </sheetPr>
  <dimension ref="A1:M22"/>
  <sheetViews>
    <sheetView showGridLines="0" workbookViewId="0">
      <selection activeCell="D14" sqref="D14"/>
    </sheetView>
  </sheetViews>
  <sheetFormatPr defaultRowHeight="14.4"/>
  <cols>
    <col min="1" max="13" width="13.6640625" style="1" customWidth="1"/>
  </cols>
  <sheetData>
    <row r="1" spans="1:1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228</v>
      </c>
      <c r="B3" s="3" t="s">
        <v>140</v>
      </c>
      <c r="C3" s="3" t="s">
        <v>144</v>
      </c>
      <c r="D3" s="3" t="s">
        <v>146</v>
      </c>
      <c r="E3" s="3" t="s">
        <v>149</v>
      </c>
      <c r="F3" s="3" t="s">
        <v>151</v>
      </c>
      <c r="G3" s="3" t="s">
        <v>153</v>
      </c>
      <c r="H3" s="3" t="s">
        <v>156</v>
      </c>
      <c r="I3" s="3" t="s">
        <v>159</v>
      </c>
      <c r="J3" s="3" t="s">
        <v>161</v>
      </c>
      <c r="K3" s="3" t="s">
        <v>164</v>
      </c>
      <c r="L3" s="3" t="s">
        <v>167</v>
      </c>
      <c r="M3" s="3" t="s">
        <v>144</v>
      </c>
    </row>
    <row r="11" spans="1:13">
      <c r="C11"/>
    </row>
    <row r="12" spans="1:13">
      <c r="C12"/>
    </row>
    <row r="13" spans="1:13">
      <c r="C13"/>
    </row>
    <row r="14" spans="1:13">
      <c r="C14"/>
    </row>
    <row r="15" spans="1:13">
      <c r="C15"/>
    </row>
    <row r="16" spans="1:13">
      <c r="C16"/>
    </row>
    <row r="17" spans="3:3">
      <c r="C17"/>
    </row>
    <row r="18" spans="3:3">
      <c r="C18"/>
    </row>
    <row r="19" spans="3:3">
      <c r="C19"/>
    </row>
    <row r="20" spans="3:3">
      <c r="C20"/>
    </row>
    <row r="21" spans="3:3">
      <c r="C21"/>
    </row>
    <row r="22" spans="3:3">
      <c r="C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Dominic</cp:lastModifiedBy>
  <dcterms:created xsi:type="dcterms:W3CDTF">2019-05-28T07:07:38Z</dcterms:created>
  <dcterms:modified xsi:type="dcterms:W3CDTF">2022-10-25T08:56:31Z</dcterms:modified>
</cp:coreProperties>
</file>