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ligos" sheetId="1" r:id="rId5"/>
    <sheet state="visible" name="dog" sheetId="2" r:id="rId6"/>
    <sheet state="visible" name="seqruns" sheetId="3" r:id="rId7"/>
    <sheet state="visible" name="users" sheetId="4" r:id="rId8"/>
    <sheet state="visible" name="plasmids" sheetId="5" r:id="rId9"/>
    <sheet state="visible" name="gBlocks" sheetId="6" r:id="rId10"/>
    <sheet state="visible" name="gDNA" sheetId="7" r:id="rId11"/>
    <sheet state="visible" name="rxns" sheetId="8" r:id="rId12"/>
    <sheet state="visible" name="R1 cloning" sheetId="9" r:id="rId13"/>
    <sheet state="visible" name="cells" sheetId="10" r:id="rId14"/>
    <sheet state="visible" name="reference" sheetId="11" r:id="rId15"/>
    <sheet state="visible" name="colors" sheetId="12" r:id="rId16"/>
    <sheet state="visible" name="Sheet30" sheetId="13" r:id="rId17"/>
    <sheet state="visible" name="ENCODE data" sheetId="14" r:id="rId18"/>
    <sheet state="visible" name="resource est" sheetId="15" r:id="rId19"/>
    <sheet state="visible" name="more_colors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tc={898bc322-7bfa-4bf2-923c-b6cf10c13a9d}</author>
  </authors>
  <commentList>
    <comment authorId="0" xr:uid="{898bc322-7bfa-4bf2-923c-b6cf10c13a9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shaded = ordered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tc={11d1594b-b30a-4d4a-a5ac-c0e60a3ffd07}</author>
    <author>tc={1c46c0a9-0dd6-4fac-9923-716c095bf6f4}</author>
    <author>tc={3f44a1d1-b0df-4880-862a-11cdba969372}</author>
    <author>tc={40dafd2f-1dfb-4f71-ac94-7ef9346ea89f}</author>
    <author>tc={5d2bbbe8-af65-4ccd-b976-2eaaa7225174}</author>
    <author>tc={78971214-934a-4e3d-99ba-2a67f8489d7f}</author>
    <author>tc={e8fb9bec-8a47-4b89-9481-1e03e7b52ee5}</author>
  </authors>
  <commentList>
    <comment authorId="0" xr:uid="{11d1594b-b30a-4d4a-a5ac-c0e60a3ffd07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default used for ENCODE-rE2G
</t>
      </text>
    </comment>
    <comment authorId="1" xr:uid="{1c46c0a9-0dd6-4fac-9923-716c095bf6f4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not the deepest available, but default experiment used for ENCODE-rE2G
</t>
      </text>
    </comment>
    <comment authorId="2" xr:uid="{3f44a1d1-b0df-4880-862a-11cdba969372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seems to have slightly better bpnet model performance than other candidate experiment
</t>
      </text>
    </comment>
    <comment authorId="3" xr:uid="{40dafd2f-1dfb-4f71-ac94-7ef9346ea89f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default used for ENCODE-rE2G
</t>
      </text>
    </comment>
    <comment authorId="4" xr:uid="{5d2bbbe8-af65-4ccd-b976-2eaaa7225174}" ref="K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also .bgz (sorted &amp; indexed)
</t>
      </text>
    </comment>
    <comment authorId="5" xr:uid="{78971214-934a-4e3d-99ba-2a67f8489d7f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fold change over control
</t>
      </text>
    </comment>
    <comment authorId="6" xr:uid="{e8fb9bec-8a47-4b89-9481-1e03e7b52ee5}" ref="H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R1 is PE, R2 is SE, but both processed as SE
</t>
      </text>
    </comment>
  </commentList>
</comments>
</file>

<file path=xl/sharedStrings.xml><?xml version="1.0" encoding="utf-8"?>
<sst xmlns="http://schemas.openxmlformats.org/spreadsheetml/2006/main" count="4368" uniqueCount="2736">
  <si>
    <t>Name</t>
  </si>
  <si>
    <t>7.4T</t>
  </si>
  <si>
    <t>Last *</t>
  </si>
  <si>
    <t>Sequence</t>
  </si>
  <si>
    <t>./long_read</t>
  </si>
  <si>
    <t>Keep</t>
  </si>
  <si>
    <t>Amount</t>
  </si>
  <si>
    <t>Processing</t>
  </si>
  <si>
    <t>Description</t>
  </si>
  <si>
    <t>yannick</t>
  </si>
  <si>
    <t>Tm</t>
  </si>
  <si>
    <t>Source</t>
  </si>
  <si>
    <t xml:space="preserve">keep on oak </t>
  </si>
  <si>
    <t>move to elm</t>
  </si>
  <si>
    <t>1.2T</t>
  </si>
  <si>
    <t>./211210_A00509_0406_BH5525DSX3_recopy</t>
  </si>
  <si>
    <t>rosaxma</t>
  </si>
  <si>
    <t>moved to elm</t>
  </si>
  <si>
    <t>4.60 Mil</t>
  </si>
  <si>
    <t>y</t>
  </si>
  <si>
    <t>1.1T</t>
  </si>
  <si>
    <t>./220624_A00509_0544_BHNTLNDSX3</t>
  </si>
  <si>
    <t>engreitz</t>
  </si>
  <si>
    <t>jeeyray</t>
  </si>
  <si>
    <t>3.82 Mil</t>
  </si>
  <si>
    <t>oMS001</t>
  </si>
  <si>
    <t>30x30k ExP, move to elm</t>
  </si>
  <si>
    <t>deleted</t>
  </si>
  <si>
    <t>ATATGGCCACCACCCATATGatggccgagaatgtgg</t>
  </si>
  <si>
    <t>jeetray</t>
  </si>
  <si>
    <t>2.45 Mil</t>
  </si>
  <si>
    <t>25nm</t>
  </si>
  <si>
    <t>493G</t>
  </si>
  <si>
    <t>STD</t>
  </si>
  <si>
    <t>./230323_A00509_0693_BH3NKCDSX7-SGSC-Engreitz-CM-21562</t>
  </si>
  <si>
    <t>forward primer for Gibson of pcDNA3.1 p300 into hIVT vector (adds hIVT overhang to p300)</t>
  </si>
  <si>
    <t>tkzeng</t>
  </si>
  <si>
    <t>Tm of annealing region = 61.3</t>
  </si>
  <si>
    <t>2.10 Mil</t>
  </si>
  <si>
    <t>NO FASTQ</t>
  </si>
  <si>
    <t>pcDNA3.1 p300</t>
  </si>
  <si>
    <t>shethm</t>
  </si>
  <si>
    <t>465G</t>
  </si>
  <si>
    <t>1.90 Mil</t>
  </si>
  <si>
    <t>./221220_A00509_0652_AHJW2YDSX5-SGSC-Engreitz-SC-20894</t>
  </si>
  <si>
    <t>kangh</t>
  </si>
  <si>
    <t>oMS002</t>
  </si>
  <si>
    <t>1.84 Mil</t>
  </si>
  <si>
    <t>TGGTGGTGGTGGTGCTCGAGtgtatgtctagtgtactctgtgagagg</t>
  </si>
  <si>
    <t>334G</t>
  </si>
  <si>
    <t>jgalante</t>
  </si>
  <si>
    <t>./yannick_novogene_240718</t>
  </si>
  <si>
    <t>1.74 Mil</t>
  </si>
  <si>
    <t>reverse primer for Gibson of pcDNA3.1 p300 into hIVT vector (adds hIVT overhang to p300 without His)-- don't need this construct</t>
  </si>
  <si>
    <t>21249 = Chad</t>
  </si>
  <si>
    <t>Tm of annealing region = 61.9</t>
  </si>
  <si>
    <t>280G</t>
  </si>
  <si>
    <t>kaybrand</t>
  </si>
  <si>
    <t>./swap-seq_TDL_novogene_250609</t>
  </si>
  <si>
    <t>oMS003</t>
  </si>
  <si>
    <t>1.54 Mil</t>
  </si>
  <si>
    <t>xmcai22</t>
  </si>
  <si>
    <t>GTTTCATTTCGCAATCTTTGTCtgtatgtctagtgtactctgtgagagg</t>
  </si>
  <si>
    <t>reverse primer to add SNAP overhang to p300 (without His, so no stop codon), OUT OF FRAME</t>
  </si>
  <si>
    <t>cjmunger</t>
  </si>
  <si>
    <t>1.49 Mil</t>
  </si>
  <si>
    <t>./swap-seq_TDL_genotype_novogene_250822</t>
  </si>
  <si>
    <t>?</t>
  </si>
  <si>
    <t>oMS004</t>
  </si>
  <si>
    <t>kmualim</t>
  </si>
  <si>
    <t>251G</t>
  </si>
  <si>
    <t>cctctcacagagtacactagacatacaGACAAAGATTGCGAAATGAAAC</t>
  </si>
  <si>
    <t>1.47 Mil</t>
  </si>
  <si>
    <t>./yannick_novogene_250401_2</t>
  </si>
  <si>
    <t>220G</t>
  </si>
  <si>
    <t>1.21 Mil</t>
  </si>
  <si>
    <t>./20240725_S024_Novogene</t>
  </si>
  <si>
    <t>forward primer to add p300 overhang to SNAP, OUT OF FRAME</t>
  </si>
  <si>
    <t>deleted the non-tarred data, what's left: 20240725_S024_Novogene/usftp21_novogene_bcl/20240719_lh00328_0375_B22NFFGLT3.BCL.tar</t>
  </si>
  <si>
    <t>Tm of annealing region = 62.7</t>
  </si>
  <si>
    <t>yleeyow</t>
  </si>
  <si>
    <t>nvd092</t>
  </si>
  <si>
    <t>1.08 Mil</t>
  </si>
  <si>
    <t>209G</t>
  </si>
  <si>
    <t>./211210_A00509_0406_BH5525DSX3</t>
  </si>
  <si>
    <t>agschwin</t>
  </si>
  <si>
    <t>oMS005</t>
  </si>
  <si>
    <t>1.02 Mil</t>
  </si>
  <si>
    <t>TGGTGGTGGTGGTGCTCGAGTTATCCCAGACCCGGTTTA</t>
  </si>
  <si>
    <t>182G</t>
  </si>
  <si>
    <t>./yannick_novogene_250401</t>
  </si>
  <si>
    <t>jonesh</t>
  </si>
  <si>
    <t>reverse primer to add hIVT overhang to SNAP, WRONG for some reason</t>
  </si>
  <si>
    <t>957 K</t>
  </si>
  <si>
    <t>173G</t>
  </si>
  <si>
    <t>./yannick_novogene_240731</t>
  </si>
  <si>
    <t>Tm of annealing region = 62.1</t>
  </si>
  <si>
    <t>huangjac</t>
  </si>
  <si>
    <t>952 K</t>
  </si>
  <si>
    <t>144G</t>
  </si>
  <si>
    <t>./yannick_novogene_240402</t>
  </si>
  <si>
    <t>oMS006</t>
  </si>
  <si>
    <t>sdconley</t>
  </si>
  <si>
    <t>ATATGGCCACCACCCATATGatggactacaaggacgacga</t>
  </si>
  <si>
    <t>127G</t>
  </si>
  <si>
    <t>929 K</t>
  </si>
  <si>
    <t>./250916_lh00659_0363_B235G5LLT3</t>
  </si>
  <si>
    <t>mmontgom</t>
  </si>
  <si>
    <t>forward primer to add hIVT overhang to CBP, WRONG SEQUENCE</t>
  </si>
  <si>
    <t>106G</t>
  </si>
  <si>
    <t>Tm of annealing region = 62.6</t>
  </si>
  <si>
    <t>907 K</t>
  </si>
  <si>
    <t>./211102_SL-HDH_1341_AHMV3WBCX3</t>
  </si>
  <si>
    <t>pcDNA3β-FLAG-CBP-HA</t>
  </si>
  <si>
    <t>bgrd</t>
  </si>
  <si>
    <t>101G</t>
  </si>
  <si>
    <t>874 K</t>
  </si>
  <si>
    <t>./hypr</t>
  </si>
  <si>
    <t>oMS007</t>
  </si>
  <si>
    <t>GTTTCATTTCGCAATCTTTGTCctaggaggcgtagtcaggc</t>
  </si>
  <si>
    <t>msychen</t>
  </si>
  <si>
    <t>717 K</t>
  </si>
  <si>
    <t>69G</t>
  </si>
  <si>
    <t>reverse primer to add SNAP overhang to CBP, INCLUDES STOP CODON</t>
  </si>
  <si>
    <t>Tm of annealing region = 62.0</t>
  </si>
  <si>
    <t>edtng</t>
  </si>
  <si>
    <t>./210926_SL-MAK_0636_FC000000000-JV248</t>
  </si>
  <si>
    <t>629 K</t>
  </si>
  <si>
    <t>ronghao</t>
  </si>
  <si>
    <t>59G</t>
  </si>
  <si>
    <t>oMS008</t>
  </si>
  <si>
    <t>621 K</t>
  </si>
  <si>
    <t>./20250903_VICs_ATAC</t>
  </si>
  <si>
    <t>gcctgactacgcctcctagGACAAAGATTGCGAAATGAAAC</t>
  </si>
  <si>
    <t>54G</t>
  </si>
  <si>
    <t>sarahxia</t>
  </si>
  <si>
    <t>./210728S003_NextSeq</t>
  </si>
  <si>
    <t>525 K</t>
  </si>
  <si>
    <t>no</t>
  </si>
  <si>
    <t>forward primer to add CBP overhang to SNAP, INLUDES STOP CODON</t>
  </si>
  <si>
    <t>chloemc</t>
  </si>
  <si>
    <t>50G</t>
  </si>
  <si>
    <t>494 K</t>
  </si>
  <si>
    <t>./210807S004_NextSeq</t>
  </si>
  <si>
    <t>oMS009</t>
  </si>
  <si>
    <t>kmguo</t>
  </si>
  <si>
    <t>gatagatCGTCTCgctccGATCAGAACAACAGCCTG</t>
  </si>
  <si>
    <t>48G</t>
  </si>
  <si>
    <t>427 K</t>
  </si>
  <si>
    <t>./251003_NB551514_0364_AHN35JBGYW</t>
  </si>
  <si>
    <t>43G</t>
  </si>
  <si>
    <t>199 K</t>
  </si>
  <si>
    <t>./201121_NB551514_0509_AHVJTFBGXG</t>
  </si>
  <si>
    <t>forward primer to amplify TBP (ENST00000392092.7) from cDNA with Golden Gate overhang, 1 kb</t>
  </si>
  <si>
    <t>Tm of annealing region = 60, anneal at 61</t>
  </si>
  <si>
    <t>yjtan</t>
  </si>
  <si>
    <t>cDNA</t>
  </si>
  <si>
    <t>40G</t>
  </si>
  <si>
    <t>172 K</t>
  </si>
  <si>
    <t>./230303_NB551514_0028_AHWC77BGXN</t>
  </si>
  <si>
    <t>oMS010</t>
  </si>
  <si>
    <t>atgctaatCGTCTCgaTccCGTCGTCTTCCTGAATCC</t>
  </si>
  <si>
    <t>38G</t>
  </si>
  <si>
    <t>regu</t>
  </si>
  <si>
    <t>./230428_NB551514_0049_AHT2VYBGXN</t>
  </si>
  <si>
    <t>160 K</t>
  </si>
  <si>
    <t>reverse TBP</t>
  </si>
  <si>
    <t>Tm of annealing region = 62, anneal at 61</t>
  </si>
  <si>
    <t>cocoxia</t>
  </si>
  <si>
    <t>37G</t>
  </si>
  <si>
    <t>oMS011</t>
  </si>
  <si>
    <t>141 K</t>
  </si>
  <si>
    <t>./211121_NB551514_0708_AHHKYVBGXJ</t>
  </si>
  <si>
    <t>gatagatCGTCTCgctccTCAGACACGGACAGC</t>
  </si>
  <si>
    <t>murphyma</t>
  </si>
  <si>
    <t>126 K</t>
  </si>
  <si>
    <t>./20250904_VICs_GEX</t>
  </si>
  <si>
    <t>forward TAF1 (ENST00000423759.6) GG, 5.7kb</t>
  </si>
  <si>
    <t>61, anneal at 59</t>
  </si>
  <si>
    <t>ymo</t>
  </si>
  <si>
    <t>36G</t>
  </si>
  <si>
    <t>119 K</t>
  </si>
  <si>
    <t>./yannick_dtn</t>
  </si>
  <si>
    <t>oMS012</t>
  </si>
  <si>
    <t>atgctaatCGTCTCgaTccTTCATCAGAGTCCAAGTC</t>
  </si>
  <si>
    <t>35G</t>
  </si>
  <si>
    <t>atan5133</t>
  </si>
  <si>
    <t>reverse TAF1</t>
  </si>
  <si>
    <t>./231102_NB551514_0102_AHH55KBGXV</t>
  </si>
  <si>
    <t>58, anneal at 59</t>
  </si>
  <si>
    <t>104 K</t>
  </si>
  <si>
    <t>./231009_NB551514_0095_AH5GH3BGXV</t>
  </si>
  <si>
    <t>jrbauman</t>
  </si>
  <si>
    <t>oMS013</t>
  </si>
  <si>
    <t>53.5 K</t>
  </si>
  <si>
    <t>./220629_NB551514_0793_AHFH2LBGXM</t>
  </si>
  <si>
    <t>gatagatCGTCTCgctccCCGCTGACTGGTGTAG</t>
  </si>
  <si>
    <t>34G</t>
  </si>
  <si>
    <t>gbrixi</t>
  </si>
  <si>
    <t>./211210_NB551514_0714_AHMK7CBGXK</t>
  </si>
  <si>
    <t>forward TAF2 (ENST00000378164.7) GG, 3.6kb</t>
  </si>
  <si>
    <t>51.6 K</t>
  </si>
  <si>
    <t>62, anneal at 60</t>
  </si>
  <si>
    <t>TFORF2805 (TAF2)</t>
  </si>
  <si>
    <t>33G</t>
  </si>
  <si>
    <t>./220814_NB551514_0806_AHH2VLBGXM</t>
  </si>
  <si>
    <t>weilinq</t>
  </si>
  <si>
    <t>oMS014</t>
  </si>
  <si>
    <t>48.5 K</t>
  </si>
  <si>
    <t>atgctaatCGTCTCgaTccGTCTGAAAGGGAAGGAG</t>
  </si>
  <si>
    <t>./210930_NB551514_0684_AHKV3VBGXK</t>
  </si>
  <si>
    <t>reverse TAF2</t>
  </si>
  <si>
    <t>gschnitz</t>
  </si>
  <si>
    <t>59, anneal at 60</t>
  </si>
  <si>
    <t>39.0 K</t>
  </si>
  <si>
    <t>32G</t>
  </si>
  <si>
    <t>./230214_NS500615_1116_AHVVJYBGXN</t>
  </si>
  <si>
    <t>dwija</t>
  </si>
  <si>
    <t>oMS015</t>
  </si>
  <si>
    <t>25.0 K</t>
  </si>
  <si>
    <t>gatagatCGTCTCgctccTGCGAGAGTTACTCCAGG</t>
  </si>
  <si>
    <t>./220628_NB551514_0792_AHF7JFBGXM</t>
  </si>
  <si>
    <t>forward TAF3 (ENST00000344293.6) GG, 2.8kb</t>
  </si>
  <si>
    <t>64, anneal at 65</t>
  </si>
  <si>
    <t>31G</t>
  </si>
  <si>
    <t>./250503_NB551514_0292_AH23TJBGYW</t>
  </si>
  <si>
    <t>18.1 K</t>
  </si>
  <si>
    <t>./231030_NB551514_0101_AHH53KBGXV</t>
  </si>
  <si>
    <t>gmartyn</t>
  </si>
  <si>
    <t>16.5 K</t>
  </si>
  <si>
    <t>oMS016</t>
  </si>
  <si>
    <t>atgctaatCGTCTCgaTccGTGGGCTCGATGCTTCC</t>
  </si>
  <si>
    <t>./230531_NB551514_0059_AH3HKVBGXT</t>
  </si>
  <si>
    <t>egelernt</t>
  </si>
  <si>
    <t>29G</t>
  </si>
  <si>
    <t>10.7 K</t>
  </si>
  <si>
    <t>./220910_NB551514_0813_AHM7LWBGXM</t>
  </si>
  <si>
    <t>reverse TAF3</t>
  </si>
  <si>
    <t>66, anneal at 65</t>
  </si>
  <si>
    <t>jvahey</t>
  </si>
  <si>
    <t>./210925_M00653_0152_000000000-JNTJ2</t>
  </si>
  <si>
    <t>3.92 K</t>
  </si>
  <si>
    <t>oMS017</t>
  </si>
  <si>
    <t>28G</t>
  </si>
  <si>
    <t>gatagatCGTCTCgctccGCGGCGCTGGCGGAG</t>
  </si>
  <si>
    <t>./221216_NS500615_1104_AHC22HBGXN</t>
  </si>
  <si>
    <t>tansha10</t>
  </si>
  <si>
    <t>2.78 K</t>
  </si>
  <si>
    <t>forward TAF5 (ENST00000369839.4) GG, 2.4kb</t>
  </si>
  <si>
    <t>./220627_NB551514_0791_AHLMVFBGXL</t>
  </si>
  <si>
    <t>75, anneal at 65</t>
  </si>
  <si>
    <t>irenefan</t>
  </si>
  <si>
    <t>1.97 K</t>
  </si>
  <si>
    <t>./210317_M00653_0104_000000000-JD9DH</t>
  </si>
  <si>
    <t>oMS018</t>
  </si>
  <si>
    <t>opushkar</t>
  </si>
  <si>
    <t>26G</t>
  </si>
  <si>
    <t>1.86 K</t>
  </si>
  <si>
    <t>atgctaatCGTCTCgaTccTTGTGGACTATAAGCTCCTGC</t>
  </si>
  <si>
    <t>./211102_SL-HDH_1342_BHMVG7BCX3</t>
  </si>
  <si>
    <t>reverse TAF5</t>
  </si>
  <si>
    <t>25G</t>
  </si>
  <si>
    <t>1.46 K</t>
  </si>
  <si>
    <t>./210912_NB551514_0672_AHHK7TBGXJ</t>
  </si>
  <si>
    <t>antorios</t>
  </si>
  <si>
    <t>1.06 K</t>
  </si>
  <si>
    <t>oMS019</t>
  </si>
  <si>
    <t>24G</t>
  </si>
  <si>
    <t>gatagatCGTCTCgctccGCTGAGGAGAAGAAGCTGAAG</t>
  </si>
  <si>
    <t>./220522_NB551514_0775_AH2YL5BGXM</t>
  </si>
  <si>
    <t>jslake</t>
  </si>
  <si>
    <t>1.01 K</t>
  </si>
  <si>
    <t>forward TAF6 (ENST00000453269.7) GG, 2kb</t>
  </si>
  <si>
    <t>./210526_NS500615_1011_AHHGKTBGXJ</t>
  </si>
  <si>
    <t>65, anneal at 66</t>
  </si>
  <si>
    <t>philineg</t>
  </si>
  <si>
    <t>./20230216_FT020-FT027_v3_GEX_redo</t>
  </si>
  <si>
    <t>oMS020</t>
  </si>
  <si>
    <t>atgctaatCGTCTCgaTccCGGAGCAGGCTGAGGG</t>
  </si>
  <si>
    <t>23G</t>
  </si>
  <si>
    <t>thouis</t>
  </si>
  <si>
    <t>./230217_NB551514_0022_AHVVLKBGXN</t>
  </si>
  <si>
    <t>reverse TAF6</t>
  </si>
  <si>
    <t>69, anneal at 66</t>
  </si>
  <si>
    <t>./211010_NB551514_0689_AHKM57BGXK</t>
  </si>
  <si>
    <t>angel8a</t>
  </si>
  <si>
    <t>22G</t>
  </si>
  <si>
    <t>./230127_FT20_FT027_v3_ATAC_Multiome</t>
  </si>
  <si>
    <t>?? NOT yannick</t>
  </si>
  <si>
    <t>lakss</t>
  </si>
  <si>
    <t>oMS021</t>
  </si>
  <si>
    <t>gatagatCGTCTCgctccAGTAAAAGCAAAGATGATGCTCCTC</t>
  </si>
  <si>
    <t>./220830_FT020_ATAC</t>
  </si>
  <si>
    <t>forward TAF7 (ENST00000313368.8) GG,1kb</t>
  </si>
  <si>
    <t>20G</t>
  </si>
  <si>
    <t>65, anneal at 62</t>
  </si>
  <si>
    <t>./220601_NB551514_0781_AHFKNCBGXL</t>
  </si>
  <si>
    <t>pMX_hTAF7</t>
  </si>
  <si>
    <t>./211110_NB551514_0703_AHCKCGBGXK</t>
  </si>
  <si>
    <t>oMS022</t>
  </si>
  <si>
    <t>19G</t>
  </si>
  <si>
    <t>atgctaatCGTCTCgaTccCTTCTCTAGGAGTGATTCTAGC</t>
  </si>
  <si>
    <t>./211102_MTM</t>
  </si>
  <si>
    <t>dubocd</t>
  </si>
  <si>
    <t>reverse TAF7</t>
  </si>
  <si>
    <t>61, anneal at 62</t>
  </si>
  <si>
    <t>sidneyv</t>
  </si>
  <si>
    <t>./2022-03-23 FT samples</t>
  </si>
  <si>
    <t>oMS023</t>
  </si>
  <si>
    <t>gatagatCGTCTCgctccGGTGGCTCCGGAACGAGATC</t>
  </si>
  <si>
    <t>18G</t>
  </si>
  <si>
    <t>./230308_FT016v3_GEX</t>
  </si>
  <si>
    <t>bergmand</t>
  </si>
  <si>
    <t>forward TAF8 (ENST00000372977.8) GG, 1kb, had to truncate beginning of protein because too GC-rich</t>
  </si>
  <si>
    <t>71, anneal at 65</t>
  </si>
  <si>
    <t>./220321_NB551514_0752_AHCKGCBGXK</t>
  </si>
  <si>
    <t>teeu</t>
  </si>
  <si>
    <t>oMS024</t>
  </si>
  <si>
    <t>atgctaatCGTCTCgaTccGGAGAGGGACTTCTTCCTG</t>
  </si>
  <si>
    <t>./211027_M00653_0158_000000000-JY2W6</t>
  </si>
  <si>
    <t xml:space="preserve">reverse TAF8 </t>
  </si>
  <si>
    <t>dpomales</t>
  </si>
  <si>
    <t>./210920_NB551514_0678_AHHJF5BGXJ</t>
  </si>
  <si>
    <t>oMS025</t>
  </si>
  <si>
    <t>ocrocker</t>
  </si>
  <si>
    <t>./210625_NS500615_1016_AHHJFMBGXJ</t>
  </si>
  <si>
    <t>gatagatCGTCTCgctccGAGTCTGGCAAGACGGCTTC</t>
  </si>
  <si>
    <t>17G</t>
  </si>
  <si>
    <t>forward TAF9 (ENST00000217893.10) GG, 800bp</t>
  </si>
  <si>
    <t>./240128_NS500615_1147_AHWFCWAFX5</t>
  </si>
  <si>
    <t>69, anneal at 68</t>
  </si>
  <si>
    <t>valehvpa</t>
  </si>
  <si>
    <t>./230309_FT016v3_ATAC</t>
  </si>
  <si>
    <t>oMS026</t>
  </si>
  <si>
    <t>atgctaatCGTCTCgaTccCAGATTATCATAGTCATCATCATCATCATCGTCATC</t>
  </si>
  <si>
    <t>glj14</t>
  </si>
  <si>
    <t>./220224_NB551514_0745_AHFMJ2BGXL</t>
  </si>
  <si>
    <t>reverse TAF9</t>
  </si>
  <si>
    <t>67, anneal at 68</t>
  </si>
  <si>
    <t>16G</t>
  </si>
  <si>
    <t>./250703_NB551514_0315_AHTWYGAFX7</t>
  </si>
  <si>
    <t>oMS027</t>
  </si>
  <si>
    <t>gatagatCGTCTCgctccAGCTGCAGCGGCTCCGG</t>
  </si>
  <si>
    <t>tami</t>
  </si>
  <si>
    <t>./210910_M00653_0151_000000000-JVD6M</t>
  </si>
  <si>
    <t>forward TAF10 (ENST00000299424.9) GG, 650bp</t>
  </si>
  <si>
    <t>75, anneal at 67</t>
  </si>
  <si>
    <t>pMX_hTAF10</t>
  </si>
  <si>
    <t>15G</t>
  </si>
  <si>
    <t>nmilind</t>
  </si>
  <si>
    <t>./241122_NB551514_0227_AHJ5VMBGXT</t>
  </si>
  <si>
    <t>oMS028</t>
  </si>
  <si>
    <t>atgctaatCGTCTCgaTccGGTGAAGTAGTGCGGCTTC</t>
  </si>
  <si>
    <t>./220831_SL-HDG_1291_AHVGVCBCX3</t>
  </si>
  <si>
    <t>klawren</t>
  </si>
  <si>
    <t>reverse TAF10</t>
  </si>
  <si>
    <t>66, anneal at 67</t>
  </si>
  <si>
    <t>./210505_NS500735_0191_AHVLMJBGXG</t>
  </si>
  <si>
    <t>jperez21</t>
  </si>
  <si>
    <t>oMS029</t>
  </si>
  <si>
    <t>14G</t>
  </si>
  <si>
    <t>gatagatCGTCTCgctccGACGATGCCCACGAGTCG</t>
  </si>
  <si>
    <t>./2021-12-09</t>
  </si>
  <si>
    <t>forward TAF11 (ENST00000361288.9) GG, 600bp</t>
  </si>
  <si>
    <t>69, anneal at 70</t>
  </si>
  <si>
    <t>13G</t>
  </si>
  <si>
    <t>pMX_hTAF11</t>
  </si>
  <si>
    <t>./211015_NS500615_1031_AHKN5GBGXK</t>
  </si>
  <si>
    <t>oMS030</t>
  </si>
  <si>
    <t>jbezney</t>
  </si>
  <si>
    <t>atgctaatCGTCTCgaTccGAAGAAGATGATTTTTTTGTGCTTCGAGTTAGGG</t>
  </si>
  <si>
    <t>./210826_NS500615_1025_AHMJGFBGXJ</t>
  </si>
  <si>
    <t>reverse TAF11</t>
  </si>
  <si>
    <t>12G</t>
  </si>
  <si>
    <t>./240119_NB551514_0118_AHTMJVBGXT</t>
  </si>
  <si>
    <t>11G</t>
  </si>
  <si>
    <t>oMS031</t>
  </si>
  <si>
    <t>jackhsu1</t>
  </si>
  <si>
    <t>./240329_M00653_0317_000000000-L2L54</t>
  </si>
  <si>
    <t>gatagatCGTCTCgctccAACCAGTTTGGCCCCTCAG</t>
  </si>
  <si>
    <t>forward TAF12 (ENST00000373824.9) GG, 480bp</t>
  </si>
  <si>
    <t>simoneae</t>
  </si>
  <si>
    <t>68, anneal at 64</t>
  </si>
  <si>
    <t>./230223_M00653_0250_000000000-JVC2V</t>
  </si>
  <si>
    <t>9.3G</t>
  </si>
  <si>
    <t>oMS032</t>
  </si>
  <si>
    <t>./250812_NB551514_0335_AH27MKAFXC</t>
  </si>
  <si>
    <t>atgctaatCGTCTCgaTccTTTCTTGGTTGTTTTCCGGATC</t>
  </si>
  <si>
    <t>reverse TAF12</t>
  </si>
  <si>
    <t>63, anneal at 64</t>
  </si>
  <si>
    <t>8.6G</t>
  </si>
  <si>
    <t>./250426_NB552672_0412_AHTY23AFX7</t>
  </si>
  <si>
    <t>oMS033</t>
  </si>
  <si>
    <t>gatagatCGTCTCgctccGCAGATGAGGAAGAAGACCCC</t>
  </si>
  <si>
    <t>garciakc</t>
  </si>
  <si>
    <t>./20240716_splitseq</t>
  </si>
  <si>
    <t>forward TAF13 (ENST00000338366.6) GG, 360 bp</t>
  </si>
  <si>
    <t>68, anneal at 65</t>
  </si>
  <si>
    <t>8.5G</t>
  </si>
  <si>
    <t>plalgudi</t>
  </si>
  <si>
    <t>./240909_M00653_0356_000000000-LFNF9</t>
  </si>
  <si>
    <t>oMS034</t>
  </si>
  <si>
    <t>atgctaatCGTCTCgaTccAGATCCATAATTTGCTTCATCAAATGC</t>
  </si>
  <si>
    <t>tnfabo</t>
  </si>
  <si>
    <t>./230306_M00653_0252_000000000-KVK28</t>
  </si>
  <si>
    <t>reverse TAF13</t>
  </si>
  <si>
    <t>8.4G</t>
  </si>
  <si>
    <t>cookja</t>
  </si>
  <si>
    <t>./20240717_splitseq</t>
  </si>
  <si>
    <t>oMS035</t>
  </si>
  <si>
    <t>egarvin</t>
  </si>
  <si>
    <t>8.1G</t>
  </si>
  <si>
    <t>gatagatCGTCTCgctccTCGGATTCTGGAAGTTACGGTCAG</t>
  </si>
  <si>
    <t>./240405_M00653_0318_000000000-L3DHN</t>
  </si>
  <si>
    <t>forward TAF15 (ENST00000605844.6) GG, 1.8kb</t>
  </si>
  <si>
    <t>68, anneal at 69</t>
  </si>
  <si>
    <t>8.0G</t>
  </si>
  <si>
    <t>./240203_M03525_0088_000000000-KW4NL</t>
  </si>
  <si>
    <t>gwythes</t>
  </si>
  <si>
    <t>oMS036</t>
  </si>
  <si>
    <t>7.9G</t>
  </si>
  <si>
    <t>./220815_NB552672_0119_AHVNWHAFX3</t>
  </si>
  <si>
    <t>atgctaatCGTCTCgaTccGTATGGTCGGTTGCGCTGATCATTTC</t>
  </si>
  <si>
    <t>egkaplan</t>
  </si>
  <si>
    <t>reverse TAF15</t>
  </si>
  <si>
    <t>7.3G</t>
  </si>
  <si>
    <t>70, anneal at 69</t>
  </si>
  <si>
    <t>./20250430_Tri_TF-Perturbseq</t>
  </si>
  <si>
    <t>jasyang</t>
  </si>
  <si>
    <t>7.2G</t>
  </si>
  <si>
    <t>oMS037</t>
  </si>
  <si>
    <t>./220630_NB551514_0794_AHFH25BGXM</t>
  </si>
  <si>
    <t>gatagatCGTCTCgctccGCTGCTGTGAGCGCCTC</t>
  </si>
  <si>
    <t>7.0G</t>
  </si>
  <si>
    <t>forward TAF4B (ENST00000269142.10) GG, 2.5kb, had to truncate beginning of protein because too GC-rich</t>
  </si>
  <si>
    <t>./240120_M02357_0888_000000000-LC9PT</t>
  </si>
  <si>
    <t>70, anneal at 70</t>
  </si>
  <si>
    <t>pPB-cT3G-cERP2-TAF4B</t>
  </si>
  <si>
    <t>6.9G</t>
  </si>
  <si>
    <t>./250819_M00653_0454_000000000-M5NPG</t>
  </si>
  <si>
    <t>oMS038</t>
  </si>
  <si>
    <t>atgctaatCGTCTCgaTccCTTCAGAAGGGCCAGGTATAGAGC</t>
  </si>
  <si>
    <t>mukundh</t>
  </si>
  <si>
    <t>reverse TAF4B</t>
  </si>
  <si>
    <t>./220417_TeloHAEC_10Kguides_500cells_Perturb_TN</t>
  </si>
  <si>
    <t>thaopn</t>
  </si>
  <si>
    <t>6.2G</t>
  </si>
  <si>
    <t>./20241102_GW_sgRNA_skewcheck</t>
  </si>
  <si>
    <t>cwzou</t>
  </si>
  <si>
    <t>5.9G</t>
  </si>
  <si>
    <t>oMS039</t>
  </si>
  <si>
    <t>./231011_NB551514_0096_AHTMYMBGXT</t>
  </si>
  <si>
    <t>amandafu</t>
  </si>
  <si>
    <t>gatagatCGTCTCgctccGAGTCGGGCAAGATGGCG</t>
  </si>
  <si>
    <t>5.4G</t>
  </si>
  <si>
    <t>./221217_NS500615_1105_AH5GFWAFX5</t>
  </si>
  <si>
    <t>forward TAF9B (ENST00000341864.6) GG, 750 bp</t>
  </si>
  <si>
    <t>avlassak</t>
  </si>
  <si>
    <t>69, anneal at 62</t>
  </si>
  <si>
    <t>./221019_M00653_0216_000000000-KMRWC</t>
  </si>
  <si>
    <t>iep32501</t>
  </si>
  <si>
    <t>oMS040</t>
  </si>
  <si>
    <t>atgctaatCGTCTCgaTccCATAATATCATTGTCATCATCATCTTCATG</t>
  </si>
  <si>
    <t>5.3G</t>
  </si>
  <si>
    <t>./241212_NB551514_0236_AHLJTGAFX7</t>
  </si>
  <si>
    <t>pmartin2</t>
  </si>
  <si>
    <t>reverse TAF9B</t>
  </si>
  <si>
    <t>5.1G</t>
  </si>
  <si>
    <t>./220303_BrainEC_SplitpoolscRNA_TN</t>
  </si>
  <si>
    <t>oMS041</t>
  </si>
  <si>
    <t>4.8G</t>
  </si>
  <si>
    <t>gatagatCGTCTCgctccGATGCAGACAGTGATGTTGC</t>
  </si>
  <si>
    <t>./220309_M02357_0734_000000000-JVC24</t>
  </si>
  <si>
    <t>rosajlee</t>
  </si>
  <si>
    <t>forward TBPL1 (ENST00000237264.9) GG, 560 bp</t>
  </si>
  <si>
    <t>4.1G</t>
  </si>
  <si>
    <t>64, anneal at 64</t>
  </si>
  <si>
    <t>./240203_M03525_0088_000000000-KW4NL_1</t>
  </si>
  <si>
    <t>TFORF2118 (TBPL1)</t>
  </si>
  <si>
    <t>rpark23</t>
  </si>
  <si>
    <t>./230309_M00653_0254_000000000-KVWYC</t>
  </si>
  <si>
    <t>oMS042</t>
  </si>
  <si>
    <t>atgctaatCGTCTCgaTcctaaaatttctttcctgctttcaaaca</t>
  </si>
  <si>
    <t>smirda</t>
  </si>
  <si>
    <t>2.9G</t>
  </si>
  <si>
    <t>./211124_NB551514_0711_AHMKLHBGXK</t>
  </si>
  <si>
    <t>reverse TBPL1</t>
  </si>
  <si>
    <t>64.7, anneal at 64</t>
  </si>
  <si>
    <t>ydu375</t>
  </si>
  <si>
    <t>2.8G</t>
  </si>
  <si>
    <t>./220215_split-pool_scRNA_100_cells_TN</t>
  </si>
  <si>
    <t>ashna7n</t>
  </si>
  <si>
    <t>oMS043</t>
  </si>
  <si>
    <t>2.7G</t>
  </si>
  <si>
    <t>gatagatCGTCTCgctccGAGCAGGAGGAGACCTACC</t>
  </si>
  <si>
    <t>./230530_M00653_0267_000000000-KVVK7</t>
  </si>
  <si>
    <t>forward TBPL2 (ENST00000247219.6) GG, 1kb</t>
  </si>
  <si>
    <t>edelgado</t>
  </si>
  <si>
    <t>2.6G</t>
  </si>
  <si>
    <t>67, anneal at 65</t>
  </si>
  <si>
    <t>./230809_M00653_0277_000000000-L7CC7</t>
  </si>
  <si>
    <t>TFORF2117 (TBPL2)</t>
  </si>
  <si>
    <t>fekman</t>
  </si>
  <si>
    <t>oMS044</t>
  </si>
  <si>
    <t>./211124_M00653_0162_000000000-JNK3C</t>
  </si>
  <si>
    <t>atgctaatCGTCTCgaTccGGCTTTTTTAAAACCTTTTAGAATAGGATAGATG</t>
  </si>
  <si>
    <t>2.0G</t>
  </si>
  <si>
    <t>reverse TBPL2</t>
  </si>
  <si>
    <t>./221020_M00653_0217_000000000-KDWCP</t>
  </si>
  <si>
    <t>kando18</t>
  </si>
  <si>
    <t>1.9G</t>
  </si>
  <si>
    <t>oMS045</t>
  </si>
  <si>
    <t>./241010_M00653_0364_000000000-LNNTT</t>
  </si>
  <si>
    <t>GTTTCATTTCGCAATCTTTGTCggaggcgtagtcaggca</t>
  </si>
  <si>
    <t>joadams</t>
  </si>
  <si>
    <t>1.8G</t>
  </si>
  <si>
    <t>./220503_M02357_0756_000000000-K9WTN</t>
  </si>
  <si>
    <t>reverse primer to add SNAP overhang to CBP, no stop codon, INCORRECT</t>
  </si>
  <si>
    <t>Tm of annealing region = 63.3</t>
  </si>
  <si>
    <t>pgerlach</t>
  </si>
  <si>
    <t>1.4G</t>
  </si>
  <si>
    <t>./230130_M00653_0242_000000000-JVT5P</t>
  </si>
  <si>
    <t>oMS046</t>
  </si>
  <si>
    <t>slemami</t>
  </si>
  <si>
    <t>tgcctgactacgcctccGACAAAGATTGCGAAATGAAAC</t>
  </si>
  <si>
    <t>1.1G</t>
  </si>
  <si>
    <t>forward primer to add CBP overhang to SNAP, no stop codon, INCORRECT</t>
  </si>
  <si>
    <t>tjfyda</t>
  </si>
  <si>
    <t>./230202_M02357_0825_000000000-KR9R4</t>
  </si>
  <si>
    <t>ymoon1</t>
  </si>
  <si>
    <t>839M</t>
  </si>
  <si>
    <t>oMS047</t>
  </si>
  <si>
    <t>./250818_M00653_0453_000000000-DT28R</t>
  </si>
  <si>
    <t>GTTTCATTTCGCAATCTTTGTCtatgtctagtgtactctgtgagagg</t>
  </si>
  <si>
    <t>atousley</t>
  </si>
  <si>
    <t>439M</t>
  </si>
  <si>
    <t>reverse primer to add SNAP overhang to p300 (without His, so no stop codon)</t>
  </si>
  <si>
    <t>./231101_M00653_0299_000000000-DMVP2</t>
  </si>
  <si>
    <t>fmc28</t>
  </si>
  <si>
    <t>438M</t>
  </si>
  <si>
    <t>./250121_M00653_0386_000000000-DRP4D</t>
  </si>
  <si>
    <t>oMS048</t>
  </si>
  <si>
    <t>cctctcacagagtacactagacataGACAAAGATTGCGAAATGAAAC</t>
  </si>
  <si>
    <t>mclar121</t>
  </si>
  <si>
    <t>434M</t>
  </si>
  <si>
    <t>./230318_M00653_0255_000000000-DBCF4</t>
  </si>
  <si>
    <t>forward primer to add p300 overhang to SNAP</t>
  </si>
  <si>
    <t>svilla</t>
  </si>
  <si>
    <t>277M</t>
  </si>
  <si>
    <t>./220107S006-VFF</t>
  </si>
  <si>
    <t>abibo</t>
  </si>
  <si>
    <t>oMS049</t>
  </si>
  <si>
    <t>269M</t>
  </si>
  <si>
    <t>TGGTGGTGGTGGTGCTCGAGTCCCAGACCCGGTTTAC</t>
  </si>
  <si>
    <t>./230830_M00653_0283_000000000-GHCBH</t>
  </si>
  <si>
    <t>jorgeu</t>
  </si>
  <si>
    <t>reverse primer to add hIVT overhang to SNAP (correct)</t>
  </si>
  <si>
    <t>164M</t>
  </si>
  <si>
    <t>Tm of annealing region = 61.5</t>
  </si>
  <si>
    <t>arjunr22</t>
  </si>
  <si>
    <t>./230211_M02357_0830_000000000-DBG74</t>
  </si>
  <si>
    <t>29M</t>
  </si>
  <si>
    <t>oMS050</t>
  </si>
  <si>
    <t>./032323_K562_15Kguide_dscirc_SPerturb-384679321</t>
  </si>
  <si>
    <t>GTTTCATTTCGCAATCTTTGTCggcgtagtcaggcacg</t>
  </si>
  <si>
    <t>27M</t>
  </si>
  <si>
    <t>reverse primer to add SNAP overhang to CBP, no stop codon, WRONG CBP SEQUENCE</t>
  </si>
  <si>
    <t>./210513_NS500735_0194_AHHJGNBGXJ</t>
  </si>
  <si>
    <t>carliem</t>
  </si>
  <si>
    <t>Tm of annealing region = 62.3</t>
  </si>
  <si>
    <t>24M</t>
  </si>
  <si>
    <t>./20250908_fastqc_results</t>
  </si>
  <si>
    <t>oMS051</t>
  </si>
  <si>
    <t>cgtgcctgactacgccGACAAAGATTGCGAAATGAAAC</t>
  </si>
  <si>
    <t>1.8M</t>
  </si>
  <si>
    <t>./230613_NB551514_0062_AHWCHNBGXN</t>
  </si>
  <si>
    <t>hunterk</t>
  </si>
  <si>
    <t>forward primer to add CBP overhang to SNAP, no stop codon, WRONG CBP SEQUENCE</t>
  </si>
  <si>
    <t>mkjellbe</t>
  </si>
  <si>
    <t>oMS052</t>
  </si>
  <si>
    <t>nsambold</t>
  </si>
  <si>
    <t>ronitj</t>
  </si>
  <si>
    <t>sgaudin</t>
  </si>
  <si>
    <t>zgauhar</t>
  </si>
  <si>
    <t>awkatzer</t>
  </si>
  <si>
    <r>
      <rPr>
        <rFont val="Arial"/>
        <color rgb="FF000000"/>
        <sz val="11.0"/>
      </rPr>
      <t>ATATGGCCACCACCCATATG</t>
    </r>
    <r>
      <rPr>
        <rFont val="Arial"/>
        <color rgb="FF4285F4"/>
        <sz val="11.0"/>
      </rPr>
      <t>ATGGCTGAGAACTTGCTGG</t>
    </r>
  </si>
  <si>
    <t>danik</t>
  </si>
  <si>
    <t>forward primer to add hIVT overhang to CBP</t>
  </si>
  <si>
    <t>Tm of annealing region = 63.5</t>
  </si>
  <si>
    <t>CREBBP(NM_004380.3) pcDNA3.1+/C-(K)DYK Human</t>
  </si>
  <si>
    <t>hartmana</t>
  </si>
  <si>
    <t>oMS053</t>
  </si>
  <si>
    <r>
      <rPr>
        <rFont val="Arial"/>
        <color theme="1"/>
      </rPr>
      <t>GTTTCATTTCGCAATCTTTGTC</t>
    </r>
    <r>
      <rPr>
        <rFont val="Arial"/>
        <color theme="4"/>
      </rPr>
      <t>CAAGCCCTCCACAAACTTC</t>
    </r>
  </si>
  <si>
    <t>ozzie</t>
  </si>
  <si>
    <t>reverse primer to add SNAP overhang to CBP, no stop codon</t>
  </si>
  <si>
    <t>shahadat</t>
  </si>
  <si>
    <t>oMS054</t>
  </si>
  <si>
    <t>GAAGTTTGTGGAGGGCTTGGACAAAGATTGCGAAATGAAAC</t>
  </si>
  <si>
    <t>annashch</t>
  </si>
  <si>
    <t>forward primer to add CBP overhang to SNAP, no stop codon</t>
  </si>
  <si>
    <t>liuv</t>
  </si>
  <si>
    <t>oMS055</t>
  </si>
  <si>
    <t>TATCCCTATGATGTTCCGGATTATGCAtaatag</t>
  </si>
  <si>
    <t>nhen</t>
  </si>
  <si>
    <t>paruiz</t>
  </si>
  <si>
    <t>wzhang99</t>
  </si>
  <si>
    <t>abarilla</t>
  </si>
  <si>
    <t>abaskara</t>
  </si>
  <si>
    <t>forward primer to ampify pCL353 backbone</t>
  </si>
  <si>
    <t>pCL353</t>
  </si>
  <si>
    <t>csrouhot</t>
  </si>
  <si>
    <t>dulguun</t>
  </si>
  <si>
    <t>oMS056</t>
  </si>
  <si>
    <t>GGTGGCGGCGAATTCGA</t>
  </si>
  <si>
    <t>ejagoda</t>
  </si>
  <si>
    <t>reverse primer to amplify pCL353 backbone</t>
  </si>
  <si>
    <t>gzmg1</t>
  </si>
  <si>
    <t>oMS057</t>
  </si>
  <si>
    <t>hmendez</t>
  </si>
  <si>
    <t>CTCTCGAATTCGCCGCCACCatggccgagaatgtggtg</t>
  </si>
  <si>
    <t>lilliank</t>
  </si>
  <si>
    <t>forward primer to add pCL353 overhang to p300 N-term</t>
  </si>
  <si>
    <t>Tm of annealing region = 69.5</t>
  </si>
  <si>
    <t>marianng</t>
  </si>
  <si>
    <t>pMS001</t>
  </si>
  <si>
    <t>oMS058</t>
  </si>
  <si>
    <t>mhinkley</t>
  </si>
  <si>
    <t>gagagcttggagcagtatttgtaaagtgcctccaaagttggcatc</t>
  </si>
  <si>
    <t>vrosa</t>
  </si>
  <si>
    <t>reverse primer to add p300 C-term overhang to p300 N-term</t>
  </si>
  <si>
    <t>Tm of annealing region = 69.4</t>
  </si>
  <si>
    <t>yuchiac</t>
  </si>
  <si>
    <t>oMS059</t>
  </si>
  <si>
    <t>caactttggaggcactttacaaatactgctccaagctctctgaggtct</t>
  </si>
  <si>
    <t>amyfchen</t>
  </si>
  <si>
    <t>anvargas</t>
  </si>
  <si>
    <t>forward primer to add p300 N-term overhang to p300 C-term</t>
  </si>
  <si>
    <t>Tm of annealing region = 69.1</t>
  </si>
  <si>
    <t>cbenko</t>
  </si>
  <si>
    <t>oMS060</t>
  </si>
  <si>
    <t>TCCGGAACATCATAGGGATAtatgtctagtgtactctgtgagaggtttgaattcaa</t>
  </si>
  <si>
    <t>hnatri</t>
  </si>
  <si>
    <t>reverse primer to add pCL353 overhang to p300 C-term</t>
  </si>
  <si>
    <t>Tm of annealing region = 70.0</t>
  </si>
  <si>
    <t>jschaepe</t>
  </si>
  <si>
    <t>oMS061</t>
  </si>
  <si>
    <t>mhinks</t>
  </si>
  <si>
    <t>CTCTCGAATTCGCCGCCACCATGGCTGAGAACTTGCTGGACG</t>
  </si>
  <si>
    <t>ziwei75</t>
  </si>
  <si>
    <t>forward primer to add pCL353 overhang to CBP N-term</t>
  </si>
  <si>
    <t>Tm of annealing region = 69.9</t>
  </si>
  <si>
    <t>pMS002</t>
  </si>
  <si>
    <t>oMS062</t>
  </si>
  <si>
    <t>GCAAGCTTACTGCAAAACTTATACAGTGCTTCTAGGGTTGGCATGA</t>
  </si>
  <si>
    <t>reverse primer to add CBP C-term overhang to CBP N-term</t>
  </si>
  <si>
    <t>oMS063</t>
  </si>
  <si>
    <t>CAACCCTAGAAGCACTGTATAAGTTTTGCAGTAAGCTTGCAGAGGTCT</t>
  </si>
  <si>
    <t>forward primer to add CBP N-term overhang to CBP C-term</t>
  </si>
  <si>
    <t>Tm of annealing region = 69.6</t>
  </si>
  <si>
    <t>oMS064</t>
  </si>
  <si>
    <t>TCCGGAACATCATAGGGATACAAGCCCTCCACAAACTTCTCTAGC</t>
  </si>
  <si>
    <t>reverse primer to add pCL353 overhang to CBP C-term</t>
  </si>
  <si>
    <t>Tm of annealing region = 69.0</t>
  </si>
  <si>
    <t>oMS065</t>
  </si>
  <si>
    <t>GCCAAGCTTCCGAGCTCTC</t>
  </si>
  <si>
    <t xml:space="preserve">forward primer for verifying insert into pCL353 </t>
  </si>
  <si>
    <t>Gibson assembly into pCL353</t>
  </si>
  <si>
    <t>oMS066</t>
  </si>
  <si>
    <t>AGCTAGCAGAGGCCTGCG</t>
  </si>
  <si>
    <t xml:space="preserve">reverse primer for verifying insert into pCL353 </t>
  </si>
  <si>
    <t>oMS067</t>
  </si>
  <si>
    <t>CCAAAAAGCTTCGTAGTGTCAAACAAGCATC</t>
  </si>
  <si>
    <t>TAF5m_2768_FW (QuikChange for TAF5 sequence)</t>
  </si>
  <si>
    <t>oMS068</t>
  </si>
  <si>
    <t>GATGCTTGTTTGACACTACGAAGCTTTTTGG</t>
  </si>
  <si>
    <t>TAF5m_2768_RV</t>
  </si>
  <si>
    <t>oMS069</t>
  </si>
  <si>
    <t>ACCTTCATTTTACTCGAAGAAACCTGGTTCT</t>
  </si>
  <si>
    <t>TAF5m_3611_FW</t>
  </si>
  <si>
    <t>oMS070</t>
  </si>
  <si>
    <t>AGAACCAGGTTTCTTCGAGTAAAATGAAGGT</t>
  </si>
  <si>
    <t>TAF5m_3611_RV</t>
  </si>
  <si>
    <t>oMS071</t>
  </si>
  <si>
    <t>gatagatCGTCTCgctccgcctcgggcgacac</t>
  </si>
  <si>
    <t>forward primer to amplify YY1 with Golden Gate overhangs (1.2 kb)</t>
  </si>
  <si>
    <t>Tm of annealing region = 63.6 --&gt; anneal at 62</t>
  </si>
  <si>
    <t>pcDNA3.1-YY1</t>
  </si>
  <si>
    <t>oMS072</t>
  </si>
  <si>
    <t>atgctaatCGTCTCgaTccctggttgtttttggccttag</t>
  </si>
  <si>
    <t>reverse primer to amplify YY1 with Golden Gate overhangs</t>
  </si>
  <si>
    <t>pcDNA3.1-YY2</t>
  </si>
  <si>
    <t>oMS073</t>
  </si>
  <si>
    <t>gatagatCGTCTCgctccactaaaagagaagcagaggagct</t>
  </si>
  <si>
    <t>forward primer to amplify GABPA with Golden Gate overhangs (1.3 kb)</t>
  </si>
  <si>
    <t>Tm of annealing region = 61.1 --&gt; anneal at 60</t>
  </si>
  <si>
    <t>GABPA_pcDNA6.2/EmGFP-Bsd</t>
  </si>
  <si>
    <t>oMS074</t>
  </si>
  <si>
    <t>atgctaatCGTCTCgaTccattatccttttccgtttgca</t>
  </si>
  <si>
    <t>reverse primer to amplify GABPA with Golden Gate overhangs</t>
  </si>
  <si>
    <t xml:space="preserve">Tm of annealing region = 61.3 </t>
  </si>
  <si>
    <t>oMS075</t>
  </si>
  <si>
    <t>gatagatCGTCTCgctcccccgccggcctcac</t>
  </si>
  <si>
    <t>forward primer to amplify TAF4B (ENST00000269142.10) GG, very GC-rich option</t>
  </si>
  <si>
    <t>Tm of annealing region = 68.9 --&gt; with 038, anneal at 70</t>
  </si>
  <si>
    <t>oMS076</t>
  </si>
  <si>
    <t>gatagatCGTCTCgctccgcgtctaccagccgtttg</t>
  </si>
  <si>
    <t>forward primer to amplify GTF2B with Golden Gate overhangs (950 bp)</t>
  </si>
  <si>
    <t>Tm of annealing region = 64.9 --&gt; anneal at 67</t>
  </si>
  <si>
    <t>TFORF3401 (GTF2B)</t>
  </si>
  <si>
    <t>oMS077</t>
  </si>
  <si>
    <t>atgctaatCGTCTCgaTcctagctgtggtagtttgtccactg</t>
  </si>
  <si>
    <t>reverse primer to amplify GTF2B with Golden Gate overhangs</t>
  </si>
  <si>
    <t>Tm of annealing region = 63.4</t>
  </si>
  <si>
    <t>oMS078</t>
  </si>
  <si>
    <t>gatagatCGTCTCgctccgaggagccgcagtcagat</t>
  </si>
  <si>
    <t>forward primer to amplify TP53 with GG overhangs (1.2 kb)</t>
  </si>
  <si>
    <t>Tm of annealing region = 63.8 --&gt; anneal at 68</t>
  </si>
  <si>
    <t>pLX313-TP53-WT</t>
  </si>
  <si>
    <t>pMS079</t>
  </si>
  <si>
    <t>atgctaatCGTCTCgaTccgtctgagtcaggcccttctg</t>
  </si>
  <si>
    <t>reverse primer to amplify TP53 with GG overhangs</t>
  </si>
  <si>
    <t>Tm of annealing region = 64.5</t>
  </si>
  <si>
    <t>oMS080</t>
  </si>
  <si>
    <t>gatagatCGTCTCgctcccccctcaacgttagcttcac</t>
  </si>
  <si>
    <t>forward primer to amplify MYC with GG overhangs (1.3 kb), actually c-myc 2 missing first 15 aa of canonical sequence</t>
  </si>
  <si>
    <t>Tm of annealing region = 63.9 --&gt; anneal at 67</t>
  </si>
  <si>
    <t>pcDNA3-cmyc</t>
  </si>
  <si>
    <t>pMS081</t>
  </si>
  <si>
    <t>atgctaatCGTCTCgaTcccgcacaagagttccgtagc</t>
  </si>
  <si>
    <t>reverse primer to amplify MYC with GG overhangs</t>
  </si>
  <si>
    <t>Tm of annealing region = 64.0</t>
  </si>
  <si>
    <t>oMS082</t>
  </si>
  <si>
    <t>gatagatCGTCTCgctccagcgaccaagatcactccat</t>
  </si>
  <si>
    <t>forward primer to amplify SP1 with GG overhangs (2.3 kb)</t>
  </si>
  <si>
    <t>Tm of annealing region = 64.1 --&gt; anneal at 64</t>
  </si>
  <si>
    <t>BirA-Myc_N_SP1</t>
  </si>
  <si>
    <t>pMS083</t>
  </si>
  <si>
    <t>atgctaatCGTCTCgaTccgaagccattgccactgatattaa</t>
  </si>
  <si>
    <t>reverse primer to amplify SP1 with GG overhangs</t>
  </si>
  <si>
    <t>Tm of annealing region = 64.1</t>
  </si>
  <si>
    <t>oMS084</t>
  </si>
  <si>
    <t>gatagatCGTCTCgctccgactatgactttaaagtgaagctgagc</t>
  </si>
  <si>
    <t>forward primer to amplify CDK8 with GG overhangs (1.4 kb)</t>
  </si>
  <si>
    <t>Tm of annealing region = 63.7 --&gt; anneal at 66</t>
  </si>
  <si>
    <t>pLVX-Flag-CDK8-WT-IRES-mCherry</t>
  </si>
  <si>
    <t>pMS085</t>
  </si>
  <si>
    <t>atgctaatCGTCTCgaTccgtaccgatgtgtctgatgtgagt</t>
  </si>
  <si>
    <t>reverse primer to amplify CDK8 with GG overhangs</t>
  </si>
  <si>
    <t>oMS086</t>
  </si>
  <si>
    <t>gatagatCGTCTCgctccgcggccttcgggatct</t>
  </si>
  <si>
    <t>forward primer to amplify MED12 (R1392Q) with GG overhangs (6.5 kb)</t>
  </si>
  <si>
    <t>Tm of annealing region = 67 --&gt; anneal at 68</t>
  </si>
  <si>
    <t>MED12_pLX307</t>
  </si>
  <si>
    <t>oMS087</t>
  </si>
  <si>
    <t>atgctaatCGTCTCgaTccgtagcgtccaaatatgttggtactgg</t>
  </si>
  <si>
    <t>reverse primer to amplify MED12 with GG overhangs</t>
  </si>
  <si>
    <t>Tm of annealing region = 67.2</t>
  </si>
  <si>
    <t>oMS088</t>
  </si>
  <si>
    <t>gatagatCGTCTCgctcccagtatgttgtggctgccg</t>
  </si>
  <si>
    <t>forward primer to amplify SP1;146-495 with GG overhangs (1050 bp)</t>
  </si>
  <si>
    <t>Tm of annealing region = 65.8 --&gt; anneal at 68</t>
  </si>
  <si>
    <t>oMS089</t>
  </si>
  <si>
    <t>reverse primer to amplify SP1;146-495 with GG overhangs</t>
  </si>
  <si>
    <t>Tm of annealing region = 65</t>
  </si>
  <si>
    <t>oMS090</t>
  </si>
  <si>
    <t>gatagatCGTCTCgctccgattccgctggaggc</t>
  </si>
  <si>
    <t>forward primer to amplify TAF1's TAND1 with GG overhangs (96 bp)</t>
  </si>
  <si>
    <t>Tm of annealing region = 61.1</t>
  </si>
  <si>
    <t>pMS004</t>
  </si>
  <si>
    <t>oMS091</t>
  </si>
  <si>
    <t>atgctaatCGTCTCgaTccatcatccaagacgctttcc</t>
  </si>
  <si>
    <t>reverse primer to amplify TAF1's TAND1 with GG overhangs</t>
  </si>
  <si>
    <t>oMS092</t>
  </si>
  <si>
    <t>TGAGATCTGACTGAAAAAAAA</t>
  </si>
  <si>
    <t>forward primer to amplify hIVT backbone (exactly from TGA), same as PS_62_hIVT_bkb_F</t>
  </si>
  <si>
    <t>pT7CFE1-CHis</t>
  </si>
  <si>
    <t>oMS093</t>
  </si>
  <si>
    <t>CATATTATCATCGTGTTTTTCA</t>
  </si>
  <si>
    <t>reverse primer to amplify hIVT backbone (exactly from ATG)</t>
  </si>
  <si>
    <t>oMS094</t>
  </si>
  <si>
    <t>gatagatCGTCTCgctccttggcaggcttggg</t>
  </si>
  <si>
    <t>forward primer to amplify TAF1's TAND2 with GG overhangs (78 bp)</t>
  </si>
  <si>
    <t>Tm of annealing region = 61.2</t>
  </si>
  <si>
    <t>oMS095</t>
  </si>
  <si>
    <t>atgctaatCGTCTCgaTccgtcagtcccggtcaattc</t>
  </si>
  <si>
    <t>reverse primer to amplify TAF1's TAND2 with GG overhangs</t>
  </si>
  <si>
    <t>oMS096</t>
  </si>
  <si>
    <t>gatagatCGTCTCgctcccaacaacaacagcagcagc</t>
  </si>
  <si>
    <t>forward primer to amplify TBP;61-240 with GG overhangs (540 bp)</t>
  </si>
  <si>
    <t>Tm of annealing region = 63.9</t>
  </si>
  <si>
    <t>pMS003</t>
  </si>
  <si>
    <t>oMS097</t>
  </si>
  <si>
    <t>atgctaatCGTCTCgaTccaactctagcatattttcttgctgcc</t>
  </si>
  <si>
    <t>reverse primer to amplify TBP;61-240 with GG overhangs</t>
  </si>
  <si>
    <t>Tm of annealing region = 64.7</t>
  </si>
  <si>
    <t>oMS098</t>
  </si>
  <si>
    <t>tctgatgcttgtttgacactacgaagctttttgggtgttac</t>
  </si>
  <si>
    <t>pMS005</t>
  </si>
  <si>
    <t>oMS099</t>
  </si>
  <si>
    <t>gtaacacccaaaaagcttcgtagtgtcaaacaagcatcaga</t>
  </si>
  <si>
    <t>oMS100</t>
  </si>
  <si>
    <t>cagctagaaccaggtttcttcgagtaaaatgaaggtgtaca</t>
  </si>
  <si>
    <t>oMS101</t>
  </si>
  <si>
    <t>tgtacaccttcattttactcgaagaaacctggttctagctg</t>
  </si>
  <si>
    <t>oMS102</t>
  </si>
  <si>
    <t>gatagatCGTCTCgctccCAACAAGCAGCAGCAACT</t>
  </si>
  <si>
    <t>forward primer to amplify p300 Freedman TAZ2 with GG overhangs (291 bp)</t>
  </si>
  <si>
    <t>Tm of annealing region = 61</t>
  </si>
  <si>
    <t>nvd028</t>
  </si>
  <si>
    <t>oMS103</t>
  </si>
  <si>
    <t>atgctaatCGTCTCgaTccCTGCCTCAGTTTCTGCTTG</t>
  </si>
  <si>
    <t>reverse primer to amplify p300 Freedman TAZ2 with GG overhangs</t>
  </si>
  <si>
    <t>oMS104</t>
  </si>
  <si>
    <t>AAAGCTTCGTagtGTCAAACAAG</t>
  </si>
  <si>
    <t>N505S:1_FWD (Q5 SDM)</t>
  </si>
  <si>
    <t>Annealing temp = 59</t>
  </si>
  <si>
    <t>oMS105</t>
  </si>
  <si>
    <t>TTGGGTGTTACCGAC</t>
  </si>
  <si>
    <t>N505S:1_REV (Q5 SDM)</t>
  </si>
  <si>
    <t>oMS106</t>
  </si>
  <si>
    <t>TCATTTTACTcgaAGAAACCTGG</t>
  </si>
  <si>
    <t>L786R:2_FWD (Q5 SDM)</t>
  </si>
  <si>
    <t>Annealing temp = 58</t>
  </si>
  <si>
    <t>oMS107</t>
  </si>
  <si>
    <t>AGGTGTACAACTGGTG</t>
  </si>
  <si>
    <t>L786R:2_REV (Q5 SDM)</t>
  </si>
  <si>
    <t>oMS108</t>
  </si>
  <si>
    <t>gatagatCGTCTCgctccgccatctacaagcagtcacagc</t>
  </si>
  <si>
    <t>forward primer to amplify TP53;161-393 with GG overhangs (with reverse oMS079)</t>
  </si>
  <si>
    <t>Tm of annealing region = 68, anneal at 69</t>
  </si>
  <si>
    <t>oMS109</t>
  </si>
  <si>
    <t>gccgctttcgcactttagc</t>
  </si>
  <si>
    <t>Sanger sequencing MCS of pJT126</t>
  </si>
  <si>
    <t>oMS110</t>
  </si>
  <si>
    <t>GCGCACATTTCCCCGAAAAG</t>
  </si>
  <si>
    <t>Sanger sequencing MCS of nvd005, nvd006</t>
  </si>
  <si>
    <t>oMS111</t>
  </si>
  <si>
    <t>ATCTGATCTGGGGCCTCG</t>
  </si>
  <si>
    <t>Physical location</t>
  </si>
  <si>
    <t>Sanger sequencing MCS of pMS018, pMS019</t>
  </si>
  <si>
    <t>Personally sequence verified?</t>
  </si>
  <si>
    <t>Glycerol stock?</t>
  </si>
  <si>
    <t>Purpose</t>
  </si>
  <si>
    <t>Link on Benchling</t>
  </si>
  <si>
    <t>oMS112</t>
  </si>
  <si>
    <t>gatagatCGTCTCgctccGGAATAAGAAAGCAGTGGC</t>
  </si>
  <si>
    <t>forward primer to amplify p300 KIX with GG overhangs (273 bp)</t>
  </si>
  <si>
    <t>Tm of annealing region = 61, anneal at 61</t>
  </si>
  <si>
    <t>pMS023 or pMS027</t>
  </si>
  <si>
    <t>oMS113</t>
  </si>
  <si>
    <t>atgctaatCGTCTCgaTccGTTCTGCTTCTGAAGCC</t>
  </si>
  <si>
    <t xml:space="preserve">reverse primer to amplify p300 KIX with GG overhangs </t>
  </si>
  <si>
    <t>Tm of annealing region = 60</t>
  </si>
  <si>
    <t>hIVT-p300-SNAP-His</t>
  </si>
  <si>
    <t>oMS114</t>
  </si>
  <si>
    <t>Plasmids 1, Fordyce</t>
  </si>
  <si>
    <t>gatagatCGTCTCgctccGCACAAAATGTCTCCAGTC</t>
  </si>
  <si>
    <t>yes</t>
  </si>
  <si>
    <t>forward primer to amplify MYB;25 with GG overhangs (240 bp)</t>
  </si>
  <si>
    <t>hIVT expression of p300</t>
  </si>
  <si>
    <t>Tm of annealing region = 61, anneal at 62</t>
  </si>
  <si>
    <t>pMS020 or pMS024</t>
  </si>
  <si>
    <t>oMS115</t>
  </si>
  <si>
    <t>atgctaatCGTCTCgaTccGGTAGTGCTGTGCCAG</t>
  </si>
  <si>
    <t xml:space="preserve">reverse primer to amplify MYB;25 with GG overhangs </t>
  </si>
  <si>
    <t>Tm of annealing region = 63</t>
  </si>
  <si>
    <t>oMS116</t>
  </si>
  <si>
    <t>GAGGCCCTTTctatagGCGCGTTTCG</t>
  </si>
  <si>
    <t>https://benchling.com/maya_sheth/f/lib_WB7YE2OL-ms-co-activators/seq_sh0paI8l-hivt-his-p300-snap/edit</t>
  </si>
  <si>
    <t>hIVT_remove_BsmBI_1_FWD</t>
  </si>
  <si>
    <t>pMS018, pMS019</t>
  </si>
  <si>
    <t>oMS117</t>
  </si>
  <si>
    <t>Length</t>
  </si>
  <si>
    <t>GTGATACGCCTATTTTTATAC</t>
  </si>
  <si>
    <t>Notes</t>
  </si>
  <si>
    <t>Mass (ng)</t>
  </si>
  <si>
    <t>hIVT_remove_BsmBI_1_REV</t>
  </si>
  <si>
    <t>gMS001</t>
  </si>
  <si>
    <t>oMS118</t>
  </si>
  <si>
    <t>TTTTCCTTTGAAAAACACGATGATAATATGgGAGACGGGtcaAgCGTCTCtggATCCggaTCAggctccGACAAAGATTGCGAAATGAAACGTACCACCCTGGATAGCCCGCTGGGCAAACTGGAACTGAGCGGCTGCGAACAGGGCCTGCATGAAATTAAACTGCTGGGTAAAGGCACCAGCGCGGCCGATGCGGTTGAAGTTCCGGCCCCGGCCGCCGTGCTGGGTGGTCCGGAACCGCTGATGCAGGCGACCGCGTGGCTGAACGCGTATTTTCATCAGCCGGAAGCGATTGAAGAATTTCCGGTTCCGGCGCTGCATCATCCGGTGTTTCAGCAGGAGAGCTTTACCCGTCAGGTGCTGTGGAAACTGCTGAAAGTGGTTAAATTTGGCGAAGTGATTAGCTATCAGCAGCTGGCGGCCCTGGCGGGTAATCCGGCGGCCACCGCCGCCGTTAAAACCGCGCTGAGCGGTAACCCGGTGCCGATTCTGATTCCGTGCCATCGTGTGGTTAGCTCTAGCGGTGCGGTTGGCGGTTATGAAGGTGGTCTGGCGGTGAAAGAGTGGCTGCTGGCCCATGAAGGTCATCGTCTGGGTAAACCGGGTCTGGGATGAGATCTGACTGAAAAAAAAA</t>
  </si>
  <si>
    <t>GCAGCTCCCGctatagGTCACAGCTTG</t>
  </si>
  <si>
    <t>hIVT_remove_BsmBI_2_FWD</t>
  </si>
  <si>
    <t>Annealing temp = 56</t>
  </si>
  <si>
    <t>oMS119</t>
  </si>
  <si>
    <t>ATGTGTCAGAGGTTTTC</t>
  </si>
  <si>
    <t>hIVT_remove_BsmBI_2_REV</t>
  </si>
  <si>
    <t>Barcodes</t>
  </si>
  <si>
    <t>Barcode for NextSeq sample sheet (?)</t>
  </si>
  <si>
    <t>Seq997-A1</t>
  </si>
  <si>
    <t>AATGATACGGCGACCACCGAGATCTACACCCTGGTAGCGATTTCTTGGCTTTATATATCTTGTG</t>
  </si>
  <si>
    <r>
      <rPr/>
      <t xml:space="preserve">forward barcoding primer (see </t>
    </r>
    <r>
      <rPr>
        <color rgb="FF1155CC"/>
        <u/>
      </rPr>
      <t>original spreadsheet</t>
    </r>
    <r>
      <rPr/>
      <t>)</t>
    </r>
  </si>
  <si>
    <t>CCTGGTAG</t>
  </si>
  <si>
    <t>hIVT-CBP-SNAP-His</t>
  </si>
  <si>
    <t>CTACCAGG</t>
  </si>
  <si>
    <t>hIVT expression of CBP</t>
  </si>
  <si>
    <t>Seq997-A2</t>
  </si>
  <si>
    <t>https://benchling.com/maya_sheth/f/lib_WB7YE2OL-ms-co-activators/seq_Tqep7WNd-hivt-flag-cbp-ha-snap-his/edit</t>
  </si>
  <si>
    <t>AATGATACGGCGACCACCGAGATCTACACTAAGCATGCGATTTCTTGGCTTTATATATCTTGTG</t>
  </si>
  <si>
    <r>
      <rPr/>
      <t xml:space="preserve">forward barcoding primer (see </t>
    </r>
    <r>
      <rPr>
        <color rgb="FF1155CC"/>
        <u/>
      </rPr>
      <t>original spreadsheet</t>
    </r>
    <r>
      <rPr/>
      <t>)</t>
    </r>
  </si>
  <si>
    <t>TAAGCATG</t>
  </si>
  <si>
    <t>CATGCTTA</t>
  </si>
  <si>
    <t>t7-TBP-SNAP</t>
  </si>
  <si>
    <t>Plasmids 1</t>
  </si>
  <si>
    <t>Seq997-A3</t>
  </si>
  <si>
    <t>PURExpress expression of TBP-SNAP</t>
  </si>
  <si>
    <t>https://benchling.com/maya_sheth/f/lib_KYnoHds0-tfiid/seq_wAT7Cd9h-pms003-t7-tbp-snap/edit</t>
  </si>
  <si>
    <t>AATGATACGGCGACCACCGAGATCTACACAGATGTGCCGATTTCTTGGCTTTATATATCTTGTG</t>
  </si>
  <si>
    <r>
      <rPr/>
      <t xml:space="preserve">forward barcoding primer (see </t>
    </r>
    <r>
      <rPr>
        <color rgb="FF1155CC"/>
        <u/>
      </rPr>
      <t>original spreadsheet</t>
    </r>
    <r>
      <rPr/>
      <t>)</t>
    </r>
  </si>
  <si>
    <t>AGATGTGC</t>
  </si>
  <si>
    <t>GCACATCT</t>
  </si>
  <si>
    <t>t7-TAF1-SNAP</t>
  </si>
  <si>
    <t>Seq997-A4</t>
  </si>
  <si>
    <t>AATGATACGGCGACCACCGAGATCTACACGTCGAGCACGATTTCTTGGCTTTATATATCTTGTG</t>
  </si>
  <si>
    <t>PURExpress expression of TAF1-SNAP</t>
  </si>
  <si>
    <t>https://benchling.com/maya_sheth/f/lib_KYnoHds0-tfiid/seq_mIWcEl0d-pms004-t7-taf1-snap</t>
  </si>
  <si>
    <r>
      <rPr/>
      <t xml:space="preserve">forward barcoding primer (see </t>
    </r>
    <r>
      <rPr>
        <color rgb="FF1155CC"/>
        <u/>
      </rPr>
      <t>original spreadsheet</t>
    </r>
    <r>
      <rPr/>
      <t>)</t>
    </r>
  </si>
  <si>
    <t>GTCGAGCA</t>
  </si>
  <si>
    <t>TGCTCGAC</t>
  </si>
  <si>
    <t>Seq999_hU6_R1</t>
  </si>
  <si>
    <t>CGATTTCTTGGCTTTATATATCTTGTGGAAAGGACGAAACACCG</t>
  </si>
  <si>
    <t>t7-TAF5-SNAP (TAF5: Ser505Asn and Arg786Leu)</t>
  </si>
  <si>
    <t>PURExpress expression of TAF5-SNAP (actual seq has two point mutants, Ser505Asn and Arg786Leu)</t>
  </si>
  <si>
    <t>read 1 sequencing primer</t>
  </si>
  <si>
    <t>https://benchling.com/maya_sheth/f/lib_KYnoHds0-tfiid/seq_Su97TCai-pms005-t7-taf5-snap</t>
  </si>
  <si>
    <t>Seq996_sgPuro_I</t>
  </si>
  <si>
    <t>AAGGCTAGTCCGTTATCAACTTGAAAAAGTGGCACCG</t>
  </si>
  <si>
    <t>pMS006</t>
  </si>
  <si>
    <t>t7-TAF6-SNAP</t>
  </si>
  <si>
    <t>index 1 sequencing primer</t>
  </si>
  <si>
    <t>PURExpress expression of TAF6-SNAP</t>
  </si>
  <si>
    <t>https://benchling.com/maya_sheth/f/lib_KYnoHds0-tfiid/seq_Kx63qudc-pms006-t7-taf6-snap</t>
  </si>
  <si>
    <t>Guide-Seq-I2-Seq</t>
  </si>
  <si>
    <t>CGGTGTTTCGTCCTTTCCACAAGATATATAAAGCCAAGAAATCG</t>
  </si>
  <si>
    <t>index 2 sequencing primer</t>
  </si>
  <si>
    <t>pMS007</t>
  </si>
  <si>
    <t>t7-TAF13-SNAP</t>
  </si>
  <si>
    <t>PURExpress expression of TAF13-SNAP</t>
  </si>
  <si>
    <t>https://benchling.com/maya_sheth/f/lib_KYnoHds0-tfiid/seq_eO5sqEGl-pms007-t7-taf13-snap</t>
  </si>
  <si>
    <t>pMS008</t>
  </si>
  <si>
    <t>pEF-p300ΔBRD-HAtag hPGK-mTagBFP2</t>
  </si>
  <si>
    <t>mammalian expression of p300ΔBRD</t>
  </si>
  <si>
    <t>https://benchling.com/maya_sheth/f/lib_WB7YE2OL-ms-co-activators/seq_u69AdsHz-pms008-pef-p300brd-hatag-hpgk-mtagbfp2/edit</t>
  </si>
  <si>
    <t>pMS009</t>
  </si>
  <si>
    <t>pEF-CBPΔBRD-HAtag hPGK-mTagBFP2</t>
  </si>
  <si>
    <t>mammalian expression of CBPΔBRD</t>
  </si>
  <si>
    <t>https://benchling.com/maya_sheth/f/lib_WB7YE2OL-ms-co-activators/seq_6s796OcK-pms009-pef-cbpbrd-hatag-hpgk-mtagbfp2/edit</t>
  </si>
  <si>
    <t>pMS010</t>
  </si>
  <si>
    <t>t7-TBP-meGFP</t>
  </si>
  <si>
    <t>Plasmids 2</t>
  </si>
  <si>
    <t>PURExpress expression of TBP-meGFP</t>
  </si>
  <si>
    <t>https://benchling.com/maya_sheth/f/lib_KYnoHds0-tfiid/seq_lAhOPi4i-pms010-t7-tbp-megfp/edit</t>
  </si>
  <si>
    <t>pMS011</t>
  </si>
  <si>
    <t>t7-TAF1-meGFP</t>
  </si>
  <si>
    <t>PURExpress expression of TAF1-meGFP</t>
  </si>
  <si>
    <t>https://benchling.com/maya_sheth/f/lib_KYnoHds0-tfiid/seq_zSS8yxaP-pms011-t7-taf1-megfp/edit</t>
  </si>
  <si>
    <t>pMS012</t>
  </si>
  <si>
    <t>t7-TAF6-meGFP</t>
  </si>
  <si>
    <t>PURExpress expression of TAF6-meGFP</t>
  </si>
  <si>
    <t>https://benchling.com/maya_sheth/f/lib_KYnoHds0-tfiid/seq_iQxJUeOg-pms012-t7-taf6-megfp/edit</t>
  </si>
  <si>
    <t>pMS013</t>
  </si>
  <si>
    <t>t7-TAF13-meGFP</t>
  </si>
  <si>
    <t>PURExpress expression of TAF13-meGFP</t>
  </si>
  <si>
    <t>https://benchling.com/maya_sheth/f/lib_KYnoHds0-tfiid/seq_gjkKgIbz-pms013-t7-taf13-megfp/edit</t>
  </si>
  <si>
    <t>pMS014</t>
  </si>
  <si>
    <t>pJT126 with rTetR-TBP</t>
  </si>
  <si>
    <t>lenti integration for rTetR-TBP expression (JT126 backbone)</t>
  </si>
  <si>
    <t>https://benchling.com/maya_sheth/f/lib_KYnoHds0-tfiid/seq_9jH0ipWx-pms014-lenti-pef-rtetrse-g72p-3xflag-tbp-t2a-mcherry-bsd-wpre/edit</t>
  </si>
  <si>
    <t>pMS015</t>
  </si>
  <si>
    <t>pJT126 with rTetR-TAF1</t>
  </si>
  <si>
    <t>lenti integration for rTetR-TAF1 expression (JT126 backbone)</t>
  </si>
  <si>
    <t>https://benchling.com/maya_sheth/f/lib_KYnoHds0-tfiid/seq_YNfsJtwL-pms015-lenti-pef-rtetrse-g72p-3xflag-taf1-t2a-mcherry-bsd-wpre/edit</t>
  </si>
  <si>
    <t>pMS016</t>
  </si>
  <si>
    <t>pJT126 with rTetR-TAF6</t>
  </si>
  <si>
    <t>yes (very low concentration)</t>
  </si>
  <si>
    <t>lenti integration for rTetR-TAF6 expression (JT126 backbone)</t>
  </si>
  <si>
    <t>https://benchling.com/maya_sheth/f/lib_KYnoHds0-tfiid/seq_2fcw5AHy-pms016-lenti-pef-rtetrse-g72p-3xflag-taf6-t2a-mcherry-bsd-wpre/edit</t>
  </si>
  <si>
    <t>pMS017</t>
  </si>
  <si>
    <t>pJT126 with rTetR-TAF13</t>
  </si>
  <si>
    <t>lenti integration for rTetR-TAF13 expression (JT126 backbone)</t>
  </si>
  <si>
    <t>https://benchling.com/maya_sheth/f/lib_KYnoHds0-tfiid/seq_teQ14haR-pms017-lenti-pef-rtetrse-g72p-3xflag-taf13-t2a-mcherry-bsd-wpre/edit</t>
  </si>
  <si>
    <t>pMS018</t>
  </si>
  <si>
    <t>hIVT-typeIIS-SNAP-polyA</t>
  </si>
  <si>
    <t>yes - shorter poly(A)</t>
  </si>
  <si>
    <t>destination vector for Golden Gate cloning for hIVT expression with SNAP tag</t>
  </si>
  <si>
    <t>https://benchling.com/maya_sheth/f/lib_WB7YE2OL-ms-sequences/seq_EGcayw6v-hivt-typeiis-snap-polya/edit</t>
  </si>
  <si>
    <t>pMS019</t>
  </si>
  <si>
    <t>hIVT-typeIIS-meGFP-polyA</t>
  </si>
  <si>
    <t>destination vector for Golden Gate cloning for hIVT expression with eGFP tag</t>
  </si>
  <si>
    <t>https://benchling.com/maya_sheth/f/lib_WB7YE2OL-ms-sequences/seq_VUbIjrOe-pms019-hivt-typeiis-megfp-polya/edit</t>
  </si>
  <si>
    <t>pMS020</t>
  </si>
  <si>
    <t>t7-MYB;25-SNAP</t>
  </si>
  <si>
    <t>flipped STAMMPPING test controls (AD-SNAP)</t>
  </si>
  <si>
    <t>https://benchling.com/maya_sheth/f/lib_e2s2gmaK-tfs/seq_pah5Orag-pms020-t7-myb25-snap/edit</t>
  </si>
  <si>
    <t>pMS021</t>
  </si>
  <si>
    <t>t7-MYB;25;L302A-SNAP</t>
  </si>
  <si>
    <t>https://benchling.com/maya_sheth/f/lib_e2s2gmaK-tfs/seq_8g8SZgjf-pms021-t7-myb25l302a-snap/edit</t>
  </si>
  <si>
    <t>pMS022</t>
  </si>
  <si>
    <t>t7-ATF4;8-SNAP</t>
  </si>
  <si>
    <t>https://benchling.com/maya_sheth/f/lib_e2s2gmaK-tfs/seq_lx1kXqm2-pms022-t7-atf48-snap/edit</t>
  </si>
  <si>
    <t>pMS023</t>
  </si>
  <si>
    <t>t7-p300 KIX-SNAP</t>
  </si>
  <si>
    <t>normal STAMMPPING (coA-SNAP)</t>
  </si>
  <si>
    <t>https://benchling.com/maya_sheth/f/lib_SzcHLmC0-p300cbp/seq_xogXSIzC-pms023-t7-p300-kix-snap/edit</t>
  </si>
  <si>
    <t>pMS024</t>
  </si>
  <si>
    <t>t7-MYB;25-meGFP</t>
  </si>
  <si>
    <t>normal STAMMPPING (AD-meGFP)</t>
  </si>
  <si>
    <t>https://benchling.com/maya_sheth/f/lib_e2s2gmaK-tfs/seq_aEcmhEYs-pms024-t7-myb25-megfp/edit</t>
  </si>
  <si>
    <t>pMS025</t>
  </si>
  <si>
    <t>t7-MYB;25;L302A-meGFP</t>
  </si>
  <si>
    <t>https://benchling.com/maya_sheth/f/lib_e2s2gmaK-tfs/seq_AL2Q5Fjw-pms025-t7-myb25l302a-megfp/edit</t>
  </si>
  <si>
    <t>pMS026</t>
  </si>
  <si>
    <t>t7-ATF4;8-meGFP</t>
  </si>
  <si>
    <t>https://benchling.com/maya_sheth/f/lib_e2s2gmaK-tfs/seq_dXRyRPeD-pms026-t7-atf48-megfp/edit</t>
  </si>
  <si>
    <t>pMS027</t>
  </si>
  <si>
    <t>t7-p300 KIX-meGFP</t>
  </si>
  <si>
    <t>flipped STAMMPPING test controls (coA-meGFP)</t>
  </si>
  <si>
    <t>https://benchling.com/maya_sheth/f/lib_SzcHLmC0-p300cbp/seq_hEG2YE3d-pms027-t7-p300-kix-megfp/edit</t>
  </si>
  <si>
    <t>pMS028</t>
  </si>
  <si>
    <t>t7-p300 TAZ2-meGFP</t>
  </si>
  <si>
    <t>https://benchling.com/maya_sheth/f/lib_SzcHLmC0-p300cbp/seq_UL0pwyGa-pms028-t7-p300-taz2-megfp</t>
  </si>
  <si>
    <t>pMS029</t>
  </si>
  <si>
    <t>pJT126 with rTetR-MYB;25;L302A</t>
  </si>
  <si>
    <t>lenti integration for STAMMPPING control domain</t>
  </si>
  <si>
    <t>https://benchling.com/maya_sheth/f/lib_e2s2gmaK-tfs/seq_qhrmEvGO-pms029-lenti-pef-rtetrse-g72p-3xflag-myb25l302a-t2a-mcherry-bsd-wpre/edit</t>
  </si>
  <si>
    <t>pMS030</t>
  </si>
  <si>
    <t>pJT126 with rTetR-ATF4;8</t>
  </si>
  <si>
    <t>https://benchling.com/maya_sheth/f/lib_e2s2gmaK-tfs/seq_sMnitpZc-pms030-lenti-pef-rtetrse-g72p-3xflag-atf48-t2a-mcherry-bsd-wpre/edit</t>
  </si>
  <si>
    <t>pMS031</t>
  </si>
  <si>
    <t>pJT126 with rTetR-p300 TAZ2</t>
  </si>
  <si>
    <t>https://benchling.com/maya_sheth/f/lib_SzcHLmC0-p300cbp/seq_vIWvYvRy-pms031-lenti-pef-rtetrse-g72p-3xflag-p300-taz2-t2a-mcherry-bsd-wpre/edit</t>
  </si>
  <si>
    <t>pMS032</t>
  </si>
  <si>
    <t>t7-TAF5-SNAP</t>
  </si>
  <si>
    <t>PURExpress expression of TAF5(correct!)-SNAP</t>
  </si>
  <si>
    <t>https://benchling.com/maya_sheth/f/lib_KYnoHds0-tfiid/seq_b1G64WvV-pms032-t7-taf5-snap/edit</t>
  </si>
  <si>
    <t>hIVT-TBP-SNAP</t>
  </si>
  <si>
    <t>hIVT-TAF1-SNAP</t>
  </si>
  <si>
    <t>hIVT-TAF6-SNAP</t>
  </si>
  <si>
    <t>hIVT-TAF13-SNAP</t>
  </si>
  <si>
    <t>hIVT-TBP-meGFP</t>
  </si>
  <si>
    <t>hIVT-TAF1-meGFP</t>
  </si>
  <si>
    <t>hIVT-TAF6-meGFP</t>
  </si>
  <si>
    <t>hIVT-TAF13-meGFP</t>
  </si>
  <si>
    <t>nvd005</t>
  </si>
  <si>
    <t>t7-typeIIS-SNAP</t>
  </si>
  <si>
    <t>destination vector for Golden Gate cloning for PURExpress expression with SNAP tag</t>
  </si>
  <si>
    <t>https://benchling.com/ndelrosso/f/lib_EkUmaJtL-purexpress-backbone-t7-typeiis-fp/seq_KohbOFte-nvd005-t7-typeiis-snap/edit</t>
  </si>
  <si>
    <t>nvd006</t>
  </si>
  <si>
    <t>t7-typeIIS-meGFP</t>
  </si>
  <si>
    <t>destination vector for Golden Gate cloning for PURExpress expression with eGFP tag</t>
  </si>
  <si>
    <t>https://benchling.com/ndelrosso/f/lib_EkUmaJtL-purexpress-backbone-t7-typeiis-fp/seq_TyATQGkk-nvd006-t7-typeiis-megfp/edit</t>
  </si>
  <si>
    <t>t7-p300 TAZ2-SNAP</t>
  </si>
  <si>
    <t>PURExpress expression of p300 TAZ2-SNAP</t>
  </si>
  <si>
    <t>https://benchling.com/s/seq-IwiSEBAAZ68FmNyBOR6l?m=slm-7HlqBbpeoLepJQHD3Gk5</t>
  </si>
  <si>
    <t>t7-p300-SNAP</t>
  </si>
  <si>
    <t>PURExpress expression of p300-SNAP</t>
  </si>
  <si>
    <t>pJT126</t>
  </si>
  <si>
    <t>lenti pEF-rTetR(SE-G72P)-3XFLAG-LibCloneSite-T2A-mCherry-BSD-WPRE</t>
  </si>
  <si>
    <t>yes; actual plasmid &amp; all derivatives have 2 bp deletion in backbone</t>
  </si>
  <si>
    <t>destination vector for rTetR-AD cloning (mCherry, Blast) for lenti integration</t>
  </si>
  <si>
    <t>https://benchling.com/maya_sheth/f/lib_WB7YE2OL-ms-sequences/seq_HwCxrNml-pjt126-lenti-pef-rtetrse-g72p-3xflag-libclonesite-t2a-mcherry-bsd-wpre/edit</t>
  </si>
  <si>
    <t>t7-MCS-MCS-6xHis-polyA</t>
  </si>
  <si>
    <t>typeIIS-SNAP for Gibson into hIVT vector</t>
  </si>
  <si>
    <t>hIVT expression vector (with MCS)</t>
  </si>
  <si>
    <t>Ordered from Twist --&gt; Adapters: 5’ CAATCCGCCCTCACTACAACCG, 3’ CTACTCTGGCGTCGATGAGGGA</t>
  </si>
  <si>
    <t>https://benchling.com/maya_sheth/f/lib_WB7YE2OL-ms-co-activators/seq_4CJrQraH-pt7cfe1-chis-hivt-backbone/edit</t>
  </si>
  <si>
    <t>gMS002</t>
  </si>
  <si>
    <t>TTTTCCTTTGAAAAACACGATGATAATATGgGAGACGGGtcaAgCGTCTCtggATCCggaTCAggctccGTGAGCAAAGGCGAAGAACTGTTTACCGGCGTGGTGCCGATTCTGGTGGAACTGGATGGCGATGTGAACGGCCATAAATTTAGCGTGAGCGGCGAAGGCGAAGGCGATGCGACCTATGGCAAACTGACCCTGAAATTTATTTGCACCACCGGCAAACTGCCGGTGCCGTGGCCGACCCTGGTGACCACCCTGACCTATGGCGTGCAGTGCTTTAGCCGCTATCCGGATCATATGAAACAGCATGATTTTTTTAAAAGCGCGATGCCGGAAGGCTATGTGCAGGAACGCACCATTTTTTTTAAAGATGATGGCAACTATAAAACCCGCGCGGAAGTGAAATTTGAAGGCGATACCCTGGTGAACCGCATTGAACTGAAAGGCATTGATTTTAAAGAAGATGGCAACATTCTGGGCCATAAACTGGAATATAACTATAACAGCCATAACGTGTATATTATGGCGGATAAACAGAAAAACGGCATTAAAGTGAACTTTAAAATTCGCCATAACATTGAAGATGGCAGCGTGCAGCTGGCGGATCATTATCAGCAGAACACCCCGATTGGCGATGGCCCGGTGCTGCTGCCGGATAACCATTATCTGAGCACCCAGAGCAAACTGAGCAAAGATCCGAACGAAAAACGCGATCATATGGTGCTGCTGGAATTTGTGACCGCGGCGGGCATTACCCTGGGCATGGATGAACTGTATAAATGAGATCTGACTGAAAAAAAAA</t>
  </si>
  <si>
    <t>pBD81</t>
  </si>
  <si>
    <t>pJT126 with rTetR-VP64</t>
  </si>
  <si>
    <t>lenti integration for rTetR-VP64 expression</t>
  </si>
  <si>
    <t>https://benchling.com/maya_sheth/f/lib_e2s2gmaK-tfs/seq_N4cRUV2J-pbd81-lenti-pef-rtetrse-g72p-3xflag-vp48-t2a-mcherry-bsd-wpre/edit</t>
  </si>
  <si>
    <t>typeIIS-meGFP for Gibson into hIVT vector</t>
  </si>
  <si>
    <t>gMS003</t>
  </si>
  <si>
    <t>pMD2.G</t>
  </si>
  <si>
    <t>VSV-G envelope expressing plasmid</t>
  </si>
  <si>
    <t>TCGACAATGGTATGGCTGgCGTCTCGctccGAAGCACAGAATGTCTCCAGTCATGTTCCATACCCTGTAGCGTTGCATGTAAACATAGTCAATGTCCCTCAGCCAGCTGCCGCAGCCATTCAGAGGCACTACAATGATGAAGACCCTGAGAAGGAGAAGCGAATAAAGGAACTGGAGTTGCTCGCGATGTCAACCGAGAATGAGTTGAAAGGACAGCAGGTGTTGCCAACCCAGAACCATACCTGTAGTTACCCAGGGTGGCACTCAACCggatAGAGACGgTGTCTCCTAGCCACTCCT</t>
  </si>
  <si>
    <t>lenti packaging plasmid</t>
  </si>
  <si>
    <t>https://benchling.com/maya_sheth/f/lib_WB7YE2OL-ms-sequences/seq_JqPnLzmG-pmd2-g/edit</t>
  </si>
  <si>
    <t>MYB;25;L302A with Golden Gate overhangs</t>
  </si>
  <si>
    <t>psPAX2</t>
  </si>
  <si>
    <t>gMS004</t>
  </si>
  <si>
    <t xml:space="preserve">empty backbone; 2nd generation lenti packaging plasmid </t>
  </si>
  <si>
    <t>gatagatCGTCTCgctccggggatcctggcaaaaagaaacagcatatttgccacatccaaggctgtgggaaagtgtatggcaagacctctcacctgcgggcacacttgcgctggcatacaggcgagaggccatttatgtgtacctggtcatactgtgggaaacgcttcacacgttcggatgagctacagaggcacaaacgtacacacacaggtgagaagaaatttgcctgccctgagtgtcctaagcgcttcatgaggagtgaccacctgtcaaaacatatcaagacccaccagaataagaagggaggcccaggtgtagctctgagtgtgggcactttgcccctggacagtggggcaggttcagaaggcagtggcactgccactccttcagcccttattaccaccaatatggtagccatggaggccatctgtccagagggcattgcccgtcttgccaacagtggcatcaacgtcatgcaggtggcagatctgcagtccattaatatcagtggcaatggcttcggatcGAGACGattagcat</t>
  </si>
  <si>
    <t>https://benchling.com/maya_sheth/f/lib_WB7YE2OL-ms-sequences/seq_0YbZCz4v-pspax2/edit</t>
  </si>
  <si>
    <t>SP1;618-785</t>
  </si>
  <si>
    <t>CMV-HA-hTAF1</t>
  </si>
  <si>
    <t>amplifying TAF1</t>
  </si>
  <si>
    <t>https://benchling.com/maya_sheth/f/lib_KYnoHds0-tfiid/seq_A3SnTw1z-cmv-ha-htaf1/edit</t>
  </si>
  <si>
    <t>gMS005</t>
  </si>
  <si>
    <t>AGCGAACCTCCGTTTACgatagatCGTCTCgctccAacctcaaggacagactgacaattgagttacatcctgatgggcgtcatggaatcgtcagagtggaccgtgttccattggcctcaaaattagtagacctgccctgtgttatggaaagcttgaaaaccattgataaaaaaactttttacaagacagctgatatctgtcagatgcttgtatccacagttgatggtgatctctatcctcctgtggaggagccagttgctagcggatcGAGACGattagcatGTCTTGTTACCAATGATG</t>
  </si>
  <si>
    <t>TAF7;38-113</t>
  </si>
  <si>
    <t>pMX_hTAF5</t>
  </si>
  <si>
    <t>two point mutations: Ser506Asn and Arg787Leu</t>
  </si>
  <si>
    <t>amplifying TAF5</t>
  </si>
  <si>
    <t>https://benchling.com/maya_sheth/f/lib_KYnoHds0-tfiid/seq_fqpl7uKU-pmx_htaf5/edit</t>
  </si>
  <si>
    <t>gMS006</t>
  </si>
  <si>
    <t>gatagatCGTCTCgctcc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ggatcGAGACGattagcat</t>
  </si>
  <si>
    <t>TFORF2294 (TAF13)</t>
  </si>
  <si>
    <t>TP53;161-393</t>
  </si>
  <si>
    <t>amplifying TAF13</t>
  </si>
  <si>
    <t>https://benchling.com/maya_sheth/f/lib_KYnoHds0-tfiid/seq_TbOgLq11-tforf2294-taf13/edit#</t>
  </si>
  <si>
    <t>gMS007</t>
  </si>
  <si>
    <t>TFORF1771 (TBP)</t>
  </si>
  <si>
    <t>gatagatCGTCTCgctccgccatctacaagcagtcacagcacatgacggaggttgtgaggcA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ggatcGAGACGattagcat</t>
  </si>
  <si>
    <t>amplifying TBP</t>
  </si>
  <si>
    <t>https://benchling.com/maya_sheth/f/lib_KYnoHds0-tfiid/seq_bBbszDiW-tforf1771-tbp/edit#</t>
  </si>
  <si>
    <t>TP53;161-393;R175H (MAYBE)</t>
  </si>
  <si>
    <t>TFORF2799 (TAF6)</t>
  </si>
  <si>
    <t>gMS008</t>
  </si>
  <si>
    <t>amplifying TAF6</t>
  </si>
  <si>
    <t>gatagatCGTCTCgctcc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A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ggatcGAGACGattagcat</t>
  </si>
  <si>
    <t>https://benchling.com/maya_sheth/f/lib_KYnoHds0-tfiid/seq_I1cZrx3U-tforf2799-taf6/edit</t>
  </si>
  <si>
    <t>TP53;161-393;R273H (MAYBE)</t>
  </si>
  <si>
    <t>pIVT(AG)-TDsmURFP</t>
  </si>
  <si>
    <t>gMS009</t>
  </si>
  <si>
    <t>IVTT expression of TDsmURFP</t>
  </si>
  <si>
    <t>TAGCTATGCACTTTGTACAGGGTGCCAACGGGTTTgatagatCGTCTCgctccttctcccttcggggagacaacgacggcggtggcgggagcttctccacggccgaccagctggagatggtgaccgagctgctgggaggagacatggtgaaccagagtttcatctgcgacccggacgacgagaccttcatcaaaaacatcatcatccaggactgtatgtggagcggcttctcggccgccgccaagggatcGAGACGattagcatCTATATTTGCGGTCCAACTTAGGCGTAAACCTCGAT</t>
  </si>
  <si>
    <t>https://benchling.com/maya_sheth/f/lib_WB7YE2OL-ms-co-activators/seq_2serD4df-pivtrag-tdsmurfp/edit</t>
  </si>
  <si>
    <t>MYC;95-158</t>
  </si>
  <si>
    <t>pCDNA3.1-YY1</t>
  </si>
  <si>
    <t>amplifying YY1</t>
  </si>
  <si>
    <t>https://benchling.com/maya_sheth/f/lib_WB7YE2OL-ms-sequences/seq_EwdjRbUI-exported/edit</t>
  </si>
  <si>
    <t>MYB;25</t>
  </si>
  <si>
    <t>TTAAACCGGCCAACATACCCGTCTCActccGCACAAAATGTCTCCAGTCATGTTCCCTACCCTGTGGCGCTTCATGTAAACATAGTCAACGTGCCTCAGCCAGCTGCCGCTGCCATTCAGAGACACTATAATGATGAGGACCCGGAGAAGGAAAAGAGGATCAAAGAACTCGAACTGCTCCTGATGTCAACCGAGAATGAGCTGAAAGGACAACAGGTGTTGCCAACGCAGAACCACACATGCTCTTACCCCGGCTGGCACAGCACTACCggatGGAGACGcGCTACTCGTTCCTTTCGA</t>
  </si>
  <si>
    <t>amplifying GABPA</t>
  </si>
  <si>
    <t>https://benchling.com/maya_sheth/f/lib_KYnoHds0-tfiid/seq_5Su8o1Aa-exported/edit</t>
  </si>
  <si>
    <t>amplifying TAF4B</t>
  </si>
  <si>
    <t>MYB;25 with Golden Gate overhangs</t>
  </si>
  <si>
    <t>amplifying TAF11</t>
  </si>
  <si>
    <t>https://benchling.com/maya_sheth/f/lib_KYnoHds0-tfiid/seq_aBWCvIm5-exported/edit</t>
  </si>
  <si>
    <t>ATF4;8</t>
  </si>
  <si>
    <t>TCGACAATGGTATGGCTGgCGTCTCGctccGGGACTGATTGGATGTTGGAGAAGATGGACCTTAAAGAATTCGATTTGGACGCTTTATTAGGAATCGACGACCTGGAGACCATGCCCGATGACTTGTTGACCACGTTAGATGATACCTGTGATTTATTCGCTCCCCTGGTTCAAGAGACCAACAAACAGCCACCGCAGACCGTAAACCCCATCGGTCACCTGCCGGAAAGTTTAACGAAGCCTGACCAAGTCGCCCCTTTCACATTCCTTggatAGAGACGgTGTCTCCTAGCCACTCCT</t>
  </si>
  <si>
    <t>yes (TAF10 sequence is right, the rest is probably not)</t>
  </si>
  <si>
    <t>amplifying TAF10</t>
  </si>
  <si>
    <t>https://benchling.com/maya_sheth/f/lib_KYnoHds0-tfiid/seq_fQFX7pga-exported/edit</t>
  </si>
  <si>
    <t>ATF4;8 with GG overhangs</t>
  </si>
  <si>
    <t>p300 KIX</t>
  </si>
  <si>
    <t>GGTTGTGACGAATCGTGCGCGTCTCActccGGAATAAGAAAGCAGTGGCACGAGGACATCACCCAGGACCTTAGAAATCATTTGGTTCATAAACTTGTTCAAGCAATCTTTCCAACACCAGACCCAGCAGCCCTGAAAGACAGGAGAATGGAGAATCTGGTGGCCTATGCCAGGAAGGTGGAGGGCGACATGTACGAAAGTGCCAACAACAGGGCCGAGTACTACCACCTGCTCGCCGAGAAGATCTACAAGATCCAGAAGGAACTGGAGGAGAAGCGGAGAACCAGGCTTCAGAAGCAGAACggatGGAGACGCGGCGATCACGTATggaGG</t>
  </si>
  <si>
    <t>amplifying TAF7</t>
  </si>
  <si>
    <t>https://benchling.com/maya_sheth/f/lib_KYnoHds0-tfiid/seq_i35oCAKd-exported/edit</t>
  </si>
  <si>
    <t>p300 Wright Aligned KIX with GG overhangs</t>
  </si>
  <si>
    <t>amplifying TAF2</t>
  </si>
  <si>
    <t>https://benchling.com/maya_sheth/f/lib_KYnoHds0-tfiid/seq_pdClw1C8-exported/edit</t>
  </si>
  <si>
    <t>amplifying TBPL2</t>
  </si>
  <si>
    <t>https://benchling.com/maya_sheth/f/lib_KYnoHds0-tfiid/seq_AiZ3T8in-exported/edit</t>
  </si>
  <si>
    <t>amplifying TBPL1</t>
  </si>
  <si>
    <t>https://benchling.com/maya_sheth/f/lib_KYnoHds0-tfiid/seq_uD3ggxZ5-exported/edit</t>
  </si>
  <si>
    <t>amplifying GTF2B</t>
  </si>
  <si>
    <t>https://benchling.com/maya_sheth/f/lib_WB7YE2OL-ms-sequences/seq_7SVuQwNJ-exported/edit</t>
  </si>
  <si>
    <t>amplifying TP53</t>
  </si>
  <si>
    <t>https://benchling.com/maya_sheth/f/lib_WB7YE2OL-ms-sequences/seq_ClXkL3xA-exported/edit</t>
  </si>
  <si>
    <t>yes; random CCC insertion shortly after versus reference</t>
  </si>
  <si>
    <t>amplifying MYC (missing first 15 aa from canonical sequence, actually "c-myc 2")</t>
  </si>
  <si>
    <t>https://benchling.com/maya_sheth/f/lib_WB7YE2OL-ms-sequences/seq_TERZ9aYL-exported/edit</t>
  </si>
  <si>
    <t>amplifying SP1</t>
  </si>
  <si>
    <t>https://benchling.com/maya_sheth/f/lib_WB7YE2OL-ms-sequences/seq_F0DfeK34-exported/edit</t>
  </si>
  <si>
    <t>amplifying CDK8</t>
  </si>
  <si>
    <t>https://benchling.com/maya_sheth/f/lib_WB7YE2OL-ms-sequences/seq_GubInE9q-exported/edit</t>
  </si>
  <si>
    <t>yes; ~65 bp insertion versus reference sequence right after insert</t>
  </si>
  <si>
    <t>amplifying MED12 (Addgene's sequencing results found an R1392Q mutation compared to reference sequence NP_005111.2. This change is not known to affect MED12 function.)</t>
  </si>
  <si>
    <t>https://benchling.com/maya_sheth/f/lib_qgOX7nJH-other-coactivators/seq_UxtQ3Bto-med12_plx307/edit</t>
  </si>
  <si>
    <t>date</t>
  </si>
  <si>
    <t>time (2400)</t>
  </si>
  <si>
    <t>minutes into day</t>
  </si>
  <si>
    <t>temperature</t>
  </si>
  <si>
    <t>code</t>
  </si>
  <si>
    <t>notes</t>
  </si>
  <si>
    <t>body temp</t>
  </si>
  <si>
    <t>sleep</t>
  </si>
  <si>
    <t>nap</t>
  </si>
  <si>
    <t>gSMF315</t>
  </si>
  <si>
    <t>outside</t>
  </si>
  <si>
    <t>gSMF316</t>
  </si>
  <si>
    <t>gSMF317</t>
  </si>
  <si>
    <t>gSMF318</t>
  </si>
  <si>
    <t>gSMF319</t>
  </si>
  <si>
    <t>gSMF320</t>
  </si>
  <si>
    <t>gSMF321</t>
  </si>
  <si>
    <t>gSMF322</t>
  </si>
  <si>
    <t>circle</t>
  </si>
  <si>
    <t>gSMF323</t>
  </si>
  <si>
    <t>gSMF324</t>
  </si>
  <si>
    <t>pre-food licking</t>
  </si>
  <si>
    <t>gSMF325</t>
  </si>
  <si>
    <t>gSMF326</t>
  </si>
  <si>
    <t>Index</t>
  </si>
  <si>
    <t>Type</t>
  </si>
  <si>
    <t>Date</t>
  </si>
  <si>
    <t>Status</t>
  </si>
  <si>
    <t>Insert</t>
  </si>
  <si>
    <t>Permalink</t>
  </si>
  <si>
    <t>#1</t>
  </si>
  <si>
    <t>Length (bp)</t>
  </si>
  <si>
    <t>MW (kDa)</t>
  </si>
  <si>
    <t>PCR</t>
  </si>
  <si>
    <t>Primers (Tm)</t>
  </si>
  <si>
    <t>hIVT backbone</t>
  </si>
  <si>
    <t>PURExpress SNAP (nvd005)</t>
  </si>
  <si>
    <t>PURExpress GFP (nvd006)</t>
  </si>
  <si>
    <t>postfood, back from outside</t>
  </si>
  <si>
    <t>hIVT SNAP* (pMS018)</t>
  </si>
  <si>
    <t>Primers 2</t>
  </si>
  <si>
    <t>hIVT GFP* (pMS019)</t>
  </si>
  <si>
    <t>#2</t>
  </si>
  <si>
    <t>Insert:backbone molar ratio</t>
  </si>
  <si>
    <t>TAF1 TAND1</t>
  </si>
  <si>
    <t>Mass of vector (ng)</t>
  </si>
  <si>
    <t>#3</t>
  </si>
  <si>
    <t>TAF1 TAND2</t>
  </si>
  <si>
    <t>#4</t>
  </si>
  <si>
    <t>Done</t>
  </si>
  <si>
    <t>TBP;61-240</t>
  </si>
  <si>
    <t>#5</t>
  </si>
  <si>
    <t>GG</t>
  </si>
  <si>
    <t>TBP into nvd006</t>
  </si>
  <si>
    <t>-</t>
  </si>
  <si>
    <t>#6</t>
  </si>
  <si>
    <t>TAF1 into nvd006</t>
  </si>
  <si>
    <t>#7</t>
  </si>
  <si>
    <t>TAF6 into nvd006</t>
  </si>
  <si>
    <t>#8</t>
  </si>
  <si>
    <t>TAF13 into nvd006</t>
  </si>
  <si>
    <t>#9</t>
  </si>
  <si>
    <t>TBP into JT126</t>
  </si>
  <si>
    <t>#10</t>
  </si>
  <si>
    <t>TAF1 into JT126</t>
  </si>
  <si>
    <t>#11</t>
  </si>
  <si>
    <t>TAF6 into JT126</t>
  </si>
  <si>
    <t>Focus</t>
  </si>
  <si>
    <t>#12</t>
  </si>
  <si>
    <t>Tried + failed</t>
  </si>
  <si>
    <t>MYB;25;L302A</t>
  </si>
  <si>
    <t>#13</t>
  </si>
  <si>
    <t>TAF5 QuikChange:  5 ng template + first primers</t>
  </si>
  <si>
    <t>trash</t>
  </si>
  <si>
    <t>#14</t>
  </si>
  <si>
    <t>TAF5 QuikChange:  10 ng template + first primers</t>
  </si>
  <si>
    <t>#15</t>
  </si>
  <si>
    <t>TAF5 QuikChange:  50 ng template + first primers</t>
  </si>
  <si>
    <t>#16</t>
  </si>
  <si>
    <t>TAF5 QuikChange:  5 ng template + both primers</t>
  </si>
  <si>
    <t>#17</t>
  </si>
  <si>
    <t>TAF5 QuikChange:  10 ng template + both primers</t>
  </si>
  <si>
    <t>#18</t>
  </si>
  <si>
    <t>TAF5 QuikChange:  50 ng template + both primers</t>
  </si>
  <si>
    <t>Formula for mass insert (ng)</t>
  </si>
  <si>
    <t>#19</t>
  </si>
  <si>
    <t>TAF1 with GG overhangs</t>
  </si>
  <si>
    <t>#20</t>
  </si>
  <si>
    <t>TAZ2 with GG overhangs</t>
  </si>
  <si>
    <t>#21</t>
  </si>
  <si>
    <t>Gibson</t>
  </si>
  <si>
    <t>hIVT expression with SNAP</t>
  </si>
  <si>
    <t>MC2 with SX</t>
  </si>
  <si>
    <t>#22</t>
  </si>
  <si>
    <t>hIVT expression with meGFP</t>
  </si>
  <si>
    <t>#23</t>
  </si>
  <si>
    <t>Desired insert/vector molar ratio x mass of vector (g) x ratio of insert to vector lengths</t>
  </si>
  <si>
    <t>MYB;25 into nvd005</t>
  </si>
  <si>
    <t>#24</t>
  </si>
  <si>
    <t>MYB;25;L302A into nvd005</t>
  </si>
  <si>
    <t>#25</t>
  </si>
  <si>
    <t>ATF4;8 into nvd005</t>
  </si>
  <si>
    <t>#26</t>
  </si>
  <si>
    <t>p300 KIX into nvd005</t>
  </si>
  <si>
    <t>#27</t>
  </si>
  <si>
    <t>MYB;25 into nvd006</t>
  </si>
  <si>
    <t>#28</t>
  </si>
  <si>
    <t>MYB;25;L302A into nvd006</t>
  </si>
  <si>
    <t>#29</t>
  </si>
  <si>
    <t>p300 TAZ2</t>
  </si>
  <si>
    <t>ATF4;8 into nvd006</t>
  </si>
  <si>
    <t>102, 103 (61)</t>
  </si>
  <si>
    <t>#30</t>
  </si>
  <si>
    <t>p300 KIX into nvd006</t>
  </si>
  <si>
    <t>#31</t>
  </si>
  <si>
    <t>p300 TAZ2 into nvd006</t>
  </si>
  <si>
    <t>#32</t>
  </si>
  <si>
    <t>MYB;25 into JT126</t>
  </si>
  <si>
    <t>tfmn failed</t>
  </si>
  <si>
    <t>#33</t>
  </si>
  <si>
    <t>MYB;25;L302A into JT126</t>
  </si>
  <si>
    <t>#34</t>
  </si>
  <si>
    <t>TBP</t>
  </si>
  <si>
    <t>ATF4;8 into JT126</t>
  </si>
  <si>
    <t>009, 010 (61)</t>
  </si>
  <si>
    <t>#35</t>
  </si>
  <si>
    <t>p300 KIX into JT126</t>
  </si>
  <si>
    <t>#36</t>
  </si>
  <si>
    <t>p300 TAZ2 into JT126</t>
  </si>
  <si>
    <t>#37</t>
  </si>
  <si>
    <t>SDM</t>
  </si>
  <si>
    <t>TAF5 mutation 1, 5 ng input</t>
  </si>
  <si>
    <t>#38</t>
  </si>
  <si>
    <t>TAF5 mutation 1, 20 ng input</t>
  </si>
  <si>
    <t>#39</t>
  </si>
  <si>
    <t>GABPA with GG overhangs</t>
  </si>
  <si>
    <t>#40</t>
  </si>
  <si>
    <t>TAF7</t>
  </si>
  <si>
    <t>TAF1</t>
  </si>
  <si>
    <t>011, 012 (59)</t>
  </si>
  <si>
    <t>#41</t>
  </si>
  <si>
    <t>SP1</t>
  </si>
  <si>
    <t>#42</t>
  </si>
  <si>
    <t>TBPL1</t>
  </si>
  <si>
    <t>#43</t>
  </si>
  <si>
    <t>YY1</t>
  </si>
  <si>
    <t>#44</t>
  </si>
  <si>
    <t>TBPL2</t>
  </si>
  <si>
    <t>#45</t>
  </si>
  <si>
    <t>CDK8</t>
  </si>
  <si>
    <t>#46</t>
  </si>
  <si>
    <t>GTF2B</t>
  </si>
  <si>
    <t>#47</t>
  </si>
  <si>
    <t>MYC</t>
  </si>
  <si>
    <t>#48</t>
  </si>
  <si>
    <t>(5:1 ratio and mass vector of 38 ng)</t>
  </si>
  <si>
    <t>TAF10</t>
  </si>
  <si>
    <t>TAF5</t>
  </si>
  <si>
    <t>#49</t>
  </si>
  <si>
    <t>TP53</t>
  </si>
  <si>
    <t>017, 018 (65)</t>
  </si>
  <si>
    <t>#50</t>
  </si>
  <si>
    <t>SP1;146-495</t>
  </si>
  <si>
    <t>#51</t>
  </si>
  <si>
    <t>TAF4B</t>
  </si>
  <si>
    <t>#52</t>
  </si>
  <si>
    <t>TAF4B (N-term truncation)</t>
  </si>
  <si>
    <t>#53</t>
  </si>
  <si>
    <t>TAF11</t>
  </si>
  <si>
    <t>#54</t>
  </si>
  <si>
    <t>MED12</t>
  </si>
  <si>
    <t>#55</t>
  </si>
  <si>
    <t>TAF5 mutation 2, 5 ng input</t>
  </si>
  <si>
    <t>tfmn</t>
  </si>
  <si>
    <t>#56</t>
  </si>
  <si>
    <t>IVTT</t>
  </si>
  <si>
    <t>MYB;25-SNAP</t>
  </si>
  <si>
    <t>Last checked</t>
  </si>
  <si>
    <t>4C in Fordyce</t>
  </si>
  <si>
    <t>#57</t>
  </si>
  <si>
    <t>K562 + opJS5.44-1</t>
  </si>
  <si>
    <t>K562s with 9xTetO BG2 SMF reporter</t>
  </si>
  <si>
    <t>MYB;25;L302A-SNAP</t>
  </si>
  <si>
    <t>25 ml at 1:10</t>
  </si>
  <si>
    <t>#58</t>
  </si>
  <si>
    <t>ATF4;8-SNAP</t>
  </si>
  <si>
    <t>K562 + opJS5.44-1 * seven ORFs * 3 bioreps</t>
  </si>
  <si>
    <t>Transduced with JT126 vectors (rTetR+...)</t>
  </si>
  <si>
    <t xml:space="preserve">2, 2 ml wells of each (2 days blast selection) </t>
  </si>
  <si>
    <t>#59</t>
  </si>
  <si>
    <t>TAF6</t>
  </si>
  <si>
    <t>p300 KIX-SNAP</t>
  </si>
  <si>
    <t>019, 020 (66)</t>
  </si>
  <si>
    <t>#60</t>
  </si>
  <si>
    <t>p300 TAZ2-SNAP</t>
  </si>
  <si>
    <t>#61</t>
  </si>
  <si>
    <t>TBP-SNAP</t>
  </si>
  <si>
    <t>#62</t>
  </si>
  <si>
    <t>TAF1-SNAP</t>
  </si>
  <si>
    <t>#63</t>
  </si>
  <si>
    <t>TAF5m-SNAP</t>
  </si>
  <si>
    <t>#64</t>
  </si>
  <si>
    <t>TAF6-SNAP</t>
  </si>
  <si>
    <t>TAF13</t>
  </si>
  <si>
    <t>#65</t>
  </si>
  <si>
    <t>Location</t>
  </si>
  <si>
    <t>TAF13-SNAP</t>
  </si>
  <si>
    <t>033, 034 (65)</t>
  </si>
  <si>
    <t>#66</t>
  </si>
  <si>
    <t>MYB;25-meGFP</t>
  </si>
  <si>
    <t>#67</t>
  </si>
  <si>
    <t>MYB;25;L302A-meGFP</t>
  </si>
  <si>
    <t>3x (4M cells) frozen at -80 on 02/26/2024</t>
  </si>
  <si>
    <t>LN2 Box C12; 1.01, 1.02, 1.03</t>
  </si>
  <si>
    <t>#68</t>
  </si>
  <si>
    <t>ATF4;8-meGFP</t>
  </si>
  <si>
    <t>#69</t>
  </si>
  <si>
    <t>p300 KIX-meGFP</t>
  </si>
  <si>
    <t>#70</t>
  </si>
  <si>
    <t>p300 TAZ2-meGFP</t>
  </si>
  <si>
    <t>#71</t>
  </si>
  <si>
    <t>TBP-meGFP</t>
  </si>
  <si>
    <t>genome_assembly</t>
  </si>
  <si>
    <t>possible_GENCODE_versions</t>
  </si>
  <si>
    <t>090, 091 (61) from pMS004</t>
  </si>
  <si>
    <t>#72</t>
  </si>
  <si>
    <t>gene_annotations_used</t>
  </si>
  <si>
    <t>TAF6-meGFP</t>
  </si>
  <si>
    <t>species</t>
  </si>
  <si>
    <t>derivation</t>
  </si>
  <si>
    <t>description</t>
  </si>
  <si>
    <t>#73</t>
  </si>
  <si>
    <t>TSS_reference</t>
  </si>
  <si>
    <t>TAF13-meGFP</t>
  </si>
  <si>
    <t>gene_reference</t>
  </si>
  <si>
    <t>gene_class_reference</t>
  </si>
  <si>
    <t>#74</t>
  </si>
  <si>
    <t>chrom_sizes</t>
  </si>
  <si>
    <t>blacklist</t>
  </si>
  <si>
    <t>96-well plate of TF/TAFs into nvd005, nvd006, and pJT126</t>
  </si>
  <si>
    <t>assembly_description</t>
  </si>
  <si>
    <t>-20 under centrifuge</t>
  </si>
  <si>
    <t>hg19 (GRCh37)</t>
  </si>
  <si>
    <t>#75</t>
  </si>
  <si>
    <t>v3c - v19</t>
  </si>
  <si>
    <t>gene names &amp;TSSs from RefSeq, Ensembl IDs and gene types from GENCODE v29 (?)</t>
  </si>
  <si>
    <t>human</t>
  </si>
  <si>
    <t>reference files in ABC repo</t>
  </si>
  <si>
    <t xml:space="preserve">RefSeq hg19 (unknown </t>
  </si>
  <si>
    <t>Gene names and coordinates and TSS selection derived from hg19 RefSeq version</t>
  </si>
  <si>
    <t>#76</t>
  </si>
  <si>
    <t>https://github.com/broadinstitute/ABC-Enhancer-Gene-Prediction/blob/main/reference/hg19/CollapsedGeneBounds.hg19.TSS500bp.bed</t>
  </si>
  <si>
    <t>#77</t>
  </si>
  <si>
    <t>#78</t>
  </si>
  <si>
    <t>https://github.com/broadinstitute/ABC-Enhancer-Gene-Prediction/blob/main/reference/hg19/CollapsedGeneBounds.hg19.bed</t>
  </si>
  <si>
    <t>#79</t>
  </si>
  <si>
    <t>hIVT-TBP-GFP</t>
  </si>
  <si>
    <t>https://github.com/EngreitzLab/ENCODE_rE2G/blob/main/resources/external_features/gene_promoter_class_RefSeqCurated.170308.bed.CollapsedGeneBounds.hg38.TSS500bp.tsv</t>
  </si>
  <si>
    <t>#80</t>
  </si>
  <si>
    <t>hIVT-TAF1-GFP</t>
  </si>
  <si>
    <t>094, 095 (61) from pMS004</t>
  </si>
  <si>
    <t>#81</t>
  </si>
  <si>
    <t>https://github.com/broadinstitute/ABC-Enhancer-Gene-Prediction/blob/main/reference/hg19/chrom_sizes.tsv</t>
  </si>
  <si>
    <t>hIVT-TAF6-GFP</t>
  </si>
  <si>
    <t>#82</t>
  </si>
  <si>
    <t>hIVT-TAF13-GFP</t>
  </si>
  <si>
    <t>https://github.com/broadinstitute/ABC-Enhancer-Gene-Prediction/blob/main/reference/hg19/wgEncodeHg19ConsensusSignalArtifactRegions.bed</t>
  </si>
  <si>
    <t>#83</t>
  </si>
  <si>
    <t>Delete first BsmBI site from pMS018</t>
  </si>
  <si>
    <t>KLD (Primers 2)</t>
  </si>
  <si>
    <t>Older reference, widely used in legacy datasets. Last GENCODE version for hg19 is v19 (2013).</t>
  </si>
  <si>
    <t>#84</t>
  </si>
  <si>
    <t>Delete first BsmBI site from pMS019</t>
  </si>
  <si>
    <t>hg38 (GRCh38)</t>
  </si>
  <si>
    <t>v20 - v44</t>
  </si>
  <si>
    <t xml:space="preserve">gene names &amp; TSSs from RefSeq, only genes with 1:1 mapping by Ensembl ID to genes in GENCODE v43 </t>
  </si>
  <si>
    <t>#85</t>
  </si>
  <si>
    <t>used for scE2G, map to GENCODE annotations by Ensembl ID, NOT gene name</t>
  </si>
  <si>
    <t>Delete second BsmBI site from pMS018</t>
  </si>
  <si>
    <t>Gene names and coordinates and TSS selection derived from hg19 RefSeq version; coordinates lifted over to hg38; filtered to genes with exactly one unique Ensembl ID in GENCODE v43</t>
  </si>
  <si>
    <t>MC3</t>
  </si>
  <si>
    <t>/oak/stanford/groups/engreitz/Users/sheth/hg38_resources/RefSeq_GENCODEv43/CollapsedGeneBounds.hg38.intGENCODEv43.TSS500bp.bed</t>
  </si>
  <si>
    <t>#86</t>
  </si>
  <si>
    <t>Delete second BsmBI site from pMS019</t>
  </si>
  <si>
    <t>/oak/stanford/groups/engreitz/Users/sheth/hg38_resources/RefSeq_GENCODEv43/CollapsedGeneBounds.hg38.intGENCODEv43.bed</t>
  </si>
  <si>
    <t>096, 097 (64) from pMS003</t>
  </si>
  <si>
    <t>https://github.com/broadinstitute/ABC-Enhancer-Gene-Prediction/blob/main/reference/hg38/GRCh38_EBV.no_alt.chrom.sizes.tsv</t>
  </si>
  <si>
    <t>https://github.com/broadinstitute/ABC-Enhancer-Gene-Prediction/blob/main/reference/hg38/GRCh38_unified_blacklist.bed</t>
  </si>
  <si>
    <t>Most current reference genome. Regularly updated; v44 (2023) is the latest.</t>
  </si>
  <si>
    <t>gene names &amp;TSSs from RefSeq, Ensembl IDs and gene types from GENCODE v29</t>
  </si>
  <si>
    <t>used for ABC,  map to GENCODE annotations by Ensembl ID, NOT gene name</t>
  </si>
  <si>
    <t>Gene names and coordinates and TSS selection derived from hg19 RefSeq version; coordinates lifted over to hg38</t>
  </si>
  <si>
    <t>https://github.com/broadinstitute/ABC-Enhancer-Gene-Prediction/blob/main/reference/hg38/CollapsedGeneBounds.hg38.TSS500bp.bed</t>
  </si>
  <si>
    <t>https://github.com/broadinstitute/ABC-Enhancer-Gene-Prediction/blob/main/reference/hg38/CollapsedGeneBounds.hg38.bed</t>
  </si>
  <si>
    <t>GABPA</t>
  </si>
  <si>
    <t>073, 074 (60) 45s</t>
  </si>
  <si>
    <t>mm9 (NCBI37)</t>
  </si>
  <si>
    <t>M1 - M2</t>
  </si>
  <si>
    <t>Older versions, fewer annotations, based on NCBI build 37.</t>
  </si>
  <si>
    <t>mm10 (GRCm38)</t>
  </si>
  <si>
    <t>M3 - M25</t>
  </si>
  <si>
    <t>vM25</t>
  </si>
  <si>
    <t>mouse</t>
  </si>
  <si>
    <t>gene names consisent with GENCODE vM25</t>
  </si>
  <si>
    <t xml:space="preserve"> /oak/stanford/groups/engreitz/Users/sheth/Data/GENCODE/vM25/gencode.vM25.protein_coding.TSS500bp.bed</t>
  </si>
  <si>
    <t xml:space="preserve"> /oak/stanford/groups/engreitz/Users/sheth/Data/GENCODE/vM25/gencode.vM25.protein_coding.genes.bed</t>
  </si>
  <si>
    <t xml:space="preserve"> /oak/stanford/groups/engreitz/Users/sheth/Data/GENCODE/vM25/gencode.vM25.protein_coding.gene_promoter_class.tsv</t>
  </si>
  <si>
    <t xml:space="preserve"> /oak/stanford/groups/engreitz/Users/sheth/Data/GENCODE/vM25/mm10.chrom.sizes</t>
  </si>
  <si>
    <t xml:space="preserve"> /oak/stanford/groups/engreitz/Users/sheth/Data/GENCODE/vM25/mm10.blacklist.ENCFF547MET.bed</t>
  </si>
  <si>
    <t>Improved annotations, better transcript models. Most RNA-seq studies from the 2010s use M18-M25.</t>
  </si>
  <si>
    <t>mm39 (GRCm39)</t>
  </si>
  <si>
    <t>M26+</t>
  </si>
  <si>
    <t>vM35</t>
  </si>
  <si>
    <t>gene names consisent with GENCODE vM35</t>
  </si>
  <si>
    <t xml:space="preserve"> /oak/stanford/groups/engreitz/Users/sheth/Data/GENCODE/vM35/gencode.vM35.protein_coding.TSS500bp.bed</t>
  </si>
  <si>
    <t xml:space="preserve"> /oak/stanford/groups/engreitz/Users/sheth/Data/GENCODE/vM35/gencode.vM35.protein_coding.genes.bed</t>
  </si>
  <si>
    <t xml:space="preserve"> /oak/stanford/groups/engreitz/Users/sheth/Data/GENCODE/vM35/gencode.vM35.protein_coding.gene_promoter_class.tsv</t>
  </si>
  <si>
    <t xml:space="preserve"> /oak/stanford/groups/engreitz/Users/sheth/Data/GENCODE/vM25/mm39.chrom.sizes</t>
  </si>
  <si>
    <t xml:space="preserve"> /oak/stanford/groups/engreitz/Users/sheth/Data/GENCODE/vM25/mm39.blacklist.excluderanges.bed</t>
  </si>
  <si>
    <t>**</t>
  </si>
  <si>
    <t>Latest annotation, improved UTRs, non-coding RNAs, and alternative transcripts.</t>
  </si>
  <si>
    <t>dataset</t>
  </si>
  <si>
    <t>gene_annotations</t>
  </si>
  <si>
    <t>021, 022 (62) 30s</t>
  </si>
  <si>
    <t>IGV</t>
  </si>
  <si>
    <t>results_dir</t>
  </si>
  <si>
    <t>ENCODE (official)</t>
  </si>
  <si>
    <t>v29</t>
  </si>
  <si>
    <t>ENCODE 10x: scE2G_temp/scE2G/results/2025_0324_ENCODE_10x, $OAK/igv/hg38/scE2G/2025_0324_ENCODE_10x</t>
  </si>
  <si>
    <t>IGVF (official)</t>
  </si>
  <si>
    <t>v43</t>
  </si>
  <si>
    <t>scE2G (exc. WTC11)</t>
  </si>
  <si>
    <t>scE2G_temp/scE2G/results/{2025_0318_all_clusters,2025_0318_5x_K562_fix_gene_matching}, $OAK/igv/hg38/scE2G/{2025_0318_all_clusters,2025_0318_5x_K562_fix_gene_matching}</t>
  </si>
  <si>
    <t xml:space="preserve">WTC11-EC </t>
  </si>
  <si>
    <t>v32</t>
  </si>
  <si>
    <t>scE2G_temp/scE2G/results/2025_0324_WTC11_EC,  $OAK/igv/hg38/scE2G/2025_0324_WTC11_EC</t>
  </si>
  <si>
    <t>WTC11-HPC</t>
  </si>
  <si>
    <t>scE2G_temp/scE2G/results/2025_0324_WTC11_HPC, $OAK/igv/hg38/scE2G/2025_0324_WTC11_HPC</t>
  </si>
  <si>
    <t>Stitziel CAD</t>
  </si>
  <si>
    <t>sc-E2G/results/2025_0505_Stitziel_CAD</t>
  </si>
  <si>
    <t>Stitziel HF</t>
  </si>
  <si>
    <t>scE2G_temp/scE2G/results/2025_0321_Stitziel_HF, $OAK/igv/hg38/scE2G/2025_0321_Stitziel_HF (multiome_powerlaw_v3 only)</t>
  </si>
  <si>
    <t>082, 083 (64) 1m 15s</t>
  </si>
  <si>
    <t>Alexanian (mouse)</t>
  </si>
  <si>
    <t>2020 CellRanger default (?)</t>
  </si>
  <si>
    <t>EMR cardioids, control</t>
  </si>
  <si>
    <t>v41</t>
  </si>
  <si>
    <r>
      <rPr>
        <color rgb="FF1155CC"/>
        <u/>
      </rPr>
      <t>https://tinyurl.com/yvcv327a</t>
    </r>
  </si>
  <si>
    <t>sc-E2G/results/2025_0503_EMR_Ci_cardioids</t>
  </si>
  <si>
    <t>EMR cardioids, Myocd KD</t>
  </si>
  <si>
    <t>sc-E2G/results/2025_0503_EMR_KD_cardioids</t>
  </si>
  <si>
    <t>041, 042 (64) 30s</t>
  </si>
  <si>
    <t>biosample</t>
  </si>
  <si>
    <t>DHS</t>
  </si>
  <si>
    <t>ATAC</t>
  </si>
  <si>
    <t>H3K27ac</t>
  </si>
  <si>
    <t>default_accessibility_feature</t>
  </si>
  <si>
    <t>HiC_file</t>
  </si>
  <si>
    <t>HiC_type</t>
  </si>
  <si>
    <t>HiC_resolution</t>
  </si>
  <si>
    <t>HiC_gamma</t>
  </si>
  <si>
    <t>HiC_scale</t>
  </si>
  <si>
    <t>alt_TSS</t>
  </si>
  <si>
    <t>alt_genes</t>
  </si>
  <si>
    <t>HCT116_untreated</t>
  </si>
  <si>
    <t>/oak/stanford/groups/engreitz/Users/sheth/Data/ENCODE/HCT116/ENCFF166PCV.filtered.sorted.bam,/oak/stanford/groups/engreitz/Users/sheth/Data/ENCODE/HCT116/ENCFF619LVU.filtered.sorted.bam</t>
  </si>
  <si>
    <t>/oak/stanford/groups/engreitz/Projects/Cohesin/230502_H3K27ac_hg38/h3k27ac_untreated_HCT116/d37bf529-b2a1-473f-9432-aa53788e0b42/call-filter/shard-0/glob-3bcbe4e7489c90f75e0523ac6f3a9385/SRR6164278_H3K27Ac-untreated.srt.nodup.bam</t>
  </si>
  <si>
    <t>071, 072 (62) 45s</t>
  </si>
  <si>
    <t>https://www.encodeproject.org/files/ENCFF528XGK/@@download/ENCFF528XGK.hic</t>
  </si>
  <si>
    <t>hic</t>
  </si>
  <si>
    <t>HCT116_knockdown</t>
  </si>
  <si>
    <t>/oak/stanford/groups/engreitz/Projects/Cohesin/230502_H3K27ac_hg38/h3k27ac_treated_HCT116/call-filter/shard-0/glob-3bcbe4e7489c90f75e0523ac6f3a9385/SRR6164279_H3K27Ac-treated.srt.nodup.bam</t>
  </si>
  <si>
    <t>https://www.encodeproject.org/files/ENCFF317OIA/@@download/ENCFF317OIA.hic</t>
  </si>
  <si>
    <t>043, 044 (65) 30s</t>
  </si>
  <si>
    <t>pred_id</t>
  </si>
  <si>
    <t>pred_col</t>
  </si>
  <si>
    <t>boolean</t>
  </si>
  <si>
    <t>alpha</t>
  </si>
  <si>
    <t>aggregate_function</t>
  </si>
  <si>
    <t>fill_value</t>
  </si>
  <si>
    <t>inverse_predictor</t>
  </si>
  <si>
    <t>pred_name_long</t>
  </si>
  <si>
    <t>color</t>
  </si>
  <si>
    <t>baseline</t>
  </si>
  <si>
    <t>distToTSS</t>
  </si>
  <si>
    <t>mean</t>
  </si>
  <si>
    <t>Inf</t>
  </si>
  <si>
    <t>Distance to TSS</t>
  </si>
  <si>
    <t>#c5cad7</t>
  </si>
  <si>
    <t>nearestTSS</t>
  </si>
  <si>
    <t>max</t>
  </si>
  <si>
    <t>Nearest TSS</t>
  </si>
  <si>
    <t>#6e788d</t>
  </si>
  <si>
    <t>084, 085 (66) 45s</t>
  </si>
  <si>
    <t>nearestGene</t>
  </si>
  <si>
    <t>Nearest gene</t>
  </si>
  <si>
    <t>#435369</t>
  </si>
  <si>
    <t>within100kbTSS</t>
  </si>
  <si>
    <t>Within 100kb of TSS</t>
  </si>
  <si>
    <t>#1c2a43</t>
  </si>
  <si>
    <t>DNase_megamap_noCV</t>
  </si>
  <si>
    <t>Score</t>
  </si>
  <si>
    <t>ENCODE-rE2G (CV)</t>
  </si>
  <si>
    <t>#c5373d</t>
  </si>
  <si>
    <t>DNase_megamap_CV</t>
  </si>
  <si>
    <t>ENCODE-rE2G.Score</t>
  </si>
  <si>
    <t>ENCODE-rE2G (no CV)</t>
  </si>
  <si>
    <t>#a64791</t>
  </si>
  <si>
    <t>Extended_noCV</t>
  </si>
  <si>
    <t>076, 077 (67) 30s</t>
  </si>
  <si>
    <t>ENCODE-rE2G.Score_full</t>
  </si>
  <si>
    <t>ENCODE-rE2G_Extended (CV)</t>
  </si>
  <si>
    <t>#730c0d</t>
  </si>
  <si>
    <t>Extended_CV</t>
  </si>
  <si>
    <t>ENCODE-rE2G_Extended (no CV)</t>
  </si>
  <si>
    <t>#430b4e</t>
  </si>
  <si>
    <t>AlphaGenome_RNAScorer</t>
  </si>
  <si>
    <t>normalized_score</t>
  </si>
  <si>
    <t>AlphaGenome (RNA scorer, 1 Mb context)</t>
  </si>
  <si>
    <t>#0096a0</t>
  </si>
  <si>
    <t>080, 081 (67) 45s</t>
  </si>
  <si>
    <t>accession</t>
  </si>
  <si>
    <t>sample_name</t>
  </si>
  <si>
    <t>assay</t>
  </si>
  <si>
    <t>run_type</t>
  </si>
  <si>
    <t>bases</t>
  </si>
  <si>
    <t>BioProject</t>
  </si>
  <si>
    <t>sample_id</t>
  </si>
  <si>
    <t>027, 028 (67) 30s</t>
  </si>
  <si>
    <t>file_types</t>
  </si>
  <si>
    <t>SRR18899252</t>
  </si>
  <si>
    <t>THP1_macrophages_0000min_R1</t>
  </si>
  <si>
    <t>PAIRED</t>
  </si>
  <si>
    <t>PRJNA830917</t>
  </si>
  <si>
    <t>SAMN27744207</t>
  </si>
  <si>
    <t>run.zq,sra,fastq</t>
  </si>
  <si>
    <t>SRR18899253</t>
  </si>
  <si>
    <t>THP1_macrophages_0000min_R2</t>
  </si>
  <si>
    <t>SAMN27744208</t>
  </si>
  <si>
    <t>run.zq,fastq,sra</t>
  </si>
  <si>
    <t>078, 079 (68) 45s</t>
  </si>
  <si>
    <t>THP1_DNase_megamap</t>
  </si>
  <si>
    <t>/oak/stanford/groups/engreitz/Users/sheth/Data/ENCODE/THP1/DNase/AG81591.filtered.bam</t>
  </si>
  <si>
    <t>https://s3.us-central-1.wasabisys.com/aiden-encode-hic-mirror/bifocals_iter2/tissues.hic</t>
  </si>
  <si>
    <t>THP1_DNase_H3K27ac_megamap</t>
  </si>
  <si>
    <t>088, 089 (68) 30s</t>
  </si>
  <si>
    <t>/oak/stanford/groups/engreitz/Projects/E2G/THP1/THP1_PRJNA830917/THP1_macrophages_0000min_R1/H3K27ac/SRR18899252.pe.filtered.sorted.dedup.bam,/oak/stanford/groups/engreitz/Projects/E2G/THP1/THP1_PRJNA830917/THP1_macrophages_0000min_R2/H3K27ac/SRR18899253.pe.filtered.sorted.dedup.bam</t>
  </si>
  <si>
    <t>Main background</t>
  </si>
  <si>
    <t>value</t>
  </si>
  <si>
    <t>olive</t>
  </si>
  <si>
    <t>green</t>
  </si>
  <si>
    <t>teal</t>
  </si>
  <si>
    <t>blue</t>
  </si>
  <si>
    <t>purple</t>
  </si>
  <si>
    <t>pred_id pred_col        boolean alpha   aggregate_function      fill_value      inverse_predictor       pred_name_long  color   crispr_main_benchmarks  crispr_baseline_figure  crispr_published_pred_figure    crispr</t>
  </si>
  <si>
    <t>red</t>
  </si>
  <si>
    <t>orange</t>
  </si>
  <si>
    <t>yellow</t>
  </si>
  <si>
    <t>skin</t>
  </si>
  <si>
    <t>_additional_models_figure</t>
  </si>
  <si>
    <t>stone</t>
  </si>
  <si>
    <t>grey</t>
  </si>
  <si>
    <t>Stone</t>
  </si>
  <si>
    <t>#f6f2ee</t>
  </si>
  <si>
    <t>ABCdnase        ABC.Score       FALSE   0.018   sum     0       FALSE   "ABC_A=DNase, C=megamap Hi-C"   #5496CE TRUE    FALSE   FALSE   FALSE</t>
  </si>
  <si>
    <t>#e0dcca</t>
  </si>
  <si>
    <t>ENCODE_rE2G     Score   FALSE   0.201   mean    0       FALSE   ENCODE-rE2G     #DC6464 TRUE    FALSE   FALSE   TRUE</t>
  </si>
  <si>
    <t>#c5c1a5</t>
  </si>
  <si>
    <t>075, 038 (70) 1m 15s</t>
  </si>
  <si>
    <t>baseline        distToTSS       FALSE   54350   mean    Inf     TRUE    Distance to TSS #435369 TRUE    TRUE    TRUE    TRUE</t>
  </si>
  <si>
    <t>#a5a083</t>
  </si>
  <si>
    <t>#888364</t>
  </si>
  <si>
    <t>baseline        distToGene      FALSE   46442   mean    Inf     TRUE    Distance to gene        #435369 FALSE   FALSE   FALSE   FALSE</t>
  </si>
  <si>
    <t>#5e5948</t>
  </si>
  <si>
    <t>baseline        nearestTSS      TRUE    1       max     0       FALSE   Closest TSS     #414042 FALSE   FALSE   FALSE   FALSE</t>
  </si>
  <si>
    <t>row1 &lt;- c("#f6f2ee", "#e0dcca", "#c5c1a5", "#a5a083", "#888364", "#5e5948")</t>
  </si>
  <si>
    <t>baseline        nearestGene     TRUE    1       max     0       FALSE   Closest gene    #6E788D FALSE   FALSE   FALSE   FALSE</t>
  </si>
  <si>
    <t>#f2eeb3</t>
  </si>
  <si>
    <t>#d7e5c5</t>
  </si>
  <si>
    <t>baseline        within100kbTSS  TRUE    1       max     0       FALSE   Within 100kb of TSS     #000000 FALSE   FALSE   FALSE   FALSE</t>
  </si>
  <si>
    <t>#cae5ee</t>
  </si>
  <si>
    <t>#c5e5fb</t>
  </si>
  <si>
    <t>baseline        nearestExprTSS  TRUE    1       max     0       FALSE   Closest expressed TSS   #96A0B3 FALSE   FALSE   TRUE    FALSE</t>
  </si>
  <si>
    <t>#e9d3ea</t>
  </si>
  <si>
    <t>baseline        nearestExprGene TRUE    1       max     0       FALSE   Closest expressed gene  #6E788D TRUE    FALSE   TRUE    FALSE</t>
  </si>
  <si>
    <t>#f6ceca</t>
  </si>
  <si>
    <t>#fbdcbc</t>
  </si>
  <si>
    <t>baseline        within100kbExprTSS      TRUE    1       max     0       FALSE   Within 100kb of expr. TSS       #000000 FALSE   FALSE   TRUE    FALSE</t>
  </si>
  <si>
    <t>037, 038 (70) 1m 15s</t>
  </si>
  <si>
    <t>#ffeec1</t>
  </si>
  <si>
    <t>baseline        randomExprGene  TRUE    1       max     0       FALSE   Random expr. gene (500kb)       #6E788D TRUE    FALSE   FALSE   FALSE</t>
  </si>
  <si>
    <t>#f6e5d3</t>
  </si>
  <si>
    <t>#e5e5e9</t>
  </si>
  <si>
    <t>baseline        allExprGenes    TRUE    1       max     0       FALSE   In element and all expr. gene (&lt;500kb)  #6E788D FALSE   FALSE   FALSE   FALSE</t>
  </si>
  <si>
    <t>Grey</t>
  </si>
  <si>
    <t>#96a0b3</t>
  </si>
  <si>
    <t>row2 &lt;- c("#e5e5e9", "#c5cad7", "#96a0b3", "#6e788d", "#435369", "#1c2a43")</t>
  </si>
  <si>
    <t>#dcdc64</t>
  </si>
  <si>
    <t>ABCdnase</t>
  </si>
  <si>
    <t>029, 030 (70) 30s</t>
  </si>
  <si>
    <t>ABC.Score</t>
  </si>
  <si>
    <t>#a1ca78</t>
  </si>
  <si>
    <t>sum</t>
  </si>
  <si>
    <t>#96ced3</t>
  </si>
  <si>
    <t>ABC_A=DNase, C=megamap Hi-C</t>
  </si>
  <si>
    <t>#5496CE</t>
  </si>
  <si>
    <t>#9bcae9</t>
  </si>
  <si>
    <t>ENCODE_rE2G</t>
  </si>
  <si>
    <t>#d3a9ce</t>
  </si>
  <si>
    <t>#e9a0a5</t>
  </si>
  <si>
    <t>ENCODE-rE2G</t>
  </si>
  <si>
    <t>#DC6464</t>
  </si>
  <si>
    <t>#fabd7d</t>
  </si>
  <si>
    <t>#f6dc87</t>
  </si>
  <si>
    <t>#dcbca1</t>
  </si>
  <si>
    <t>#c5c500</t>
  </si>
  <si>
    <t>086, 087 (68) 5m 25s</t>
  </si>
  <si>
    <t>#5eb342</t>
  </si>
  <si>
    <t>distToGene</t>
  </si>
  <si>
    <t>#49bcbc</t>
  </si>
  <si>
    <t>#5496ce</t>
  </si>
  <si>
    <t>Distance to gene</t>
  </si>
  <si>
    <t>#b778b3</t>
  </si>
  <si>
    <t>Closest TSS</t>
  </si>
  <si>
    <t>#414042</t>
  </si>
  <si>
    <t>#dc6464</t>
  </si>
  <si>
    <t>#f29742</t>
  </si>
  <si>
    <t>#e9c54e</t>
  </si>
  <si>
    <t>Closest gene</t>
  </si>
  <si>
    <t>#6E788D</t>
  </si>
  <si>
    <t>#bc9678</t>
  </si>
  <si>
    <t>#000000</t>
  </si>
  <si>
    <t>nearestExprTSS</t>
  </si>
  <si>
    <t>Main accents</t>
  </si>
  <si>
    <t>Closest expressed TSS</t>
  </si>
  <si>
    <t>#96A0B3</t>
  </si>
  <si>
    <t>nearestExprGene</t>
  </si>
  <si>
    <t>Closest expressed gene</t>
  </si>
  <si>
    <t>#96a008</t>
  </si>
  <si>
    <t>within100kbExprTSS</t>
  </si>
  <si>
    <t>#429130</t>
  </si>
  <si>
    <t>Within 100kb of expr. TSS</t>
  </si>
  <si>
    <t>randomExprGene</t>
  </si>
  <si>
    <t>#006eae</t>
  </si>
  <si>
    <t>Random expr. gene (500kb)</t>
  </si>
  <si>
    <t>allExprGenes</t>
  </si>
  <si>
    <t>#e96a00</t>
  </si>
  <si>
    <t>In element and all expr. gene (&lt;500kb)</t>
  </si>
  <si>
    <t>#ca9b23</t>
  </si>
  <si>
    <t>#916953</t>
  </si>
  <si>
    <t>Red</t>
  </si>
  <si>
    <t>#9b241c</t>
  </si>
  <si>
    <t>row3 &lt;- c("#f6ceca", "#e9a0a5", "#dc6464", "#c5373d", "#9b241c", "#730c0d")</t>
  </si>
  <si>
    <t>#647314</t>
  </si>
  <si>
    <t>#1c6e2b</t>
  </si>
  <si>
    <t>#006479</t>
  </si>
  <si>
    <t>#00488d</t>
  </si>
  <si>
    <t>#792374</t>
  </si>
  <si>
    <t>#b34900</t>
  </si>
  <si>
    <t>#9b740a</t>
  </si>
  <si>
    <t>#734e3d</t>
  </si>
  <si>
    <t>Blue</t>
  </si>
  <si>
    <t>#002359</t>
  </si>
  <si>
    <t>row4 &lt;- c("#c5e5fb", "#9bcae9", "#5496ce", "#006eae", "#00488d", "#002359")</t>
  </si>
  <si>
    <t>#304316</t>
  </si>
  <si>
    <t>#0e3716</t>
  </si>
  <si>
    <t>#003648</t>
  </si>
  <si>
    <t>experiment</t>
  </si>
  <si>
    <t>#832a00</t>
  </si>
  <si>
    <t>replicates</t>
  </si>
  <si>
    <t>base_directory</t>
  </si>
  <si>
    <t>#69540b</t>
  </si>
  <si>
    <t>raw download</t>
  </si>
  <si>
    <t>processed_with_index</t>
  </si>
  <si>
    <t>link_to_fc_bw</t>
  </si>
  <si>
    <t>link_to_signal_bw</t>
  </si>
  <si>
    <t>narrow_peaks</t>
  </si>
  <si>
    <t>#432a17</t>
  </si>
  <si>
    <t>narrow_peaks_type</t>
  </si>
  <si>
    <t>lab</t>
  </si>
  <si>
    <t>Yellow</t>
  </si>
  <si>
    <r>
      <rPr>
        <rFont val="Arial"/>
        <b/>
        <color theme="1"/>
      </rPr>
      <t xml:space="preserve">NOTE: </t>
    </r>
    <r>
      <rPr>
        <rFont val="Arial"/>
        <b val="0"/>
        <color theme="1"/>
      </rPr>
      <t>for DNase-seq and ChIP-seq: single-ended runs --&gt; download unfiltered alignments; filter/sort/index manually; for ATAC-seq; download filtered alignments and convert to tagAlign according to ENCODE standards</t>
    </r>
  </si>
  <si>
    <t>TP53;161-393;R175H</t>
  </si>
  <si>
    <t>K562 - do not use</t>
  </si>
  <si>
    <t>DNase-seq</t>
  </si>
  <si>
    <t>ENCSR000EOT</t>
  </si>
  <si>
    <t>row5 &lt;- c("#ffeec1", "#f6dc87", "#e9c54e", "#ca9b23", "#9b740a", "#69540b")</t>
  </si>
  <si>
    <t>TP53;161-393;R273H</t>
  </si>
  <si>
    <t>Extended palette</t>
  </si>
  <si>
    <t>Olive</t>
  </si>
  <si>
    <t>row6 &lt;- c("#f2eeb3", "#dcdc64", "#c5c500", "#96a008", "#647314", "#304316")</t>
  </si>
  <si>
    <t>Green</t>
  </si>
  <si>
    <t>row7 &lt;- c("#d7e5c5", "#a1ca78", "#5eb342", "#429130", "#1c6e2b", "#0e3716")</t>
  </si>
  <si>
    <t>Teal</t>
  </si>
  <si>
    <t>row8 &lt;- c("#cae5ee", "#96ced3", "#49bcbc", "#0096a0", "#006479", "#003648")</t>
  </si>
  <si>
    <t>row9 &lt;- c("#c5e5fb", "#9bcae9", "#5496ce", "#006eae", "#00488d", "#002359")</t>
  </si>
  <si>
    <t>Purple</t>
  </si>
  <si>
    <t>row10 &lt;- c("#e9d3ea", "#d3a9ce", "#b778b3", "#a64791", "#792374", "#430b4e")</t>
  </si>
  <si>
    <t>se</t>
  </si>
  <si>
    <t>row11 &lt;- c("#f6ceca", "#e9a0a5", "#dc6464", "#c5373d", "#9b241c", "#730c0d")</t>
  </si>
  <si>
    <t>Orange</t>
  </si>
  <si>
    <t>row12 &lt;- c("#fbdcbc", "#fabd7d", "#f29742", "#e96a00", "#b34900", "#832a00")</t>
  </si>
  <si>
    <t>/oak/stanford/groups/engreitz/Users/sheth/Data/ENCODE/K562/ENCSR000EOT_archive</t>
  </si>
  <si>
    <t>ENCFF325RTP_sorted.bam,ENCFF860XAE_sorted.bam</t>
  </si>
  <si>
    <t>row13 &lt;- c("#ffeec1", "#f6dc87", "#e9c54e", "#ca9b23", "#9b740a", "#69540b")</t>
  </si>
  <si>
    <t>--</t>
  </si>
  <si>
    <t>Skin tones</t>
  </si>
  <si>
    <t>Stamatoyannopoulos</t>
  </si>
  <si>
    <t>R1 is actually PE but was treated here as SE; R2 is actually SE and was treated as such. R1 read depth &gt;&gt; R2 read depth</t>
  </si>
  <si>
    <t>K562</t>
  </si>
  <si>
    <t>row14 &lt;- c("#f6e5d3", "#dcbca1", "#bc9678", "#916953", "#734e3d", "#432a17")</t>
  </si>
  <si>
    <t>pe, se</t>
  </si>
  <si>
    <t>/oak/stanford/groups/engreitz/Users/sheth/Data/ENCODE/K562</t>
  </si>
  <si>
    <t>ENCFF205FNC.filtered.sorted.bam,ENCFF860XAE.filtered.sorted.bam</t>
  </si>
  <si>
    <t>15 color interpolation:         cp &lt;- c("#429130", "#2f9a71", "#159594", "#0096a0", "#0083ab",
                "#0075b3", "#006eae", "#5b5da3", "#8d4b9b", "#a64791",
                "#b03e67", "#c5373d", "#d8571f", "#e96a00", "#ca9b23")</t>
  </si>
  <si>
    <t>https://www.encodeproject.org/files/ENCFF414OGC/@@download/ENCFF414OGC.bigWig</t>
  </si>
  <si>
    <t>white-red: c("#FFFFFF", "#F6CECA", "#E9A0A5", "#DC6464", "#C5373D", "#9B241C", "#730C0D")</t>
  </si>
  <si>
    <t>TAF2</t>
  </si>
  <si>
    <t>013, 014 (60) 1m 50s</t>
  </si>
  <si>
    <t xml:space="preserve">white-teal: teals &lt;- c("f6eff7", "#cae5ee", "#96ced3", "#49bcbc", "#0096a0", "#006479", "#003648")
</t>
  </si>
  <si>
    <t>TAF3</t>
  </si>
  <si>
    <t>TAF4</t>
  </si>
  <si>
    <t>processed correctly; SPOT1 scores = 0.55, 0.52</t>
  </si>
  <si>
    <t>TAF8</t>
  </si>
  <si>
    <t>ENCSR000EKS</t>
  </si>
  <si>
    <t>TAF9</t>
  </si>
  <si>
    <t>gBlock?</t>
  </si>
  <si>
    <t>TAF12</t>
  </si>
  <si>
    <t>ENCFF987IUK.filtered.sorted.bam</t>
  </si>
  <si>
    <t xml:space="preserve">white-grey  &lt;- c("f6eff7", "#e5e5e9", "#c5cad7", "#96a0b3", "#6e788d", "#435369", "#1c2a43")
</t>
  </si>
  <si>
    <t>TAF15</t>
  </si>
  <si>
    <t>Crawford</t>
  </si>
  <si>
    <t>SPOT1 scores = 0.53, 0.35</t>
  </si>
  <si>
    <t>H3K27ac ChIP-seq</t>
  </si>
  <si>
    <t>TAF9B</t>
  </si>
  <si>
    <t>ENCSR000AKP</t>
  </si>
  <si>
    <t>ac low</t>
  </si>
  <si>
    <t>ENCFF790GFL.se.bam,ENCFF817HMW.se.bam</t>
  </si>
  <si>
    <t>ac high</t>
  </si>
  <si>
    <t>ctcf</t>
  </si>
  <si>
    <t>ENCFF790GFL.se.filtered.sorted.bam,ENCFF817HMW.se.filtered.sorted.bam</t>
  </si>
  <si>
    <t>polycomb</t>
  </si>
  <si>
    <t>https://mitra.stanford.edu/engreitz/oak/Users/sheth/Data/share/IGV/ENCSR000AKP_coverage.bw</t>
  </si>
  <si>
    <t>crispr +</t>
  </si>
  <si>
    <t>ENCFF544LXB.bed.gz</t>
  </si>
  <si>
    <t>pseudoreplicated</t>
  </si>
  <si>
    <t>Bernstein</t>
  </si>
  <si>
    <t>crispr all</t>
  </si>
  <si>
    <t>ATAC-seq</t>
  </si>
  <si>
    <t>ENCSR868FGK</t>
  </si>
  <si>
    <t>gw</t>
  </si>
  <si>
    <t>pe</t>
  </si>
  <si>
    <r>
      <rPr>
        <rFont val="Arial"/>
        <color rgb="FF000000"/>
      </rPr>
      <t>ENCFF077FBI.pe</t>
    </r>
    <r>
      <rPr>
        <rFont val="Arial"/>
        <color theme="1"/>
      </rPr>
      <t>.bam,ENCFF128WZG.pe.bam,ENCFF534DCE.pe.bam</t>
    </r>
  </si>
  <si>
    <t>ENCFF077FBI.tn5.sorted.tagAlign.gz,ENCFF128WZG.tn5.sorted.tagAlign.tsv.gz,ENCFF534DCE.tn5.sorted.tagAlign.tsv.gz</t>
  </si>
  <si>
    <t>k27me3</t>
  </si>
  <si>
    <t>ac med</t>
  </si>
  <si>
    <t>Snyder</t>
  </si>
  <si>
    <t>CTCF ChIP-seq</t>
  </si>
  <si>
    <t>ENCSR000AKO</t>
  </si>
  <si>
    <t>#d9694a</t>
  </si>
  <si>
    <t>#ea9561</t>
  </si>
  <si>
    <t>red i used for stars somehwere?</t>
  </si>
  <si>
    <t>ENCFF216XRV.filtered.sorted.bam,ENCFF678LBZ.filtered.sorted.bam</t>
  </si>
  <si>
    <t>#e82b2b</t>
  </si>
  <si>
    <t>https://www.encodeproject.org/files/ENCFF405AYC/@@download/ENCFF405AYC.bigWig</t>
  </si>
  <si>
    <t>ENCFF519CXF.bed.gz</t>
  </si>
  <si>
    <t>dnase high</t>
  </si>
  <si>
    <t>optimal IDR-thresholded</t>
  </si>
  <si>
    <t>dnase low</t>
  </si>
  <si>
    <t>source</t>
  </si>
  <si>
    <t>rule</t>
  </si>
  <si>
    <t>k27ac high</t>
  </si>
  <si>
    <t>n_cells</t>
  </si>
  <si>
    <t>n_fragments</t>
  </si>
  <si>
    <t>H3K27me3 ChIP-seq</t>
  </si>
  <si>
    <t>time</t>
  </si>
  <si>
    <t>ENCSR000AKQ</t>
  </si>
  <si>
    <t>memory</t>
  </si>
  <si>
    <t>k27ac low</t>
  </si>
  <si>
    <t>ENCFF549RYG.filtered.sorted.bam,ENCFF483EPA.filtered.sorted.bam,ENCFF351YGP.filtered.sorted.bam</t>
  </si>
  <si>
    <t>https://www.encodeproject.org/files/ENCFF242ENK/@@download/ENCFF242ENK.bigWig</t>
  </si>
  <si>
    <t>https://maketintsandshades.com/</t>
  </si>
  <si>
    <t>ENCFF323WOT.bed.gz</t>
  </si>
  <si>
    <t>H3K4me1 ChIP-seq</t>
  </si>
  <si>
    <t>ENCSR000AKS</t>
  </si>
  <si>
    <t>XRM</t>
  </si>
  <si>
    <t>compute_kendall</t>
  </si>
  <si>
    <t>ENCFF524BOJ.filtered.sorted.bam,ENCFF204MWI.filtered.sorted.bam,ENCFF665JSC.filtered.sorted.bam</t>
  </si>
  <si>
    <t>https://www.encodeproject.org/files/ENCFF607SUJ/@@download/ENCFF607SUJ.bigWig</t>
  </si>
  <si>
    <t>ENCFF135ZLM.bed.gz</t>
  </si>
  <si>
    <t>22h</t>
  </si>
  <si>
    <t>replicated</t>
  </si>
  <si>
    <t>12/195G</t>
  </si>
  <si>
    <t>ENCODE 10x CMs</t>
  </si>
  <si>
    <t>EP300 ChIP-seq</t>
  </si>
  <si>
    <t>100k</t>
  </si>
  <si>
    <t>ENCSR000EGE</t>
  </si>
  <si>
    <t>&gt;24h</t>
  </si>
  <si>
    <t>&gt;250G</t>
  </si>
  <si>
    <t>ENCODE 10x CM downsample</t>
  </si>
  <si>
    <t>30k</t>
  </si>
  <si>
    <t>ENCFF466WKF.filtered.sorted.bam,ENCFF163FSR.filtered.sorted.bam</t>
  </si>
  <si>
    <t>&lt;12h</t>
  </si>
  <si>
    <t>https://www.encodeproject.org/files/ENCFF636VVR/@@download/ENCFF636VVR.bigWig</t>
  </si>
  <si>
    <t>&lt;63G</t>
  </si>
  <si>
    <t>https://mitra.stanford.edu/engreitz/oak/Users/sheth/Data/share/IGV/ENCSR000EGE_coverage.bw</t>
  </si>
  <si>
    <t>alpha islets</t>
  </si>
  <si>
    <t>ENCFF702XPO.bed.gz</t>
  </si>
  <si>
    <t>42k</t>
  </si>
  <si>
    <t>IDR-thresholded</t>
  </si>
  <si>
    <t>&gt;24h?</t>
  </si>
  <si>
    <t>&gt;64G</t>
  </si>
  <si>
    <t>IgG control ChIP-seq</t>
  </si>
  <si>
    <t>ENCSR000EHI</t>
  </si>
  <si>
    <t>ENCFF396DTD.sorted.bam</t>
  </si>
  <si>
    <t>downloaded filtered alignments because not sure if these are different than normal</t>
  </si>
  <si>
    <t>WTC11</t>
  </si>
  <si>
    <t>ENCSR785ZUI</t>
  </si>
  <si>
    <t>ABC_refDefault</t>
  </si>
  <si>
    <t>/oak/stanford/groups/engreitz/Users/sheth/Data/ENCODE/WTC11</t>
  </si>
  <si>
    <t>ENCFF492WXQ.sorted.bam,ENCFF715YXX.sorted.bam</t>
  </si>
  <si>
    <t>https://www.encodeproject.org/files/ENCFF736FHB/@@download/ENCFF736FHB.bigWig</t>
  </si>
  <si>
    <t>ABC (default TSS)</t>
  </si>
  <si>
    <t>ABC_refABC</t>
  </si>
  <si>
    <t>ABC (ABC TSS)</t>
  </si>
  <si>
    <t>ABC_refRefGene</t>
  </si>
  <si>
    <t>SPOT1 scores = 0.35, 0.53</t>
  </si>
  <si>
    <t>H3K27ac Mint-ChIP-seq</t>
  </si>
  <si>
    <t>ABC (RefGene TSS)</t>
  </si>
  <si>
    <t>ENCSR146DPQ</t>
  </si>
  <si>
    <t>ABC_refMAGE</t>
  </si>
  <si>
    <t>ABC (MAGE TSS)</t>
  </si>
  <si>
    <t>ENCFF738QRT.sorted.bam,ENCFF696GDY.sorted.bam</t>
  </si>
  <si>
    <t>https://www.encodeproject.org/files/ENCFF306ZMK/@@download/ENCFF306ZMK.bigWig</t>
  </si>
  <si>
    <t>#d51e44</t>
  </si>
  <si>
    <t>https://mitra.stanford.edu/engreitz/oak/Users/sheth/Data/share/IGV/ENCSR146DPQ_coverage.bw</t>
  </si>
  <si>
    <t>#feb43a</t>
  </si>
  <si>
    <t>#93e35f</t>
  </si>
  <si>
    <t>#3dd5a9</t>
  </si>
  <si>
    <t>ENCFF655PNM.bed.gz</t>
  </si>
  <si>
    <t>#8345b6</t>
  </si>
  <si>
    <t>#b11e85</t>
  </si>
  <si>
    <t>ENCSR992XTY</t>
  </si>
  <si>
    <t>ENCFF318ICU.filtered.sorted.bam,ENCFF324TCJ.filtered.sorted.bam</t>
  </si>
  <si>
    <t>https://www.encodeproject.org/files/ENCFF974CGC/@@download/ENCFF974CGC.bigWig</t>
  </si>
  <si>
    <t>ENCFF112GJQ.bed.gz</t>
  </si>
  <si>
    <t>H3K27me3 Mint-ChIP-seq</t>
  </si>
  <si>
    <t>ENCSR418YEV</t>
  </si>
  <si>
    <t>ENCFF871HOU.filtered.sorted.bam,ENCFF962OVD.filtered.sorted.bam</t>
  </si>
  <si>
    <t>https://www.encodeproject.org/files/ENCFF733JYS/@@download/ENCFF733JYS.bigWig</t>
  </si>
  <si>
    <t>ENCFF801DJK.bed.gz</t>
  </si>
  <si>
    <t>H3K4me1 Mint-ChIP-seq</t>
  </si>
  <si>
    <t>ENCSR473GYW</t>
  </si>
  <si>
    <t>ENCFF027HQS.filtered.sorted.bam,ENCFF229RFN.filtered.sorted.bam</t>
  </si>
  <si>
    <t>https://www.encodeproject.org/files/ENCFF360PWG/@@download/ENCFF360PWG.bigWig</t>
  </si>
  <si>
    <t>ENCFF199JTJ.bed.gz</t>
  </si>
  <si>
    <t>HCT116</t>
  </si>
  <si>
    <t>ENCSR000ENM</t>
  </si>
  <si>
    <t>/oak/stanford/groups/engreitz/Users/sheth/Data/ENCODE/HCT116</t>
  </si>
  <si>
    <t>ENCFF166PCV.filtered.sorted.bam,ENCFF619LVU.filtered.sorted.bam</t>
  </si>
  <si>
    <t>ENCSR661KMA</t>
  </si>
  <si>
    <t>se, pe</t>
  </si>
  <si>
    <t>ENCFF943GHK.filtered.sorted.bam,ENCFF977FPK.filtered.sorted.bam</t>
  </si>
  <si>
    <t>ENCFF899XEF.bed.gz</t>
  </si>
  <si>
    <t>ENCSR240PRQ</t>
  </si>
  <si>
    <t>ENCFF844RTD.filtered.sorted.bam,ENCFF603FXX.filtered.sorted.bam</t>
  </si>
  <si>
    <t>https://www.encodeproject.org/files/ENCFF825ECI/@@download/ENCFF825ECI.bigWig</t>
  </si>
  <si>
    <t>ENCFF803RIY.bed.gz</t>
  </si>
  <si>
    <t>ENCSR810BDB</t>
  </si>
  <si>
    <t>ENCFF271HVJ.filtered.sorted.bam,ENCFF824RFB.filtered.sorted.bam</t>
  </si>
  <si>
    <t>https://www.encodeproject.org/files/ENCFF717ZKL/@@download/ENCFF717ZKL.bigWig</t>
  </si>
  <si>
    <t>ENCFF294LZM.bed.gz</t>
  </si>
  <si>
    <t>ENCSR161MXP</t>
  </si>
  <si>
    <t>ENCFF166PCV.filtered.sorted.bam,ENCFF304MDQ.filtered.sorted.bam</t>
  </si>
  <si>
    <t>https://www.encodeproject.org/files/ENCFF906MKW/@@download/ENCFF906MKW.bigWig</t>
  </si>
  <si>
    <t>ENCFF240LRP.bed.gz</t>
  </si>
  <si>
    <t>normal</t>
  </si>
  <si>
    <t>GM12878</t>
  </si>
  <si>
    <t>Wheel</t>
  </si>
  <si>
    <t>ENCSR000EMT</t>
  </si>
  <si>
    <t>Number</t>
  </si>
  <si>
    <t>/oak/stanford/groups/engreitz/Users/sheth/Data/ENCODE/GM12878</t>
  </si>
  <si>
    <t>ENCFF467CXY_sorted.bam,ENCFF940NSD_sorted.bam</t>
  </si>
  <si>
    <t>Light 2 pts</t>
  </si>
  <si>
    <t>Light 4 pts</t>
  </si>
  <si>
    <t>Light 6 pts</t>
  </si>
  <si>
    <t>Light 8 pts</t>
  </si>
  <si>
    <t>SPOT1 scores = 0.36, 0.39</t>
  </si>
  <si>
    <t>Light 10 pts</t>
  </si>
  <si>
    <t>Light 12 pts</t>
  </si>
  <si>
    <t>Light 14 pts</t>
  </si>
  <si>
    <t>Light 16 pts</t>
  </si>
  <si>
    <t>Light 18 pts</t>
  </si>
  <si>
    <t>ENCSR000AKC</t>
  </si>
  <si>
    <t>Pure 20 pts</t>
  </si>
  <si>
    <t>Dark 18 pts</t>
  </si>
  <si>
    <t>ENCFF645BAL.filtered.sorted.bam,ENCFF865OOP.filtered.sorted.bam</t>
  </si>
  <si>
    <t>Dark 16 pts</t>
  </si>
  <si>
    <t>Dark 14 pts</t>
  </si>
  <si>
    <t>Dark 12 pts</t>
  </si>
  <si>
    <t>ENCFF023LTU.bed.gz</t>
  </si>
  <si>
    <t>Dark 10 pts</t>
  </si>
  <si>
    <t>Dark 8 pts</t>
  </si>
  <si>
    <t>Dark 6 pts</t>
  </si>
  <si>
    <t>Dark 4 pts</t>
  </si>
  <si>
    <t>Dark 2 pts</t>
  </si>
  <si>
    <t>Prismatic</t>
  </si>
  <si>
    <t>ENCSR637XSC</t>
  </si>
  <si>
    <t>#f4d9bb</t>
  </si>
  <si>
    <t>/oak/stanford/groups/engreitz/Users/sheth/Data/ENCODE/GM12878/ATAC</t>
  </si>
  <si>
    <t>ENCFF981FXV.tn5.sorted.tagAlign.gz,ENCFF962FMH.tn5.sorted.tagAlign.gz,ENCFF440GRZ.tn5.sorted.tagAlign.gz</t>
  </si>
  <si>
    <t>#f5c7a7</t>
  </si>
  <si>
    <t>#f5b392</t>
  </si>
  <si>
    <t>#f4a17e</t>
  </si>
  <si>
    <t>ENCSR000DZG</t>
  </si>
  <si>
    <t>#f38e6d</t>
  </si>
  <si>
    <t>#f27e5d</t>
  </si>
  <si>
    <t>/oak/stanford/groups/engreitz/Users/sheth/Data/ENCODE/GM12878/EP300</t>
  </si>
  <si>
    <t>ENCFF515HYM.filtered.sorted.bam,ENCFF215GSQ.filtered.sorted.bam</t>
  </si>
  <si>
    <t>https://www.encodeproject.org/files/ENCFF545BXW/@@download/ENCFF545BXW.bigWig</t>
  </si>
  <si>
    <t>#f37555</t>
  </si>
  <si>
    <t>#ee5c3d</t>
  </si>
  <si>
    <t>#eb4c2e</t>
  </si>
  <si>
    <t>#eb4223</t>
  </si>
  <si>
    <t>#d14321</t>
  </si>
  <si>
    <t>ENCFF926AKK.bed.gz</t>
  </si>
  <si>
    <t>#b64521</t>
  </si>
  <si>
    <t>#9e4320</t>
  </si>
  <si>
    <t>ENCSR000AKB</t>
  </si>
  <si>
    <t>#8c4220</t>
  </si>
  <si>
    <t>#754023</t>
  </si>
  <si>
    <t>ENCFF067RMO.filtered.sorted.bam,ENCFF551LHV.filtered.sorted.bam</t>
  </si>
  <si>
    <t>#653b22</t>
  </si>
  <si>
    <t>https://www.encodeproject.org/files/ENCFF734CUT/@@download/ENCFF734CUT.bigWig</t>
  </si>
  <si>
    <t>#543925</t>
  </si>
  <si>
    <t>#453426</t>
  </si>
  <si>
    <t>#38312a</t>
  </si>
  <si>
    <t>ENCFF797SDL.bed.gz</t>
  </si>
  <si>
    <t>Orange-Red</t>
  </si>
  <si>
    <t>#f3dcb7</t>
  </si>
  <si>
    <t>ENCSR000DRX</t>
  </si>
  <si>
    <t>#f3c99b</t>
  </si>
  <si>
    <t>#f5bf8b</t>
  </si>
  <si>
    <t>ENCFF867JWR.filtered.sorted.bam,ENCFF539NLB.filtered.sorted.bam</t>
  </si>
  <si>
    <t>https://www.encodeproject.org/files/ENCFF486WAD/@@download/ENCFF486WAD.bigWig</t>
  </si>
  <si>
    <t>#f5af75</t>
  </si>
  <si>
    <t>#f39c60</t>
  </si>
  <si>
    <t>ENCFF695ETB.bed.gz</t>
  </si>
  <si>
    <t>#f38f53</t>
  </si>
  <si>
    <t>ENCSR000AKF</t>
  </si>
  <si>
    <t>#f38146</t>
  </si>
  <si>
    <t>#f3753b</t>
  </si>
  <si>
    <t>ENCFF757IRH.filtered.sorted.bam,ENCFF579EEP.filtered.sorted.bam</t>
  </si>
  <si>
    <t>https://www.encodeproject.org/files/ENCFF564KBE/@@download/ENCFF564KBE.bigWig</t>
  </si>
  <si>
    <t>#f1632f</t>
  </si>
  <si>
    <t>#f15526</t>
  </si>
  <si>
    <t>#cb5423</t>
  </si>
  <si>
    <t>ENCFF321BVG.bed.gz</t>
  </si>
  <si>
    <t>#b55122</t>
  </si>
  <si>
    <t>Jurkat</t>
  </si>
  <si>
    <t>#9b4f22</t>
  </si>
  <si>
    <t>#894b21</t>
  </si>
  <si>
    <t>ENCSR000EOS</t>
  </si>
  <si>
    <t>/oak/stanford/groups/engreitz/Users/sheth/Data/ENCODE/Jurkat</t>
  </si>
  <si>
    <t>#714823</t>
  </si>
  <si>
    <t>#5f4325</t>
  </si>
  <si>
    <t>ENCFF623AMI.filtered.sorted.bam,ENCFF443NXJ.filtered.sorted.bam</t>
  </si>
  <si>
    <t>#523e24</t>
  </si>
  <si>
    <t>#423827</t>
  </si>
  <si>
    <t>#353127</t>
  </si>
  <si>
    <t>GSE155555</t>
  </si>
  <si>
    <t>Red-Orange</t>
  </si>
  <si>
    <t>#f4e1b7</t>
  </si>
  <si>
    <t>#f6d69e</t>
  </si>
  <si>
    <t>/oak/stanford/groups/engreitz/Users/jgalante/making_jurkat/resources/analyze_validation_datasets/process_bam_files_and_combined_w_EG_results/ABC_inputs_for_Maya/Jurkat/h3k27ac_rep1_sorted.bam,/oak/stanford/groups/engreitz/Users/jgalante/making_jurkat/resources/analyze_validation_datasets/process_bam_files_and_combined_w_EG_results/ABC_inputs_for_Maya/Jurkat/h3k27ac_rep2_sorted.bam</t>
  </si>
  <si>
    <t>#f6c886</t>
  </si>
  <si>
    <t>/oak/stanford/groups/engreitz/Users/sheth/Data/SRA/Jurkat/H3K27ac/macs2_peaks.filtered.bed.gz</t>
  </si>
  <si>
    <t>normal (top 54k)</t>
  </si>
  <si>
    <t>Engreitz</t>
  </si>
  <si>
    <t>#f4b76d</t>
  </si>
  <si>
    <t>#f7b061</t>
  </si>
  <si>
    <t>GSE130140</t>
  </si>
  <si>
    <t>#f7a04f</t>
  </si>
  <si>
    <t>#f89443</t>
  </si>
  <si>
    <t>/oak/stanford/groups/engreitz/Users/jgalante/making_jurkat/results/analyze_validation_datasets/process_bam_files_and_combined_w_EG_results/jurkat_bam_files_sorted/ctcf_sorted.bam</t>
  </si>
  <si>
    <t>#f9893a</t>
  </si>
  <si>
    <t>/oak/stanford/groups/engreitz/Users/jgalante/making_jurkat/results/analyze_validation_datasets/process_bam_files_and_combined_w_EG_results/ctcf_peaks/jurkat.bed</t>
  </si>
  <si>
    <t>#f97b31</t>
  </si>
  <si>
    <t>https://doi.org/10.1186/s13059-020-02152-7</t>
  </si>
  <si>
    <t>#fa6d2a</t>
  </si>
  <si>
    <t>#d66728</t>
  </si>
  <si>
    <t>#b66227</t>
  </si>
  <si>
    <t>#9b5d27</t>
  </si>
  <si>
    <t>#825727</t>
  </si>
  <si>
    <t>#715226</t>
  </si>
  <si>
    <t>GSE85601</t>
  </si>
  <si>
    <t>#5d4b28</t>
  </si>
  <si>
    <t>#4f4427</t>
  </si>
  <si>
    <t>#413c27</t>
  </si>
  <si>
    <t>/oak/stanford/groups/engreitz/Users/jgalante/making_jurkat/results/analyze_validation_datasets/process_bam_files_and_combined_w_EG_results/jurkat_bam_files_sorted/h3k27me3_sorted.bam</t>
  </si>
  <si>
    <t>#36342a</t>
  </si>
  <si>
    <t>/oak/stanford/groups/engreitz/Users/jgalante/making_jurkat/results/analyze_validation_datasets/process_bam_files_and_combined_w_EG_results/h3k27me3_peaks/jurkat.bed</t>
  </si>
  <si>
    <t>https://doi.org/10.1038/srep43345</t>
  </si>
  <si>
    <t>#f5e5b7</t>
  </si>
  <si>
    <t>#f5d896</t>
  </si>
  <si>
    <t>#f7cf80</t>
  </si>
  <si>
    <t>#f7c368</t>
  </si>
  <si>
    <t>GSE119439</t>
  </si>
  <si>
    <t>#f9bb5a</t>
  </si>
  <si>
    <t>#f7ab45</t>
  </si>
  <si>
    <t>/oak/stanford/groups/engreitz/Users/sheth/Data/SRA/Jurkat/H3K4me1</t>
  </si>
  <si>
    <t>SRR7782877.filtered.sorted.dedup.bam</t>
  </si>
  <si>
    <t>#fba63f</t>
  </si>
  <si>
    <t>macs2_peaks.filtered.bed.gz</t>
  </si>
  <si>
    <t>normal (top 100k)</t>
  </si>
  <si>
    <t>#fc9933</t>
  </si>
  <si>
    <t>https://doi.org/10.1101/gad.302646.117</t>
  </si>
  <si>
    <t>#fd8e2c</t>
  </si>
  <si>
    <t>#fe8227</t>
  </si>
  <si>
    <t>#db7926</t>
  </si>
  <si>
    <t>H1</t>
  </si>
  <si>
    <t>#b57129</t>
  </si>
  <si>
    <t>ENCSR000EMU</t>
  </si>
  <si>
    <t>#9b6928</t>
  </si>
  <si>
    <t>/oak/stanford/groups/engreitz/Users/sheth/Data/ENCODE/H1</t>
  </si>
  <si>
    <t>#8a6226</t>
  </si>
  <si>
    <t>#6d5827</t>
  </si>
  <si>
    <t>ENCFF674MNA.filtered.sorted.bam</t>
  </si>
  <si>
    <t>https://www.encodeproject.org/files/ENCFF573NKX/@@download/ENCFF573NKX.bigWig</t>
  </si>
  <si>
    <t>#5b5027</t>
  </si>
  <si>
    <t>#4e4725</t>
  </si>
  <si>
    <t>#403e27</t>
  </si>
  <si>
    <t>#343528</t>
  </si>
  <si>
    <t>Yellow-Orange</t>
  </si>
  <si>
    <t>#f2e5b2</t>
  </si>
  <si>
    <t>ENCSR000ANP</t>
  </si>
  <si>
    <t>#f5df98</t>
  </si>
  <si>
    <t>#f6d57b</t>
  </si>
  <si>
    <t>ENCFF120QMN.filtered.sorted.bam,ENCFF104RJG.filtered.sorted.bam</t>
  </si>
  <si>
    <t>#f7cc64</t>
  </si>
  <si>
    <t>https://www.encodeproject.org/files/ENCFF919FBG/@@download/ENCFF919FBG.bigWig</t>
  </si>
  <si>
    <t>#f9c553</t>
  </si>
  <si>
    <t>#f9ba41</t>
  </si>
  <si>
    <t>#fbb337</t>
  </si>
  <si>
    <t>#fcab2e</t>
  </si>
  <si>
    <t>#fda427</t>
  </si>
  <si>
    <t>ENCSR000AMF</t>
  </si>
  <si>
    <t>#ff9921</t>
  </si>
  <si>
    <t>ENCFF784FYF.filtered.sorted.bam</t>
  </si>
  <si>
    <t>https://www.encodeproject.org/files/ENCFF332TNJ/@@download/ENCFF332TNJ.bigWig</t>
  </si>
  <si>
    <t>#d78c25</t>
  </si>
  <si>
    <t>#b78127</t>
  </si>
  <si>
    <t>#9a7628</t>
  </si>
  <si>
    <t>#816b29</t>
  </si>
  <si>
    <t>ENCFF692RPA.bed.gz</t>
  </si>
  <si>
    <t>#6c6128</t>
  </si>
  <si>
    <t>#5b5728</t>
  </si>
  <si>
    <t>ENCSR000ALU</t>
  </si>
  <si>
    <t>#4d4c26</t>
  </si>
  <si>
    <t>ENCFF585QWP.filtered.sorted.bam,ENCFF642RQL.filtered.sorted.bam</t>
  </si>
  <si>
    <t>https://www.encodeproject.org/files/ENCFF380KPI/@@download/ENCFF380KPI.bigWig</t>
  </si>
  <si>
    <t>#3f4127</t>
  </si>
  <si>
    <t>#333528</t>
  </si>
  <si>
    <t>Orange-Yellow</t>
  </si>
  <si>
    <t>#f5ecb4</t>
  </si>
  <si>
    <t>ENCFF305KNA.bed.gz</t>
  </si>
  <si>
    <t>#f7e79a</t>
  </si>
  <si>
    <t>ENCSR000ANA</t>
  </si>
  <si>
    <t>#f5df77</t>
  </si>
  <si>
    <t>ENCFF598CAT.filtered.sorted.bam,ENCFF840OWD.filtered.sorted.bam</t>
  </si>
  <si>
    <t>#f9dd67</t>
  </si>
  <si>
    <t>https://www.encodeproject.org/files/ENCFF396RXV/@@download/ENCFF396RXV.bigWig</t>
  </si>
  <si>
    <t>#fbd853</t>
  </si>
  <si>
    <t>#facf3b</t>
  </si>
  <si>
    <t>#fdcd34</t>
  </si>
  <si>
    <t>#fdc728</t>
  </si>
  <si>
    <t>ENCFF984DGO.bed.gz</t>
  </si>
  <si>
    <t>#fec21d</t>
  </si>
  <si>
    <t>H9</t>
  </si>
  <si>
    <t>#ffbc15</t>
  </si>
  <si>
    <t>ENCSR275ICP</t>
  </si>
  <si>
    <t>#daab1c</t>
  </si>
  <si>
    <t>#b59a24</t>
  </si>
  <si>
    <t>#9f8e25</t>
  </si>
  <si>
    <t>#807c2a</t>
  </si>
  <si>
    <t>#707129</t>
  </si>
  <si>
    <t>#585f2c</t>
  </si>
  <si>
    <t>#4b5329</t>
  </si>
  <si>
    <t>#40462d</t>
  </si>
  <si>
    <t>#35392b</t>
  </si>
  <si>
    <t>/oak/stanford/groups/engreitz/Users/sheth/Data/ENCODE/H9</t>
  </si>
  <si>
    <t>ENCFF206ALY.sorted.bam,ENCFF291ZMA.sorted.bam</t>
  </si>
  <si>
    <t>#f4eeb2</t>
  </si>
  <si>
    <t>https://www.encodeproject.org/files/ENCFF405MMH/@@download/ENCFF405MMH.bigWig</t>
  </si>
  <si>
    <t>#f4ee93</t>
  </si>
  <si>
    <t>#f8ef7a</t>
  </si>
  <si>
    <t>#f9ef65</t>
  </si>
  <si>
    <t>#faee4f</t>
  </si>
  <si>
    <t>ENCSR876RGF</t>
  </si>
  <si>
    <t>#faec37</t>
  </si>
  <si>
    <t>#fdee2d</t>
  </si>
  <si>
    <t>#fcec18</t>
  </si>
  <si>
    <t>#fdeb0b</t>
  </si>
  <si>
    <t>ENCFF825BCF.filtered.sorted.bam,ENCFF709WUL.filtered.sorted.bam</t>
  </si>
  <si>
    <t>#feec01</t>
  </si>
  <si>
    <t>https://www.encodeproject.org/files/ENCFF429TIE/@@download/ENCFF429TIE.bigWig</t>
  </si>
  <si>
    <t>#d7d60e</t>
  </si>
  <si>
    <t>#b8c317</t>
  </si>
  <si>
    <t>#9aad1e</t>
  </si>
  <si>
    <t>#839922</t>
  </si>
  <si>
    <t>#718924</t>
  </si>
  <si>
    <t>#5e7426</t>
  </si>
  <si>
    <t>Bing Ren (Roadmap)</t>
  </si>
  <si>
    <t>#506426</t>
  </si>
  <si>
    <t>#414e29</t>
  </si>
  <si>
    <t>ENCFF963CHU</t>
  </si>
  <si>
    <t>#353c29</t>
  </si>
  <si>
    <t>ENCFF026VFO.filtered.sorted.bam,ENCFF066ZCN.filtered.sorted.bam,ENCFF352EPG.filtered.sorted.bam</t>
  </si>
  <si>
    <t>Green-Yellow</t>
  </si>
  <si>
    <t>https://www.encodeproject.org/files/ENCFF963CHU/@@download/ENCFF963CHU.bigWig</t>
  </si>
  <si>
    <t>#f0eebd</t>
  </si>
  <si>
    <t>#e7eaa2</t>
  </si>
  <si>
    <t>#dde786</t>
  </si>
  <si>
    <t>#d9e676</t>
  </si>
  <si>
    <t>ENCFF101UJJ.bed.gz</t>
  </si>
  <si>
    <t>#cee360</t>
  </si>
  <si>
    <t>conservative IDR-thresholded</t>
  </si>
  <si>
    <t>#c2dd4b</t>
  </si>
  <si>
    <t>ENCSR792GCH</t>
  </si>
  <si>
    <t>#badb41</t>
  </si>
  <si>
    <t>#acd432</t>
  </si>
  <si>
    <t>ENCFF589VPD.filtered.sorted.bam,ENCFF058FAG.filtered.sorted.bam</t>
  </si>
  <si>
    <t>#a3d02c</t>
  </si>
  <si>
    <t>https://www.encodeproject.org/files/ENCFF342DVJ/@@download/ENCFF342DVJ.bigWig</t>
  </si>
  <si>
    <t>#94c725</t>
  </si>
  <si>
    <t>#81b42b</t>
  </si>
  <si>
    <t>#72a22d</t>
  </si>
  <si>
    <t>#67932e</t>
  </si>
  <si>
    <t>ENCFF680AKW.bed.gz</t>
  </si>
  <si>
    <t>#5c832f</t>
  </si>
  <si>
    <t>#527330</t>
  </si>
  <si>
    <t>#486330</t>
  </si>
  <si>
    <t>ENCSR276HBK</t>
  </si>
  <si>
    <t>#40552e</t>
  </si>
  <si>
    <t>ENCFF746BGK.filtered.sorted.bam,ENCFF394VUF.filtered.sorted.bam</t>
  </si>
  <si>
    <t>#39472f</t>
  </si>
  <si>
    <t>https://www.encodeproject.org/files/ENCFF276TJN/@@download/ENCFF276TJN.bigWig</t>
  </si>
  <si>
    <t>#32392c</t>
  </si>
  <si>
    <t>Yellow-Green</t>
  </si>
  <si>
    <t>ENCFF188TGA.bed.gz</t>
  </si>
  <si>
    <t>#e4e8c0</t>
  </si>
  <si>
    <t>#d7e3af</t>
  </si>
  <si>
    <t>#c6dd9b</t>
  </si>
  <si>
    <t>#bad98b</t>
  </si>
  <si>
    <t>#acd57d</t>
  </si>
  <si>
    <t>#9cce6e</t>
  </si>
  <si>
    <t>#88c55e</t>
  </si>
  <si>
    <t>THP-1</t>
  </si>
  <si>
    <t>#76bb52</t>
  </si>
  <si>
    <t>ENCSR896ADX</t>
  </si>
  <si>
    <t>#66b049</t>
  </si>
  <si>
    <t>#4d9d3f</t>
  </si>
  <si>
    <t>https://www.encodeproject.org/files/ENCFF686JSS/@@download/ENCFF686JSS.bigWig</t>
  </si>
  <si>
    <t>#498f3e</t>
  </si>
  <si>
    <t>#46823d</t>
  </si>
  <si>
    <t>#42793a</t>
  </si>
  <si>
    <r>
      <rPr/>
      <t xml:space="preserve">Downloaded (filtered) alignments from </t>
    </r>
    <r>
      <rPr>
        <color rgb="FF1155CC"/>
        <u/>
      </rPr>
      <t>https://regulome.altius.org/</t>
    </r>
    <r>
      <rPr/>
      <t xml:space="preserve"> (AG81591.filtered.cram &amp; .crai)</t>
    </r>
  </si>
  <si>
    <t>#3f693a</t>
  </si>
  <si>
    <t>#3d5d39</t>
  </si>
  <si>
    <t>#395336</t>
  </si>
  <si>
    <t>#364834</t>
  </si>
  <si>
    <t>#323d31</t>
  </si>
  <si>
    <t>GSE201352</t>
  </si>
  <si>
    <t>#2f342d</t>
  </si>
  <si>
    <t>#dfe4c4</t>
  </si>
  <si>
    <r>
      <rPr>
        <color rgb="FF1155CC"/>
        <u/>
      </rPr>
      <t>https://mitra.stanford.edu/engreitz/oak/Projects/E2G/THP1/THP1_PRJNA830917/THP1_macrophages_0000min_R1/H3K27ac/SRR18899252.pe.bw</t>
    </r>
    <r>
      <rPr/>
      <t>,</t>
    </r>
    <r>
      <rPr>
        <color rgb="FF1155CC"/>
        <u/>
      </rPr>
      <t>https://mitra.stanford.edu/engreitz/oak/Projects/E2G/THP1/THP1_PRJNA830917/THP1_macrophages_0000min_R2/H3K27ac/SRR18899253.pe.bw</t>
    </r>
  </si>
  <si>
    <t>#c8d9b0</t>
  </si>
  <si>
    <t>#bbd5a6</t>
  </si>
  <si>
    <t>#a2cb94</t>
  </si>
  <si>
    <t>https://pubmed.ncbi.nlm.nih.gov/36323252/</t>
  </si>
  <si>
    <t>#9fcb92</t>
  </si>
  <si>
    <t>#85be7e</t>
  </si>
  <si>
    <t>#6fb16f</t>
  </si>
  <si>
    <t>#61a865</t>
  </si>
  <si>
    <t>#4c9857</t>
  </si>
  <si>
    <t>#37834a</t>
  </si>
  <si>
    <t xml:space="preserve">TeloHAEC </t>
  </si>
  <si>
    <t>#367847</t>
  </si>
  <si>
    <t>GSE210489,GSE210491</t>
  </si>
  <si>
    <t>#366d45</t>
  </si>
  <si>
    <t>#356242</t>
  </si>
  <si>
    <t>#345a3f</t>
  </si>
  <si>
    <t>/oak/stanford/groups/engreitz/Projects/E2G/endothelial_cells/TeloHAEC_GSE210489_GSE210491/TeloHAEC_ctrl/ATAC</t>
  </si>
  <si>
    <t>SRR20809416.tn5.sorted.tagAlign.gz,SRR20809419.tn5.sorted.tagAlign.gz,SRR20809420.tn5.sorted.tagAlign.gz,SRR20809430.tn5.sorted.tagAlign.gz,SRR20809431.tn5.sorted.tagAlign.gz,SRR20809433.tn5.sorted.tagAlign.gz</t>
  </si>
  <si>
    <t>#33533c</t>
  </si>
  <si>
    <t>#314a38</t>
  </si>
  <si>
    <t>#334237</t>
  </si>
  <si>
    <t>TeloHAEC</t>
  </si>
  <si>
    <t>#2f3932</t>
  </si>
  <si>
    <t>#2f3330</t>
  </si>
  <si>
    <t>/oak/stanford/groups/engreitz/Projects/E2G/endothelial_cells/TeloHAEC_GSE210489_GSE210491/TeloHAEC_ctrl/H3K27ac</t>
  </si>
  <si>
    <t>SRR20810532.filtered.sorted.dedup.bam,SRR20810533.filtered.sorted.dedup.bam,SRR20810544.filtered.sorted.dedup.bam,SRR20810545.filtered.sorted.dedup.bam</t>
  </si>
  <si>
    <t>Blue-Green</t>
  </si>
  <si>
    <t>#d9e2ca</t>
  </si>
  <si>
    <t>TeloHAEC + IL1b</t>
  </si>
  <si>
    <t>#c1d8c2</t>
  </si>
  <si>
    <t>#a9ccb9</t>
  </si>
  <si>
    <t>/oak/stanford/groups/engreitz/Projects/E2G/endothelial_cells/TeloHAEC_GSE210489_GSE210491/TeloHAEC_IL1b/ATAC</t>
  </si>
  <si>
    <t>#8dbeac</t>
  </si>
  <si>
    <t>SRR20809411.tn5.sorted.tagAlign.gz,SRR20809414.tn5.sorted.tagAlign.gz,SRR20809415.tn5.sorted.tagAlign.gz</t>
  </si>
  <si>
    <t>#7db6a6</t>
  </si>
  <si>
    <t>#68a89a</t>
  </si>
  <si>
    <t>#4e968a</t>
  </si>
  <si>
    <t>#4b9388</t>
  </si>
  <si>
    <t>/oak/stanford/groups/engreitz/Projects/E2G/endothelial_cells/TeloHAEC_GSE210489_GSE210491/TeloHAEC_IL1b/H3K27ac</t>
  </si>
  <si>
    <t>SRR20810530.filtered.sorted.dedup.bam,SRR20810531.filtered.sorted.dedup.bam</t>
  </si>
  <si>
    <t>#2f756d</t>
  </si>
  <si>
    <t>#23645f</t>
  </si>
  <si>
    <t>#245c59</t>
  </si>
  <si>
    <t>TeloHAEC + TNFa</t>
  </si>
  <si>
    <t>#265553</t>
  </si>
  <si>
    <t>#284f4f</t>
  </si>
  <si>
    <t>/oak/stanford/groups/engreitz/Projects/E2G/endothelial_cells/TeloHAEC_GSE210489_GSE210491/TeloHAEC_TNFa/ATAC</t>
  </si>
  <si>
    <t>SRR20809409.tn5.sorted.tagAlign.gz,SRR20809410.tn5.sorted.tagAlign.gz, SRR20809412.tn5.sorted.tagAlign.gz</t>
  </si>
  <si>
    <t>#28494a</t>
  </si>
  <si>
    <t>#2a4345</t>
  </si>
  <si>
    <t>#2c3e40</t>
  </si>
  <si>
    <t>#29383a</t>
  </si>
  <si>
    <t>#2d3637</t>
  </si>
  <si>
    <t>/oak/stanford/groups/engreitz/Projects/E2G/endothelial_cells/TeloHAEC_GSE210489_GSE210491/TeloHAEC_TNFa/H3K27ac</t>
  </si>
  <si>
    <t>SRR20810528.filtered.sorted.dedup.bam,SRR20810529.filtered.sorted.dedup.bam</t>
  </si>
  <si>
    <t>#2b3031</t>
  </si>
  <si>
    <t>TeloHAEC + no VEGF</t>
  </si>
  <si>
    <t>Green-Blue</t>
  </si>
  <si>
    <t>#d4dfce</t>
  </si>
  <si>
    <t>#b9d3c9</t>
  </si>
  <si>
    <t>/oak/stanford/groups/engreitz/Projects/E2G/endothelial_cells/TeloHAEC_GSE210489_GSE210491/TeloHAEC_VEGF_ctrl/ATAC</t>
  </si>
  <si>
    <t>SRR20809407.tn5.sorted.tagAlign.gz,SRR20809408.tn5.sorted.tagAlign.gz,SRR20809413.tn5.sorted.tagAlign.gz</t>
  </si>
  <si>
    <t>#9cc4c4</t>
  </si>
  <si>
    <t>#85b7c1</t>
  </si>
  <si>
    <t>#6ea9ba</t>
  </si>
  <si>
    <t>#5395af</t>
  </si>
  <si>
    <t>#4488a7</t>
  </si>
  <si>
    <t>/oak/stanford/groups/engreitz/Projects/E2G/endothelial_cells/TeloHAEC_GSE210489_GSE210491/TeloHAEC_VEGF_ctrl/H3K27ac</t>
  </si>
  <si>
    <t>SRR20810526.filtered.sorted.dedup.bam,SRR20810527.filtered.sorted.dedup.bam</t>
  </si>
  <si>
    <t>#337699</t>
  </si>
  <si>
    <t>#26648a</t>
  </si>
  <si>
    <t>#1a4b71</t>
  </si>
  <si>
    <t>#1d4768</t>
  </si>
  <si>
    <t>#1d4260</t>
  </si>
  <si>
    <t>#203f59</t>
  </si>
  <si>
    <t>#223b52</t>
  </si>
  <si>
    <t>#22374d</t>
  </si>
  <si>
    <t>#253545</t>
  </si>
  <si>
    <t>#2a343f</t>
  </si>
  <si>
    <t>#2a3239</t>
  </si>
  <si>
    <t>#2a2d32</t>
  </si>
  <si>
    <t>#d1dbd5</t>
  </si>
  <si>
    <t>#b4c7d7</t>
  </si>
  <si>
    <t>#8caad8</t>
  </si>
  <si>
    <t>#7397da</t>
  </si>
  <si>
    <t>#5b82db</t>
  </si>
  <si>
    <t>#476dda</t>
  </si>
  <si>
    <t>#375dd9</t>
  </si>
  <si>
    <t>#203ed0</t>
  </si>
  <si>
    <t>#0f23c2</t>
  </si>
  <si>
    <t>#0307ab</t>
  </si>
  <si>
    <t>#080b9a</t>
  </si>
  <si>
    <t>#080b8f</t>
  </si>
  <si>
    <t>#131579</t>
  </si>
  <si>
    <t>#16196c</t>
  </si>
  <si>
    <t>#191b61</t>
  </si>
  <si>
    <t>#1e2155</t>
  </si>
  <si>
    <t>#222549</t>
  </si>
  <si>
    <t>#26273f</t>
  </si>
  <si>
    <t>#282a35</t>
  </si>
  <si>
    <t>Purple-Blue</t>
  </si>
  <si>
    <t>#d7d9cd</t>
  </si>
  <si>
    <t>#bfc4c8</t>
  </si>
  <si>
    <t>#a8afc1</t>
  </si>
  <si>
    <t>#8e94b8</t>
  </si>
  <si>
    <t>#7c81b2</t>
  </si>
  <si>
    <t>#6c70ab</t>
  </si>
  <si>
    <t>#55549c</t>
  </si>
  <si>
    <t>#4c4996</t>
  </si>
  <si>
    <t>#3f398a</t>
  </si>
  <si>
    <t>#2f2373</t>
  </si>
  <si>
    <t>#302668</t>
  </si>
  <si>
    <t>#2d2461</t>
  </si>
  <si>
    <t>#2f2858</t>
  </si>
  <si>
    <t>#2f2a50</t>
  </si>
  <si>
    <t>#2d2949</t>
  </si>
  <si>
    <t>#2e2b42</t>
  </si>
  <si>
    <t>#2f2d3d</t>
  </si>
  <si>
    <t>#2d2b37</t>
  </si>
  <si>
    <t>#2c2b30</t>
  </si>
  <si>
    <t>Blue-Purple</t>
  </si>
  <si>
    <t>#dbdacc</t>
  </si>
  <si>
    <t>#c5c6c4</t>
  </si>
  <si>
    <t>#acadbb</t>
  </si>
  <si>
    <t>#9999b4</t>
  </si>
  <si>
    <t>#8684ab</t>
  </si>
  <si>
    <t>#716b9f</t>
  </si>
  <si>
    <t>#5e5592</t>
  </si>
  <si>
    <t>#554a8b</t>
  </si>
  <si>
    <t>#42367a</t>
  </si>
  <si>
    <t>#37286b</t>
  </si>
  <si>
    <t>#372b62</t>
  </si>
  <si>
    <t>#362b5a</t>
  </si>
  <si>
    <t>#332a53</t>
  </si>
  <si>
    <t>#332c4c</t>
  </si>
  <si>
    <t>#302b46</t>
  </si>
  <si>
    <t>#312d41</t>
  </si>
  <si>
    <t>#2f2c3a</t>
  </si>
  <si>
    <t>#2f2e36</t>
  </si>
  <si>
    <t>#2d2c30</t>
  </si>
  <si>
    <t>#e4decc</t>
  </si>
  <si>
    <t>#cec5be</t>
  </si>
  <si>
    <t>#b9aeb1</t>
  </si>
  <si>
    <t>#a495a4</t>
  </si>
  <si>
    <t>#98869b</t>
  </si>
  <si>
    <t>#897490</t>
  </si>
  <si>
    <t>#785f81</t>
  </si>
  <si>
    <t>#664c72</t>
  </si>
  <si>
    <t>#5b4269</t>
  </si>
  <si>
    <t>#4a3256</t>
  </si>
  <si>
    <t>#473251</t>
  </si>
  <si>
    <t>#44314c</t>
  </si>
  <si>
    <t>#413147</t>
  </si>
  <si>
    <t>#3e3143</t>
  </si>
  <si>
    <t>#3c313f</t>
  </si>
  <si>
    <t>#39303b</t>
  </si>
  <si>
    <t>#363038</t>
  </si>
  <si>
    <t>#322d33</t>
  </si>
  <si>
    <t>#302e31</t>
  </si>
  <si>
    <t>Red-Purple</t>
  </si>
  <si>
    <t>#e8d9c5</t>
  </si>
  <si>
    <t>#d3b9ab</t>
  </si>
  <si>
    <t>#cfb0a5</t>
  </si>
  <si>
    <t>#c59e97</t>
  </si>
  <si>
    <t>#b78985</t>
  </si>
  <si>
    <t>#aa7674</t>
  </si>
  <si>
    <t>#a16a6b</t>
  </si>
  <si>
    <t>#905757</t>
  </si>
  <si>
    <t>#864e4c</t>
  </si>
  <si>
    <t>#733f39</t>
  </si>
  <si>
    <t>#6a3d37</t>
  </si>
  <si>
    <t>#633b36</t>
  </si>
  <si>
    <t>#5c3c38</t>
  </si>
  <si>
    <t>#543935</t>
  </si>
  <si>
    <t>#4e3834</t>
  </si>
  <si>
    <t>#473531</t>
  </si>
  <si>
    <t>#403331</t>
  </si>
  <si>
    <t>#39302e</t>
  </si>
  <si>
    <t>#353130</t>
  </si>
  <si>
    <t>Purple-Red</t>
  </si>
  <si>
    <t>#ead5bd</t>
  </si>
  <si>
    <t>#e5c3aa</t>
  </si>
  <si>
    <t>#e0b099</t>
  </si>
  <si>
    <t>#dba18b</t>
  </si>
  <si>
    <t>#d28b76</t>
  </si>
  <si>
    <t>#ca7d67</t>
  </si>
  <si>
    <t>#c06c55</t>
  </si>
  <si>
    <t>#b86049</t>
  </si>
  <si>
    <t>#af543b</t>
  </si>
  <si>
    <t>#a14629</t>
  </si>
  <si>
    <t>#914429</t>
  </si>
  <si>
    <t>#864228</t>
  </si>
  <si>
    <t>#774129</t>
  </si>
  <si>
    <t>#693e2a</t>
  </si>
  <si>
    <t>#613b29</t>
  </si>
  <si>
    <t>#55392b</t>
  </si>
  <si>
    <t>#3e322a</t>
  </si>
  <si>
    <t>#36312d</t>
  </si>
  <si>
    <t>Compound</t>
  </si>
  <si>
    <t>Olave-Orange</t>
  </si>
  <si>
    <t>#f1e2b4</t>
  </si>
  <si>
    <t>#f2da9c</t>
  </si>
  <si>
    <t>#f1cf85</t>
  </si>
  <si>
    <t>#f0c36b</t>
  </si>
  <si>
    <t>#f0bd60</t>
  </si>
  <si>
    <t>#edae4b</t>
  </si>
  <si>
    <t>#eea843</t>
  </si>
  <si>
    <t>#ec9c38</t>
  </si>
  <si>
    <t>#e88e2e</t>
  </si>
  <si>
    <t>#e6832a</t>
  </si>
  <si>
    <t>#c47a2a</t>
  </si>
  <si>
    <t>#ac732a</t>
  </si>
  <si>
    <t>#8f692a</t>
  </si>
  <si>
    <t>#7c622a</t>
  </si>
  <si>
    <t>#6f5b27</t>
  </si>
  <si>
    <t>#59512a</t>
  </si>
  <si>
    <t>#4c4929</t>
  </si>
  <si>
    <t>#403f29</t>
  </si>
  <si>
    <t>#37372c</t>
  </si>
  <si>
    <t>Orange-Olave</t>
  </si>
  <si>
    <t>#f0e3b9</t>
  </si>
  <si>
    <t>#eed9a2</t>
  </si>
  <si>
    <t>#eacd89</t>
  </si>
  <si>
    <t>#e7c174</t>
  </si>
  <si>
    <t>#e5ba67</t>
  </si>
  <si>
    <t>#e0ad55</t>
  </si>
  <si>
    <t>#dda54b</t>
  </si>
  <si>
    <t>#d99a40</t>
  </si>
  <si>
    <t>#d38e36</t>
  </si>
  <si>
    <t>#ce8330</t>
  </si>
  <si>
    <t>#b17a30</t>
  </si>
  <si>
    <t>#9b7330</t>
  </si>
  <si>
    <t>#8e6c2d</t>
  </si>
  <si>
    <t>#79632e</t>
  </si>
  <si>
    <t>#6a5a2c</t>
  </si>
  <si>
    <t>#59512d</t>
  </si>
  <si>
    <t>#4b472c</t>
  </si>
  <si>
    <t>#3f3e2b</t>
  </si>
  <si>
    <t>#35362c</t>
  </si>
  <si>
    <t>Olave</t>
  </si>
  <si>
    <t>#ece3bf</t>
  </si>
  <si>
    <t>#e4d9ac</t>
  </si>
  <si>
    <t>#dbcd96</t>
  </si>
  <si>
    <t>#d4c587</t>
  </si>
  <si>
    <t>#c7b66f</t>
  </si>
  <si>
    <t>#c0ae63</t>
  </si>
  <si>
    <t>#b9a75a</t>
  </si>
  <si>
    <t>#ad9a4c</t>
  </si>
  <si>
    <t>#a39043</t>
  </si>
  <si>
    <t>#96833a</t>
  </si>
  <si>
    <t>#877a3a</t>
  </si>
  <si>
    <t>#7c7237</t>
  </si>
  <si>
    <t>#6d6837</t>
  </si>
  <si>
    <t>#625f37</t>
  </si>
  <si>
    <t>#575734</t>
  </si>
  <si>
    <t>#4e4e33</t>
  </si>
  <si>
    <t>#444631</t>
  </si>
  <si>
    <t>#3c3e31</t>
  </si>
  <si>
    <t>#34352f</t>
  </si>
  <si>
    <t>Olave-Green</t>
  </si>
  <si>
    <t>#e9e5c4</t>
  </si>
  <si>
    <t>#dbd9ad</t>
  </si>
  <si>
    <t>#d2d29e</t>
  </si>
  <si>
    <t>#c6c78d</t>
  </si>
  <si>
    <t>#bbc07f</t>
  </si>
  <si>
    <t>#aab26c</t>
  </si>
  <si>
    <t>#a0aa61</t>
  </si>
  <si>
    <t>#939f55</t>
  </si>
  <si>
    <t>#87954c</t>
  </si>
  <si>
    <t>#738440</t>
  </si>
  <si>
    <t>#69793f</t>
  </si>
  <si>
    <t>#616f3d</t>
  </si>
  <si>
    <t>#5a673c</t>
  </si>
  <si>
    <t>#535f3a</t>
  </si>
  <si>
    <t>#4b5637</t>
  </si>
  <si>
    <t>#444c35</t>
  </si>
  <si>
    <t>#3d4433</t>
  </si>
  <si>
    <t>#383b31</t>
  </si>
  <si>
    <t>#2f312c</t>
  </si>
  <si>
    <t>Green-Olave</t>
  </si>
  <si>
    <t>#e4e3c1</t>
  </si>
  <si>
    <t>#d4d9af</t>
  </si>
  <si>
    <t>#c7d09f</t>
  </si>
  <si>
    <t>#b9c890</t>
  </si>
  <si>
    <t>#afc284</t>
  </si>
  <si>
    <t>#a4bb7a</t>
  </si>
  <si>
    <t>#8fac67</t>
  </si>
  <si>
    <t>#80a15b</t>
  </si>
  <si>
    <t>#729651</t>
  </si>
  <si>
    <t>#5d8445</t>
  </si>
  <si>
    <t>#577944</t>
  </si>
  <si>
    <t>#526f42</t>
  </si>
  <si>
    <t>#4d6640</t>
  </si>
  <si>
    <t>#485d3e</t>
  </si>
  <si>
    <t>#43553a</t>
  </si>
  <si>
    <t>#3f4b39</t>
  </si>
  <si>
    <t>#394434</t>
  </si>
  <si>
    <t>#353b33</t>
  </si>
  <si>
    <t>#2e302c</t>
  </si>
  <si>
    <t>Slate-Green</t>
  </si>
  <si>
    <t>#dfe3c3</t>
  </si>
  <si>
    <t>#cad8b1</t>
  </si>
  <si>
    <t>#b7cfa2</t>
  </si>
  <si>
    <t>#a5c794</t>
  </si>
  <si>
    <t>#8eba82</t>
  </si>
  <si>
    <t>#79ad72</t>
  </si>
  <si>
    <t>#69a266</t>
  </si>
  <si>
    <t>#5c975d</t>
  </si>
  <si>
    <t>#488650</t>
  </si>
  <si>
    <t>#337043</t>
  </si>
  <si>
    <t>#336741</t>
  </si>
  <si>
    <t>#335f3e</t>
  </si>
  <si>
    <t>#33583d</t>
  </si>
  <si>
    <t>#32513b</t>
  </si>
  <si>
    <t>#324a39</t>
  </si>
  <si>
    <t>#2f4435</t>
  </si>
  <si>
    <t>#313e34</t>
  </si>
  <si>
    <t>#2f3831</t>
  </si>
  <si>
    <t>#2c302e</t>
  </si>
  <si>
    <t>Green-Slate</t>
  </si>
  <si>
    <t>#dee1c3</t>
  </si>
  <si>
    <t>#cbd5b4</t>
  </si>
  <si>
    <t>#bacca8</t>
  </si>
  <si>
    <t>#9db990</t>
  </si>
  <si>
    <t>#93b389</t>
  </si>
  <si>
    <t>#7ca377</t>
  </si>
  <si>
    <t>#6e986c</t>
  </si>
  <si>
    <t>#57835b</t>
  </si>
  <si>
    <t>#45724e</t>
  </si>
  <si>
    <t>#335e41</t>
  </si>
  <si>
    <t>#33573f</t>
  </si>
  <si>
    <t>#31523c</t>
  </si>
  <si>
    <t>#324d3b</t>
  </si>
  <si>
    <t>#314839</t>
  </si>
  <si>
    <t>#314237</t>
  </si>
  <si>
    <t>#2e3d33</t>
  </si>
  <si>
    <t>#2f3933</t>
  </si>
  <si>
    <t>#2e3430</t>
  </si>
  <si>
    <t>#2d302f</t>
  </si>
  <si>
    <t>Slate</t>
  </si>
  <si>
    <t>#dcddc4</t>
  </si>
  <si>
    <t>#c8ceb6</t>
  </si>
  <si>
    <t>#b3c0a7</t>
  </si>
  <si>
    <t>#a4b59d</t>
  </si>
  <si>
    <t>#8aa089</t>
  </si>
  <si>
    <t>#78917b</t>
  </si>
  <si>
    <t>#6e8872</t>
  </si>
  <si>
    <t>#597561</t>
  </si>
  <si>
    <t>#456051</t>
  </si>
  <si>
    <t>#324a40</t>
  </si>
  <si>
    <t>#32473e</t>
  </si>
  <si>
    <t>#30433b</t>
  </si>
  <si>
    <t>#2f4039</t>
  </si>
  <si>
    <t>#2f3d38</t>
  </si>
  <si>
    <t>#2f3a36</t>
  </si>
  <si>
    <t>#303835</t>
  </si>
  <si>
    <t>#2b3230</t>
  </si>
  <si>
    <t>#2c302f</t>
  </si>
  <si>
    <t>#2d2f2e</t>
  </si>
  <si>
    <t>Purple-Slate</t>
  </si>
  <si>
    <t>#dad9c3</t>
  </si>
  <si>
    <t>#c9cab9</t>
  </si>
  <si>
    <t>#b6b9ad</t>
  </si>
  <si>
    <t>#a9ada5</t>
  </si>
  <si>
    <t>#929794</t>
  </si>
  <si>
    <t>#7e8586</t>
  </si>
  <si>
    <t>#6e7378</t>
  </si>
  <si>
    <t>#61666d</t>
  </si>
  <si>
    <t>#50545d</t>
  </si>
  <si>
    <t>#3c4049</t>
  </si>
  <si>
    <t>#3a3d46</t>
  </si>
  <si>
    <t>#383c43</t>
  </si>
  <si>
    <t>#383a40</t>
  </si>
  <si>
    <t>#36373d</t>
  </si>
  <si>
    <t>#34353a</t>
  </si>
  <si>
    <t>#323337</t>
  </si>
  <si>
    <t>#323336</t>
  </si>
  <si>
    <t>#303032</t>
  </si>
  <si>
    <t>#2d2e2e</t>
  </si>
  <si>
    <t>Slate-Purple</t>
  </si>
  <si>
    <t>#dddac6</t>
  </si>
  <si>
    <t>#c7c5b9</t>
  </si>
  <si>
    <t>#b5b2ad</t>
  </si>
  <si>
    <t>#a09e9f</t>
  </si>
  <si>
    <t>#918d95</t>
  </si>
  <si>
    <t>#827d89</t>
  </si>
  <si>
    <t>#726c7c</t>
  </si>
  <si>
    <t>#5f586c</t>
  </si>
  <si>
    <t>#534c61</t>
  </si>
  <si>
    <t>#423b4f</t>
  </si>
  <si>
    <t>#3f394a</t>
  </si>
  <si>
    <t>#3d3847</t>
  </si>
  <si>
    <t>#3b3744</t>
  </si>
  <si>
    <t>#393640</t>
  </si>
  <si>
    <t>#37353d</t>
  </si>
  <si>
    <t>#353239</t>
  </si>
  <si>
    <t>#323036</t>
  </si>
  <si>
    <t>#303033</t>
  </si>
  <si>
    <t>#2f2e30</t>
  </si>
  <si>
    <t>Brown-Purple</t>
  </si>
  <si>
    <t>#e5dac8</t>
  </si>
  <si>
    <t>#d4c2b6</t>
  </si>
  <si>
    <t>#c6ada8</t>
  </si>
  <si>
    <t>#bfa2a1</t>
  </si>
  <si>
    <t>#af8b90</t>
  </si>
  <si>
    <t>#9e757f</t>
  </si>
  <si>
    <t>#8d616e</t>
  </si>
  <si>
    <t>#835764</t>
  </si>
  <si>
    <t>#784d5a</t>
  </si>
  <si>
    <t>#663d47</t>
  </si>
  <si>
    <t>#5f3b43</t>
  </si>
  <si>
    <t>#593a41</t>
  </si>
  <si>
    <t>#55393f</t>
  </si>
  <si>
    <t>#4e373c</t>
  </si>
  <si>
    <t>#49363a</t>
  </si>
  <si>
    <t>#443538</t>
  </si>
  <si>
    <t>#3d3234</t>
  </si>
  <si>
    <t>#373132</t>
  </si>
  <si>
    <t>#312f2f</t>
  </si>
  <si>
    <t>Purple-Brown</t>
  </si>
  <si>
    <t>#e6d9c3</t>
  </si>
  <si>
    <t>#dac5b4</t>
  </si>
  <si>
    <t>#d3b7aa</t>
  </si>
  <si>
    <t>#c7a49a</t>
  </si>
  <si>
    <t>#bb918b</t>
  </si>
  <si>
    <t>#af807c</t>
  </si>
  <si>
    <t>#a16e6c</t>
  </si>
  <si>
    <t>#986361</t>
  </si>
  <si>
    <t>#895351</t>
  </si>
  <si>
    <t>#7a4742</t>
  </si>
  <si>
    <t>#70443f</t>
  </si>
  <si>
    <t>#68433f</t>
  </si>
  <si>
    <t>#613f3c</t>
  </si>
  <si>
    <t>#593d3a</t>
  </si>
  <si>
    <t>#513b38</t>
  </si>
  <si>
    <t>#4a3b38</t>
  </si>
  <si>
    <t>#423635</t>
  </si>
  <si>
    <t>#3b3331</t>
  </si>
  <si>
    <t>#332f2d</t>
  </si>
  <si>
    <t>Brown</t>
  </si>
  <si>
    <t>#e9dac2</t>
  </si>
  <si>
    <t>#dcc3af</t>
  </si>
  <si>
    <t>#d5b5a3</t>
  </si>
  <si>
    <t>#cca394</t>
  </si>
  <si>
    <t>#bf8f81</t>
  </si>
  <si>
    <t>#bb867a</t>
  </si>
  <si>
    <t>#ab7267</t>
  </si>
  <si>
    <t>#a4685d</t>
  </si>
  <si>
    <t>#96594c</t>
  </si>
  <si>
    <t>#884c3d</t>
  </si>
  <si>
    <t>#7c493c</t>
  </si>
  <si>
    <t>#734639</t>
  </si>
  <si>
    <t>#684439</t>
  </si>
  <si>
    <t>#604137</t>
  </si>
  <si>
    <t>#563e36</t>
  </si>
  <si>
    <t>#4e3b35</t>
  </si>
  <si>
    <t>#453832</t>
  </si>
  <si>
    <t>#3c322f</t>
  </si>
  <si>
    <t>#36312f</t>
  </si>
  <si>
    <t>Orange-Brown</t>
  </si>
  <si>
    <t>#ecdbc0</t>
  </si>
  <si>
    <t>#e4caad</t>
  </si>
  <si>
    <t>#e2c0a2</t>
  </si>
  <si>
    <t>#d6a98a</t>
  </si>
  <si>
    <t>#d19d7e</t>
  </si>
  <si>
    <t>#ca8f6f</t>
  </si>
  <si>
    <t>#c18160</t>
  </si>
  <si>
    <t>#ba7554</t>
  </si>
  <si>
    <t>#ab6342</t>
  </si>
  <si>
    <t>#a25937</t>
  </si>
  <si>
    <t>#935434</t>
  </si>
  <si>
    <t>#855234</t>
  </si>
  <si>
    <t>#774e34</t>
  </si>
  <si>
    <t>#6b4a34</t>
  </si>
  <si>
    <t>#614532</t>
  </si>
  <si>
    <t>#534031</t>
  </si>
  <si>
    <t>#493b2f</t>
  </si>
  <si>
    <t>#403830</t>
  </si>
  <si>
    <t>#35322d</t>
  </si>
  <si>
    <t>Brown-Orange</t>
  </si>
  <si>
    <t>#f2e0ba</t>
  </si>
  <si>
    <t>#ecce9d</t>
  </si>
  <si>
    <t>#e9c086</t>
  </si>
  <si>
    <t>#e7b677</t>
  </si>
  <si>
    <t>#e5aa66</t>
  </si>
  <si>
    <t>#e3a15b</t>
  </si>
  <si>
    <t>#dc8e47</t>
  </si>
  <si>
    <t>#d9853f</t>
  </si>
  <si>
    <t>#d57b37</t>
  </si>
  <si>
    <t>#cd6a2d</t>
  </si>
  <si>
    <t>#b2642c</t>
  </si>
  <si>
    <t>#9d602b</t>
  </si>
  <si>
    <t>#8c5b2a</t>
  </si>
  <si>
    <t>#76542a</t>
  </si>
  <si>
    <t>#674f2a</t>
  </si>
  <si>
    <t>#58492a</t>
  </si>
  <si>
    <t>#4b412a</t>
  </si>
  <si>
    <t>#413c2d</t>
  </si>
  <si>
    <t>#35342b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</si>
</sst>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"/>
    <numFmt numFmtId="165" formatCode="yyyy/mm/dd"/>
    <numFmt numFmtId="166" formatCode="mm/dd/yyyy"/>
  </numFmts>
  <fonts count="5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color rgb="FF000000"/>
      <name val="Arial"/>
    </font>
    <font>
      <strike/>
      <color theme="1"/>
      <name val="Arial"/>
      <scheme val="minor"/>
    </font>
    <font>
      <sz val="11.0"/>
      <color rgb="FF222529"/>
      <name val="Arial"/>
    </font>
    <font>
      <sz val="11.0"/>
      <color rgb="FF6AA84F"/>
      <name val="Arial"/>
    </font>
    <font>
      <sz val="11.0"/>
      <color rgb="FF45818E"/>
      <name val="Arial"/>
    </font>
    <font>
      <sz val="11.0"/>
      <color rgb="FF674EA7"/>
      <name val="Arial"/>
    </font>
    <font>
      <sz val="11.0"/>
      <color rgb="FFE69138"/>
      <name val="Arial"/>
    </font>
    <font>
      <sz val="11.0"/>
      <color rgb="FFA64D79"/>
      <name val="Arial"/>
    </font>
    <font>
      <color rgb="FF27245F"/>
      <name val="&quot;Helvetica Neue&quot;"/>
    </font>
    <font>
      <sz val="11.0"/>
      <color rgb="FFC64449"/>
      <name val="Arial"/>
    </font>
    <font>
      <sz val="11.0"/>
      <color rgb="FF007EA7"/>
      <name val="Arial"/>
    </font>
    <font>
      <sz val="12.0"/>
      <color rgb="FFC64449"/>
      <name val="Arial"/>
    </font>
    <font>
      <sz val="12.0"/>
      <color rgb="FF007EA7"/>
      <name val="Arial"/>
    </font>
    <font>
      <u/>
      <color rgb="FF0000FF"/>
    </font>
    <font>
      <u/>
      <color rgb="FF0000FF"/>
    </font>
    <font>
      <color theme="1"/>
      <name val="Arial"/>
    </font>
    <font>
      <sz val="11.0"/>
      <color rgb="FFD1D2D3"/>
      <name val="Arial"/>
    </font>
    <font>
      <sz val="9.0"/>
      <color rgb="FF222222"/>
      <name val="Arial"/>
    </font>
    <font>
      <color rgb="FF222222"/>
      <name val="Arial"/>
    </font>
    <font>
      <i/>
      <color theme="1"/>
      <name val="Arial"/>
      <scheme val="minor"/>
    </font>
    <font>
      <b/>
      <u/>
      <color rgb="FF0000FF"/>
    </font>
    <font>
      <u/>
      <color rgb="FF1155CC"/>
    </font>
    <font>
      <u/>
      <color rgb="FF1155CC"/>
    </font>
    <font>
      <u/>
      <color rgb="FF000000"/>
    </font>
    <font>
      <u/>
      <color rgb="FF0000FF"/>
    </font>
    <font>
      <color rgb="FF000000"/>
      <name val="Arial"/>
      <scheme val="minor"/>
    </font>
    <font>
      <color rgb="FF000000"/>
      <name val="Helvetica Neue"/>
    </font>
    <font>
      <sz val="9.0"/>
      <color rgb="FF1F2328"/>
      <name val="&quot;Mona Sans VF&quot;"/>
    </font>
    <font>
      <sz val="9.0"/>
      <color rgb="FFBBBEBF"/>
      <name val="Menlo"/>
    </font>
    <font>
      <b/>
      <color theme="1"/>
      <name val="Arial"/>
    </font>
    <font>
      <b/>
      <color rgb="FF000000"/>
      <name val="Arial"/>
      <scheme val="minor"/>
    </font>
    <font>
      <color rgb="FFB7B7B7"/>
      <name val="Arial"/>
      <scheme val="minor"/>
    </font>
    <font>
      <name val="Arial"/>
    </font>
    <font>
      <u/>
      <color theme="1"/>
      <name val="Arial"/>
    </font>
    <font>
      <u/>
      <color theme="1"/>
      <name val="Arial"/>
    </font>
    <font>
      <color rgb="FFC64449"/>
      <name val="Arial"/>
      <scheme val="minor"/>
    </font>
    <font>
      <u/>
      <color rgb="FF0000FF"/>
    </font>
    <font>
      <b/>
      <color rgb="FFFFFFFF"/>
      <name val="Arial"/>
    </font>
    <font>
      <color rgb="FFFFFFFF"/>
      <name val="Arial"/>
    </font>
    <font>
      <sz val="9.0"/>
      <color theme="1"/>
      <name val="Arial"/>
    </font>
    <font>
      <u/>
      <color rgb="FF000000"/>
    </font>
    <font>
      <u/>
      <color rgb="FF000000"/>
      <name val="Arial"/>
      <scheme val="minor"/>
    </font>
    <font>
      <u/>
      <sz val="10.0"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sz val="10.0"/>
      <color rgb="FF0000FF"/>
    </font>
    <font>
      <u/>
      <color rgb="FF0000FF"/>
      <name val="Arial"/>
    </font>
    <font>
      <u/>
      <color rgb="FF1155CC"/>
      <name val="Arial"/>
    </font>
  </fonts>
  <fills count="733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3D85C6"/>
        <bgColor rgb="FF3D85C6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B778B3"/>
        <bgColor rgb="FFB778B3"/>
      </patternFill>
    </fill>
    <fill>
      <patternFill patternType="solid">
        <fgColor rgb="FFE69138"/>
        <bgColor rgb="FFE6913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theme="8"/>
        <bgColor theme="8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theme="6"/>
        <bgColor theme="6"/>
      </patternFill>
    </fill>
    <fill>
      <patternFill patternType="solid">
        <fgColor rgb="FFA64D79"/>
        <bgColor rgb="FFA64D79"/>
      </patternFill>
    </fill>
    <fill>
      <patternFill patternType="solid">
        <fgColor rgb="FFE8EAE9"/>
        <bgColor rgb="FFE8EAE9"/>
      </patternFill>
    </fill>
    <fill>
      <patternFill patternType="solid">
        <fgColor rgb="FFD1D2D3"/>
        <bgColor rgb="FFD1D2D3"/>
      </patternFill>
    </fill>
    <fill>
      <patternFill patternType="solid">
        <fgColor rgb="FFFFC428"/>
        <bgColor rgb="FFFFC428"/>
      </patternFill>
    </fill>
    <fill>
      <patternFill patternType="solid">
        <fgColor rgb="FFCFE2F3"/>
        <bgColor rgb="FFCFE2F3"/>
      </patternFill>
    </fill>
    <fill>
      <patternFill patternType="solid">
        <fgColor rgb="FF222529"/>
        <bgColor rgb="FF222529"/>
      </patternFill>
    </fill>
    <fill>
      <patternFill patternType="solid">
        <fgColor rgb="FFEAD1DC"/>
        <bgColor rgb="FFEAD1DC"/>
      </patternFill>
    </fill>
    <fill>
      <patternFill patternType="solid">
        <fgColor rgb="FFC64449"/>
        <bgColor rgb="FFC64449"/>
      </patternFill>
    </fill>
    <fill>
      <patternFill patternType="solid">
        <fgColor rgb="FF7FCDCD"/>
        <bgColor rgb="FF7FCDCD"/>
      </patternFill>
    </fill>
    <fill>
      <patternFill patternType="solid">
        <fgColor rgb="FFF6F2EE"/>
        <bgColor rgb="FFF6F2EE"/>
      </patternFill>
    </fill>
    <fill>
      <patternFill patternType="solid">
        <fgColor rgb="FFE0DCCA"/>
        <bgColor rgb="FFE0DCCA"/>
      </patternFill>
    </fill>
    <fill>
      <patternFill patternType="solid">
        <fgColor rgb="FFC5C1A5"/>
        <bgColor rgb="FFC5C1A5"/>
      </patternFill>
    </fill>
    <fill>
      <patternFill patternType="solid">
        <fgColor rgb="FFA5A083"/>
        <bgColor rgb="FFA5A083"/>
      </patternFill>
    </fill>
    <fill>
      <patternFill patternType="solid">
        <fgColor rgb="FF888364"/>
        <bgColor rgb="FF888364"/>
      </patternFill>
    </fill>
    <fill>
      <patternFill patternType="solid">
        <fgColor rgb="FF5E5948"/>
        <bgColor rgb="FF5E5948"/>
      </patternFill>
    </fill>
    <fill>
      <patternFill patternType="solid">
        <fgColor rgb="FFF2EEB3"/>
        <bgColor rgb="FFF2EEB3"/>
      </patternFill>
    </fill>
    <fill>
      <patternFill patternType="solid">
        <fgColor rgb="FFD7E5C5"/>
        <bgColor rgb="FFD7E5C5"/>
      </patternFill>
    </fill>
    <fill>
      <patternFill patternType="solid">
        <fgColor rgb="FFCAE5EE"/>
        <bgColor rgb="FFCAE5EE"/>
      </patternFill>
    </fill>
    <fill>
      <patternFill patternType="solid">
        <fgColor rgb="FFC5E5FB"/>
        <bgColor rgb="FFC5E5FB"/>
      </patternFill>
    </fill>
    <fill>
      <patternFill patternType="solid">
        <fgColor rgb="FFE9D3EA"/>
        <bgColor rgb="FFE9D3EA"/>
      </patternFill>
    </fill>
    <fill>
      <patternFill patternType="solid">
        <fgColor rgb="FFF6CECA"/>
        <bgColor rgb="FFF6CECA"/>
      </patternFill>
    </fill>
    <fill>
      <patternFill patternType="solid">
        <fgColor rgb="FFFBDCBC"/>
        <bgColor rgb="FFFBDCBC"/>
      </patternFill>
    </fill>
    <fill>
      <patternFill patternType="solid">
        <fgColor rgb="FFFFEEC1"/>
        <bgColor rgb="FFFFEEC1"/>
      </patternFill>
    </fill>
    <fill>
      <patternFill patternType="solid">
        <fgColor rgb="FFF6E5D3"/>
        <bgColor rgb="FFF6E5D3"/>
      </patternFill>
    </fill>
    <fill>
      <patternFill patternType="solid">
        <fgColor rgb="FFE5E5E9"/>
        <bgColor rgb="FFE5E5E9"/>
      </patternFill>
    </fill>
    <fill>
      <patternFill patternType="solid">
        <fgColor rgb="FFC5CAD7"/>
        <bgColor rgb="FFC5CAD7"/>
      </patternFill>
    </fill>
    <fill>
      <patternFill patternType="solid">
        <fgColor rgb="FF96A0B3"/>
        <bgColor rgb="FF96A0B3"/>
      </patternFill>
    </fill>
    <fill>
      <patternFill patternType="solid">
        <fgColor rgb="FF6E788D"/>
        <bgColor rgb="FF6E788D"/>
      </patternFill>
    </fill>
    <fill>
      <patternFill patternType="solid">
        <fgColor rgb="FF435269"/>
        <bgColor rgb="FF435269"/>
      </patternFill>
    </fill>
    <fill>
      <patternFill patternType="solid">
        <fgColor rgb="FF1C2A43"/>
        <bgColor rgb="FF1C2A43"/>
      </patternFill>
    </fill>
    <fill>
      <patternFill patternType="solid">
        <fgColor rgb="FFDCDC64"/>
        <bgColor rgb="FFDCDC64"/>
      </patternFill>
    </fill>
    <fill>
      <patternFill patternType="solid">
        <fgColor rgb="FFA1CA78"/>
        <bgColor rgb="FFA1CA78"/>
      </patternFill>
    </fill>
    <fill>
      <patternFill patternType="solid">
        <fgColor rgb="FF96CED3"/>
        <bgColor rgb="FF96CED3"/>
      </patternFill>
    </fill>
    <fill>
      <patternFill patternType="solid">
        <fgColor rgb="FF9BCAE9"/>
        <bgColor rgb="FF9BCAE9"/>
      </patternFill>
    </fill>
    <fill>
      <patternFill patternType="solid">
        <fgColor rgb="FFD3A9CE"/>
        <bgColor rgb="FFD3A9CE"/>
      </patternFill>
    </fill>
    <fill>
      <patternFill patternType="solid">
        <fgColor rgb="FFE9A0A5"/>
        <bgColor rgb="FFE9A0A5"/>
      </patternFill>
    </fill>
    <fill>
      <patternFill patternType="solid">
        <fgColor rgb="FFFABD7D"/>
        <bgColor rgb="FFFABD7D"/>
      </patternFill>
    </fill>
    <fill>
      <patternFill patternType="solid">
        <fgColor rgb="FFF1DD92"/>
        <bgColor rgb="FFF1DD92"/>
      </patternFill>
    </fill>
    <fill>
      <patternFill patternType="solid">
        <fgColor rgb="FFDCBCA1"/>
        <bgColor rgb="FFDCBCA1"/>
      </patternFill>
    </fill>
    <fill>
      <patternFill patternType="solid">
        <fgColor rgb="FFC5C500"/>
        <bgColor rgb="FFC5C500"/>
      </patternFill>
    </fill>
    <fill>
      <patternFill patternType="solid">
        <fgColor rgb="FF5EB342"/>
        <bgColor rgb="FF5EB342"/>
      </patternFill>
    </fill>
    <fill>
      <patternFill patternType="solid">
        <fgColor rgb="FF49BCBC"/>
        <bgColor rgb="FF49BCBC"/>
      </patternFill>
    </fill>
    <fill>
      <patternFill patternType="solid">
        <fgColor rgb="FF5496CE"/>
        <bgColor rgb="FF5496CE"/>
      </patternFill>
    </fill>
    <fill>
      <patternFill patternType="solid">
        <fgColor rgb="FFDC6464"/>
        <bgColor rgb="FFDC6464"/>
      </patternFill>
    </fill>
    <fill>
      <patternFill patternType="solid">
        <fgColor rgb="FFF29742"/>
        <bgColor rgb="FFF29742"/>
      </patternFill>
    </fill>
    <fill>
      <patternFill patternType="solid">
        <fgColor rgb="FFE9C54E"/>
        <bgColor rgb="FFE9C54E"/>
      </patternFill>
    </fill>
    <fill>
      <patternFill patternType="solid">
        <fgColor rgb="FFBC9678"/>
        <bgColor rgb="FFBC9678"/>
      </patternFill>
    </fill>
    <fill>
      <patternFill patternType="solid">
        <fgColor rgb="FF96A008"/>
        <bgColor rgb="FF96A008"/>
      </patternFill>
    </fill>
    <fill>
      <patternFill patternType="solid">
        <fgColor rgb="FF429130"/>
        <bgColor rgb="FF429130"/>
      </patternFill>
    </fill>
    <fill>
      <patternFill patternType="solid">
        <fgColor rgb="FF0096A0"/>
        <bgColor rgb="FF0096A0"/>
      </patternFill>
    </fill>
    <fill>
      <patternFill patternType="solid">
        <fgColor rgb="FF006EAE"/>
        <bgColor rgb="FF006EAE"/>
      </patternFill>
    </fill>
    <fill>
      <patternFill patternType="solid">
        <fgColor rgb="FFA64791"/>
        <bgColor rgb="FFA64791"/>
      </patternFill>
    </fill>
    <fill>
      <patternFill patternType="solid">
        <fgColor rgb="FFC5373D"/>
        <bgColor rgb="FFC5373D"/>
      </patternFill>
    </fill>
    <fill>
      <patternFill patternType="solid">
        <fgColor rgb="FFE96A00"/>
        <bgColor rgb="FFE96A00"/>
      </patternFill>
    </fill>
    <fill>
      <patternFill patternType="solid">
        <fgColor rgb="FFCA9B23"/>
        <bgColor rgb="FFCA9B23"/>
      </patternFill>
    </fill>
    <fill>
      <patternFill patternType="solid">
        <fgColor rgb="FF916953"/>
        <bgColor rgb="FF916953"/>
      </patternFill>
    </fill>
    <fill>
      <patternFill patternType="solid">
        <fgColor rgb="FF9B241C"/>
        <bgColor rgb="FF9B241C"/>
      </patternFill>
    </fill>
    <fill>
      <patternFill patternType="solid">
        <fgColor rgb="FF730C0D"/>
        <bgColor rgb="FF730C0D"/>
      </patternFill>
    </fill>
    <fill>
      <patternFill patternType="solid">
        <fgColor rgb="FF647314"/>
        <bgColor rgb="FF647314"/>
      </patternFill>
    </fill>
    <fill>
      <patternFill patternType="solid">
        <fgColor rgb="FF1C6E2B"/>
        <bgColor rgb="FF1C6E2B"/>
      </patternFill>
    </fill>
    <fill>
      <patternFill patternType="solid">
        <fgColor rgb="FF006479"/>
        <bgColor rgb="FF006479"/>
      </patternFill>
    </fill>
    <fill>
      <patternFill patternType="solid">
        <fgColor rgb="FF00488D"/>
        <bgColor rgb="FF00488D"/>
      </patternFill>
    </fill>
    <fill>
      <patternFill patternType="solid">
        <fgColor rgb="FF792374"/>
        <bgColor rgb="FF792374"/>
      </patternFill>
    </fill>
    <fill>
      <patternFill patternType="solid">
        <fgColor rgb="FFB34900"/>
        <bgColor rgb="FFB34900"/>
      </patternFill>
    </fill>
    <fill>
      <patternFill patternType="solid">
        <fgColor rgb="FF9B740A"/>
        <bgColor rgb="FF9B740A"/>
      </patternFill>
    </fill>
    <fill>
      <patternFill patternType="solid">
        <fgColor rgb="FF734E3D"/>
        <bgColor rgb="FF734E3D"/>
      </patternFill>
    </fill>
    <fill>
      <patternFill patternType="solid">
        <fgColor rgb="FF002359"/>
        <bgColor rgb="FF002359"/>
      </patternFill>
    </fill>
    <fill>
      <patternFill patternType="solid">
        <fgColor rgb="FF304316"/>
        <bgColor rgb="FF304316"/>
      </patternFill>
    </fill>
    <fill>
      <patternFill patternType="solid">
        <fgColor rgb="FF0E3716"/>
        <bgColor rgb="FF0E3716"/>
      </patternFill>
    </fill>
    <fill>
      <patternFill patternType="solid">
        <fgColor rgb="FF003648"/>
        <bgColor rgb="FF003648"/>
      </patternFill>
    </fill>
    <fill>
      <patternFill patternType="solid">
        <fgColor rgb="FF430B4E"/>
        <bgColor rgb="FF430B4E"/>
      </patternFill>
    </fill>
    <fill>
      <patternFill patternType="solid">
        <fgColor rgb="FF832A00"/>
        <bgColor rgb="FF832A00"/>
      </patternFill>
    </fill>
    <fill>
      <patternFill patternType="solid">
        <fgColor rgb="FF69540B"/>
        <bgColor rgb="FF69540B"/>
      </patternFill>
    </fill>
    <fill>
      <patternFill patternType="solid">
        <fgColor rgb="FF432A17"/>
        <bgColor rgb="FF432A17"/>
      </patternFill>
    </fill>
    <fill>
      <patternFill patternType="solid">
        <fgColor rgb="FFFCEFC6"/>
        <bgColor rgb="FFFCEFC6"/>
      </patternFill>
    </fill>
    <fill>
      <patternFill patternType="solid">
        <fgColor rgb="FFE3C663"/>
        <bgColor rgb="FFE3C663"/>
      </patternFill>
    </fill>
    <fill>
      <patternFill patternType="solid">
        <fgColor rgb="FFC39E3E"/>
        <bgColor rgb="FFC39E3E"/>
      </patternFill>
    </fill>
    <fill>
      <patternFill patternType="solid">
        <fgColor rgb="FF957629"/>
        <bgColor rgb="FF957629"/>
      </patternFill>
    </fill>
    <fill>
      <patternFill patternType="solid">
        <fgColor rgb="FF66551C"/>
        <bgColor rgb="FF66551C"/>
      </patternFill>
    </fill>
    <fill>
      <patternFill patternType="solid">
        <fgColor rgb="FF51B076"/>
        <bgColor rgb="FF51B076"/>
      </patternFill>
    </fill>
    <fill>
      <patternFill patternType="solid">
        <fgColor rgb="FFD9694A"/>
        <bgColor rgb="FFD9694A"/>
      </patternFill>
    </fill>
    <fill>
      <patternFill patternType="solid">
        <fgColor rgb="FFEA9561"/>
        <bgColor rgb="FFEA9561"/>
      </patternFill>
    </fill>
    <fill>
      <patternFill patternType="solid">
        <fgColor rgb="FFE82B2B"/>
        <bgColor rgb="FFE82B2B"/>
      </patternFill>
    </fill>
    <fill>
      <patternFill patternType="solid">
        <fgColor rgb="FFD51E44"/>
        <bgColor rgb="FFD51E44"/>
      </patternFill>
    </fill>
    <fill>
      <patternFill patternType="solid">
        <fgColor rgb="FFFEB43A"/>
        <bgColor rgb="FFFEB43A"/>
      </patternFill>
    </fill>
    <fill>
      <patternFill patternType="solid">
        <fgColor rgb="FF93E35F"/>
        <bgColor rgb="FF93E35F"/>
      </patternFill>
    </fill>
    <fill>
      <patternFill patternType="solid">
        <fgColor rgb="FF3DD5A9"/>
        <bgColor rgb="FF3DD5A9"/>
      </patternFill>
    </fill>
    <fill>
      <patternFill patternType="solid">
        <fgColor rgb="FF8345B6"/>
        <bgColor rgb="FF8345B6"/>
      </patternFill>
    </fill>
    <fill>
      <patternFill patternType="solid">
        <fgColor rgb="FFB11E85"/>
        <bgColor rgb="FFB11E85"/>
      </patternFill>
    </fill>
    <fill>
      <patternFill patternType="solid">
        <fgColor rgb="FFF4EED4"/>
        <bgColor rgb="FFF4EED4"/>
      </patternFill>
    </fill>
    <fill>
      <patternFill patternType="solid">
        <fgColor rgb="FF2D2D2D"/>
        <bgColor rgb="FF2D2D2D"/>
      </patternFill>
    </fill>
    <fill>
      <patternFill patternType="solid">
        <fgColor rgb="FFFFFF00"/>
        <bgColor rgb="FFFFFF00"/>
      </patternFill>
    </fill>
    <fill>
      <patternFill patternType="solid">
        <fgColor rgb="FFF4D9BB"/>
        <bgColor rgb="FFF4D9BB"/>
      </patternFill>
    </fill>
    <fill>
      <patternFill patternType="solid">
        <fgColor rgb="FFF5C7A7"/>
        <bgColor rgb="FFF5C7A7"/>
      </patternFill>
    </fill>
    <fill>
      <patternFill patternType="solid">
        <fgColor rgb="FFF5B392"/>
        <bgColor rgb="FFF5B392"/>
      </patternFill>
    </fill>
    <fill>
      <patternFill patternType="solid">
        <fgColor rgb="FFF4A17E"/>
        <bgColor rgb="FFF4A17E"/>
      </patternFill>
    </fill>
    <fill>
      <patternFill patternType="solid">
        <fgColor rgb="FFF38E6D"/>
        <bgColor rgb="FFF38E6D"/>
      </patternFill>
    </fill>
    <fill>
      <patternFill patternType="solid">
        <fgColor rgb="FFF27E5D"/>
        <bgColor rgb="FFF27E5D"/>
      </patternFill>
    </fill>
    <fill>
      <patternFill patternType="solid">
        <fgColor rgb="FFF37555"/>
        <bgColor rgb="FFF37555"/>
      </patternFill>
    </fill>
    <fill>
      <patternFill patternType="solid">
        <fgColor rgb="FFEE5C3D"/>
        <bgColor rgb="FFEE5C3D"/>
      </patternFill>
    </fill>
    <fill>
      <patternFill patternType="solid">
        <fgColor rgb="FFEB4C2E"/>
        <bgColor rgb="FFEB4C2E"/>
      </patternFill>
    </fill>
    <fill>
      <patternFill patternType="solid">
        <fgColor rgb="FFEB4223"/>
        <bgColor rgb="FFEB4223"/>
      </patternFill>
    </fill>
    <fill>
      <patternFill patternType="solid">
        <fgColor rgb="FFD14321"/>
        <bgColor rgb="FFD14321"/>
      </patternFill>
    </fill>
    <fill>
      <patternFill patternType="solid">
        <fgColor rgb="FFB64521"/>
        <bgColor rgb="FFB64521"/>
      </patternFill>
    </fill>
    <fill>
      <patternFill patternType="solid">
        <fgColor rgb="FF9E4320"/>
        <bgColor rgb="FF9E4320"/>
      </patternFill>
    </fill>
    <fill>
      <patternFill patternType="solid">
        <fgColor rgb="FF8C4220"/>
        <bgColor rgb="FF8C4220"/>
      </patternFill>
    </fill>
    <fill>
      <patternFill patternType="solid">
        <fgColor rgb="FF754023"/>
        <bgColor rgb="FF754023"/>
      </patternFill>
    </fill>
    <fill>
      <patternFill patternType="solid">
        <fgColor rgb="FF653B22"/>
        <bgColor rgb="FF653B22"/>
      </patternFill>
    </fill>
    <fill>
      <patternFill patternType="solid">
        <fgColor rgb="FF543925"/>
        <bgColor rgb="FF543925"/>
      </patternFill>
    </fill>
    <fill>
      <patternFill patternType="solid">
        <fgColor rgb="FF453426"/>
        <bgColor rgb="FF453426"/>
      </patternFill>
    </fill>
    <fill>
      <patternFill patternType="solid">
        <fgColor rgb="FF38312A"/>
        <bgColor rgb="FF38312A"/>
      </patternFill>
    </fill>
    <fill>
      <patternFill patternType="solid">
        <fgColor rgb="FFF3DCB7"/>
        <bgColor rgb="FFF3DCB7"/>
      </patternFill>
    </fill>
    <fill>
      <patternFill patternType="solid">
        <fgColor rgb="FFF3C99B"/>
        <bgColor rgb="FFF3C99B"/>
      </patternFill>
    </fill>
    <fill>
      <patternFill patternType="solid">
        <fgColor rgb="FFF5BF8B"/>
        <bgColor rgb="FFF5BF8B"/>
      </patternFill>
    </fill>
    <fill>
      <patternFill patternType="solid">
        <fgColor rgb="FFF5AF75"/>
        <bgColor rgb="FFF5AF75"/>
      </patternFill>
    </fill>
    <fill>
      <patternFill patternType="solid">
        <fgColor rgb="FFF39C60"/>
        <bgColor rgb="FFF39C60"/>
      </patternFill>
    </fill>
    <fill>
      <patternFill patternType="solid">
        <fgColor rgb="FFF38F53"/>
        <bgColor rgb="FFF38F53"/>
      </patternFill>
    </fill>
    <fill>
      <patternFill patternType="solid">
        <fgColor rgb="FFF38146"/>
        <bgColor rgb="FFF38146"/>
      </patternFill>
    </fill>
    <fill>
      <patternFill patternType="solid">
        <fgColor rgb="FFF3753B"/>
        <bgColor rgb="FFF3753B"/>
      </patternFill>
    </fill>
    <fill>
      <patternFill patternType="solid">
        <fgColor rgb="FFF1632F"/>
        <bgColor rgb="FFF1632F"/>
      </patternFill>
    </fill>
    <fill>
      <patternFill patternType="solid">
        <fgColor rgb="FFF15526"/>
        <bgColor rgb="FFF15526"/>
      </patternFill>
    </fill>
    <fill>
      <patternFill patternType="solid">
        <fgColor rgb="FFCB5423"/>
        <bgColor rgb="FFCB5423"/>
      </patternFill>
    </fill>
    <fill>
      <patternFill patternType="solid">
        <fgColor rgb="FFB55122"/>
        <bgColor rgb="FFB55122"/>
      </patternFill>
    </fill>
    <fill>
      <patternFill patternType="solid">
        <fgColor rgb="FF9B4F22"/>
        <bgColor rgb="FF9B4F22"/>
      </patternFill>
    </fill>
    <fill>
      <patternFill patternType="solid">
        <fgColor rgb="FF894B21"/>
        <bgColor rgb="FF894B21"/>
      </patternFill>
    </fill>
    <fill>
      <patternFill patternType="solid">
        <fgColor rgb="FF714823"/>
        <bgColor rgb="FF714823"/>
      </patternFill>
    </fill>
    <fill>
      <patternFill patternType="solid">
        <fgColor rgb="FF5F4325"/>
        <bgColor rgb="FF5F4325"/>
      </patternFill>
    </fill>
    <fill>
      <patternFill patternType="solid">
        <fgColor rgb="FF523E24"/>
        <bgColor rgb="FF523E24"/>
      </patternFill>
    </fill>
    <fill>
      <patternFill patternType="solid">
        <fgColor rgb="FF423827"/>
        <bgColor rgb="FF423827"/>
      </patternFill>
    </fill>
    <fill>
      <patternFill patternType="solid">
        <fgColor rgb="FF353127"/>
        <bgColor rgb="FF353127"/>
      </patternFill>
    </fill>
    <fill>
      <patternFill patternType="solid">
        <fgColor rgb="FFF4E1B7"/>
        <bgColor rgb="FFF4E1B7"/>
      </patternFill>
    </fill>
    <fill>
      <patternFill patternType="solid">
        <fgColor rgb="FFF6D69E"/>
        <bgColor rgb="FFF6D69E"/>
      </patternFill>
    </fill>
    <fill>
      <patternFill patternType="solid">
        <fgColor rgb="FFF6C886"/>
        <bgColor rgb="FFF6C886"/>
      </patternFill>
    </fill>
    <fill>
      <patternFill patternType="solid">
        <fgColor rgb="FFF4B76D"/>
        <bgColor rgb="FFF4B76D"/>
      </patternFill>
    </fill>
    <fill>
      <patternFill patternType="solid">
        <fgColor rgb="FFF7B061"/>
        <bgColor rgb="FFF7B061"/>
      </patternFill>
    </fill>
    <fill>
      <patternFill patternType="solid">
        <fgColor rgb="FFF7A04F"/>
        <bgColor rgb="FFF7A04F"/>
      </patternFill>
    </fill>
    <fill>
      <patternFill patternType="solid">
        <fgColor rgb="FFF89443"/>
        <bgColor rgb="FFF89443"/>
      </patternFill>
    </fill>
    <fill>
      <patternFill patternType="solid">
        <fgColor rgb="FFF9893A"/>
        <bgColor rgb="FFF9893A"/>
      </patternFill>
    </fill>
    <fill>
      <patternFill patternType="solid">
        <fgColor rgb="FFF97B31"/>
        <bgColor rgb="FFF97B31"/>
      </patternFill>
    </fill>
    <fill>
      <patternFill patternType="solid">
        <fgColor rgb="FFFA6D2A"/>
        <bgColor rgb="FFFA6D2A"/>
      </patternFill>
    </fill>
    <fill>
      <patternFill patternType="solid">
        <fgColor rgb="FFD66728"/>
        <bgColor rgb="FFD66728"/>
      </patternFill>
    </fill>
    <fill>
      <patternFill patternType="solid">
        <fgColor rgb="FFB66227"/>
        <bgColor rgb="FFB66227"/>
      </patternFill>
    </fill>
    <fill>
      <patternFill patternType="solid">
        <fgColor rgb="FF9B5D27"/>
        <bgColor rgb="FF9B5D27"/>
      </patternFill>
    </fill>
    <fill>
      <patternFill patternType="solid">
        <fgColor rgb="FF825727"/>
        <bgColor rgb="FF825727"/>
      </patternFill>
    </fill>
    <fill>
      <patternFill patternType="solid">
        <fgColor rgb="FF715226"/>
        <bgColor rgb="FF715226"/>
      </patternFill>
    </fill>
    <fill>
      <patternFill patternType="solid">
        <fgColor rgb="FF5D4B28"/>
        <bgColor rgb="FF5D4B28"/>
      </patternFill>
    </fill>
    <fill>
      <patternFill patternType="solid">
        <fgColor rgb="FF4F4427"/>
        <bgColor rgb="FF4F4427"/>
      </patternFill>
    </fill>
    <fill>
      <patternFill patternType="solid">
        <fgColor rgb="FF413C27"/>
        <bgColor rgb="FF413C27"/>
      </patternFill>
    </fill>
    <fill>
      <patternFill patternType="solid">
        <fgColor rgb="FF36342A"/>
        <bgColor rgb="FF36342A"/>
      </patternFill>
    </fill>
    <fill>
      <patternFill patternType="solid">
        <fgColor rgb="FFF5E5B7"/>
        <bgColor rgb="FFF5E5B7"/>
      </patternFill>
    </fill>
    <fill>
      <patternFill patternType="solid">
        <fgColor rgb="FFF5D896"/>
        <bgColor rgb="FFF5D896"/>
      </patternFill>
    </fill>
    <fill>
      <patternFill patternType="solid">
        <fgColor rgb="FFF7CF80"/>
        <bgColor rgb="FFF7CF80"/>
      </patternFill>
    </fill>
    <fill>
      <patternFill patternType="solid">
        <fgColor rgb="FFF7C368"/>
        <bgColor rgb="FFF7C368"/>
      </patternFill>
    </fill>
    <fill>
      <patternFill patternType="solid">
        <fgColor rgb="FFF9BB5A"/>
        <bgColor rgb="FFF9BB5A"/>
      </patternFill>
    </fill>
    <fill>
      <patternFill patternType="solid">
        <fgColor rgb="FFF7AB45"/>
        <bgColor rgb="FFF7AB45"/>
      </patternFill>
    </fill>
    <fill>
      <patternFill patternType="solid">
        <fgColor rgb="FFFBA63F"/>
        <bgColor rgb="FFFBA63F"/>
      </patternFill>
    </fill>
    <fill>
      <patternFill patternType="solid">
        <fgColor rgb="FFFC9933"/>
        <bgColor rgb="FFFC9933"/>
      </patternFill>
    </fill>
    <fill>
      <patternFill patternType="solid">
        <fgColor rgb="FFFD8E2C"/>
        <bgColor rgb="FFFD8E2C"/>
      </patternFill>
    </fill>
    <fill>
      <patternFill patternType="solid">
        <fgColor rgb="FFFE8227"/>
        <bgColor rgb="FFFE8227"/>
      </patternFill>
    </fill>
    <fill>
      <patternFill patternType="solid">
        <fgColor rgb="FFDB7926"/>
        <bgColor rgb="FFDB7926"/>
      </patternFill>
    </fill>
    <fill>
      <patternFill patternType="solid">
        <fgColor rgb="FFB57129"/>
        <bgColor rgb="FFB57129"/>
      </patternFill>
    </fill>
    <fill>
      <patternFill patternType="solid">
        <fgColor rgb="FF9B6928"/>
        <bgColor rgb="FF9B6928"/>
      </patternFill>
    </fill>
    <fill>
      <patternFill patternType="solid">
        <fgColor rgb="FF8A6226"/>
        <bgColor rgb="FF8A6226"/>
      </patternFill>
    </fill>
    <fill>
      <patternFill patternType="solid">
        <fgColor rgb="FF6D5827"/>
        <bgColor rgb="FF6D5827"/>
      </patternFill>
    </fill>
    <fill>
      <patternFill patternType="solid">
        <fgColor rgb="FF5B5027"/>
        <bgColor rgb="FF5B5027"/>
      </patternFill>
    </fill>
    <fill>
      <patternFill patternType="solid">
        <fgColor rgb="FF4E4725"/>
        <bgColor rgb="FF4E4725"/>
      </patternFill>
    </fill>
    <fill>
      <patternFill patternType="solid">
        <fgColor rgb="FF403E27"/>
        <bgColor rgb="FF403E27"/>
      </patternFill>
    </fill>
    <fill>
      <patternFill patternType="solid">
        <fgColor rgb="FF343528"/>
        <bgColor rgb="FF343528"/>
      </patternFill>
    </fill>
    <fill>
      <patternFill patternType="solid">
        <fgColor rgb="FFF2E5B2"/>
        <bgColor rgb="FFF2E5B2"/>
      </patternFill>
    </fill>
    <fill>
      <patternFill patternType="solid">
        <fgColor rgb="FFF5DF98"/>
        <bgColor rgb="FFF5DF98"/>
      </patternFill>
    </fill>
    <fill>
      <patternFill patternType="solid">
        <fgColor rgb="FFF6D57B"/>
        <bgColor rgb="FFF6D57B"/>
      </patternFill>
    </fill>
    <fill>
      <patternFill patternType="solid">
        <fgColor rgb="FFF7CC64"/>
        <bgColor rgb="FFF7CC64"/>
      </patternFill>
    </fill>
    <fill>
      <patternFill patternType="solid">
        <fgColor rgb="FFF9C553"/>
        <bgColor rgb="FFF9C553"/>
      </patternFill>
    </fill>
    <fill>
      <patternFill patternType="solid">
        <fgColor rgb="FFF9BA41"/>
        <bgColor rgb="FFF9BA41"/>
      </patternFill>
    </fill>
    <fill>
      <patternFill patternType="solid">
        <fgColor rgb="FFFBB337"/>
        <bgColor rgb="FFFBB337"/>
      </patternFill>
    </fill>
    <fill>
      <patternFill patternType="solid">
        <fgColor rgb="FFFCAB2E"/>
        <bgColor rgb="FFFCAB2E"/>
      </patternFill>
    </fill>
    <fill>
      <patternFill patternType="solid">
        <fgColor rgb="FFFDA427"/>
        <bgColor rgb="FFFDA427"/>
      </patternFill>
    </fill>
    <fill>
      <patternFill patternType="solid">
        <fgColor rgb="FFFF9921"/>
        <bgColor rgb="FFFF9921"/>
      </patternFill>
    </fill>
    <fill>
      <patternFill patternType="solid">
        <fgColor rgb="FFD78C25"/>
        <bgColor rgb="FFD78C25"/>
      </patternFill>
    </fill>
    <fill>
      <patternFill patternType="solid">
        <fgColor rgb="FFB78127"/>
        <bgColor rgb="FFB78127"/>
      </patternFill>
    </fill>
    <fill>
      <patternFill patternType="solid">
        <fgColor rgb="FF9A7628"/>
        <bgColor rgb="FF9A7628"/>
      </patternFill>
    </fill>
    <fill>
      <patternFill patternType="solid">
        <fgColor rgb="FF816B29"/>
        <bgColor rgb="FF816B29"/>
      </patternFill>
    </fill>
    <fill>
      <patternFill patternType="solid">
        <fgColor rgb="FF6C6128"/>
        <bgColor rgb="FF6C6128"/>
      </patternFill>
    </fill>
    <fill>
      <patternFill patternType="solid">
        <fgColor rgb="FF5B5728"/>
        <bgColor rgb="FF5B5728"/>
      </patternFill>
    </fill>
    <fill>
      <patternFill patternType="solid">
        <fgColor rgb="FF4D4C26"/>
        <bgColor rgb="FF4D4C26"/>
      </patternFill>
    </fill>
    <fill>
      <patternFill patternType="solid">
        <fgColor rgb="FF3F4127"/>
        <bgColor rgb="FF3F4127"/>
      </patternFill>
    </fill>
    <fill>
      <patternFill patternType="solid">
        <fgColor rgb="FF333528"/>
        <bgColor rgb="FF333528"/>
      </patternFill>
    </fill>
    <fill>
      <patternFill patternType="solid">
        <fgColor rgb="FFF5ECB4"/>
        <bgColor rgb="FFF5ECB4"/>
      </patternFill>
    </fill>
    <fill>
      <patternFill patternType="solid">
        <fgColor rgb="FFF7E79A"/>
        <bgColor rgb="FFF7E79A"/>
      </patternFill>
    </fill>
    <fill>
      <patternFill patternType="solid">
        <fgColor rgb="FFF5DF77"/>
        <bgColor rgb="FFF5DF77"/>
      </patternFill>
    </fill>
    <fill>
      <patternFill patternType="solid">
        <fgColor rgb="FFF9DD67"/>
        <bgColor rgb="FFF9DD67"/>
      </patternFill>
    </fill>
    <fill>
      <patternFill patternType="solid">
        <fgColor rgb="FFFBD853"/>
        <bgColor rgb="FFFBD853"/>
      </patternFill>
    </fill>
    <fill>
      <patternFill patternType="solid">
        <fgColor rgb="FFFACF3B"/>
        <bgColor rgb="FFFACF3B"/>
      </patternFill>
    </fill>
    <fill>
      <patternFill patternType="solid">
        <fgColor rgb="FFFDCD34"/>
        <bgColor rgb="FFFDCD34"/>
      </patternFill>
    </fill>
    <fill>
      <patternFill patternType="solid">
        <fgColor rgb="FFFDC728"/>
        <bgColor rgb="FFFDC728"/>
      </patternFill>
    </fill>
    <fill>
      <patternFill patternType="solid">
        <fgColor rgb="FFFEC21D"/>
        <bgColor rgb="FFFEC21D"/>
      </patternFill>
    </fill>
    <fill>
      <patternFill patternType="solid">
        <fgColor rgb="FFFFBC15"/>
        <bgColor rgb="FFFFBC15"/>
      </patternFill>
    </fill>
    <fill>
      <patternFill patternType="solid">
        <fgColor rgb="FFDAAB1C"/>
        <bgColor rgb="FFDAAB1C"/>
      </patternFill>
    </fill>
    <fill>
      <patternFill patternType="solid">
        <fgColor rgb="FFB59A24"/>
        <bgColor rgb="FFB59A24"/>
      </patternFill>
    </fill>
    <fill>
      <patternFill patternType="solid">
        <fgColor rgb="FF9F8E25"/>
        <bgColor rgb="FF9F8E25"/>
      </patternFill>
    </fill>
    <fill>
      <patternFill patternType="solid">
        <fgColor rgb="FF807C2A"/>
        <bgColor rgb="FF807C2A"/>
      </patternFill>
    </fill>
    <fill>
      <patternFill patternType="solid">
        <fgColor rgb="FF707129"/>
        <bgColor rgb="FF707129"/>
      </patternFill>
    </fill>
    <fill>
      <patternFill patternType="solid">
        <fgColor rgb="FF585F2C"/>
        <bgColor rgb="FF585F2C"/>
      </patternFill>
    </fill>
    <fill>
      <patternFill patternType="solid">
        <fgColor rgb="FF4B5329"/>
        <bgColor rgb="FF4B5329"/>
      </patternFill>
    </fill>
    <fill>
      <patternFill patternType="solid">
        <fgColor rgb="FF40462D"/>
        <bgColor rgb="FF40462D"/>
      </patternFill>
    </fill>
    <fill>
      <patternFill patternType="solid">
        <fgColor rgb="FF35392B"/>
        <bgColor rgb="FF35392B"/>
      </patternFill>
    </fill>
    <fill>
      <patternFill patternType="solid">
        <fgColor rgb="FFF4EEB2"/>
        <bgColor rgb="FFF4EEB2"/>
      </patternFill>
    </fill>
    <fill>
      <patternFill patternType="solid">
        <fgColor rgb="FFF4EE93"/>
        <bgColor rgb="FFF4EE93"/>
      </patternFill>
    </fill>
    <fill>
      <patternFill patternType="solid">
        <fgColor rgb="FFF8EF7A"/>
        <bgColor rgb="FFF8EF7A"/>
      </patternFill>
    </fill>
    <fill>
      <patternFill patternType="solid">
        <fgColor rgb="FFF9EF65"/>
        <bgColor rgb="FFF9EF65"/>
      </patternFill>
    </fill>
    <fill>
      <patternFill patternType="solid">
        <fgColor rgb="FFFAEE4F"/>
        <bgColor rgb="FFFAEE4F"/>
      </patternFill>
    </fill>
    <fill>
      <patternFill patternType="solid">
        <fgColor rgb="FFFAEC37"/>
        <bgColor rgb="FFFAEC37"/>
      </patternFill>
    </fill>
    <fill>
      <patternFill patternType="solid">
        <fgColor rgb="FFFDEE2D"/>
        <bgColor rgb="FFFDEE2D"/>
      </patternFill>
    </fill>
    <fill>
      <patternFill patternType="solid">
        <fgColor rgb="FFFCEC18"/>
        <bgColor rgb="FFFCEC18"/>
      </patternFill>
    </fill>
    <fill>
      <patternFill patternType="solid">
        <fgColor rgb="FFFDEB0B"/>
        <bgColor rgb="FFFDEB0B"/>
      </patternFill>
    </fill>
    <fill>
      <patternFill patternType="solid">
        <fgColor rgb="FFFEEC01"/>
        <bgColor rgb="FFFEEC01"/>
      </patternFill>
    </fill>
    <fill>
      <patternFill patternType="solid">
        <fgColor rgb="FFD7D60E"/>
        <bgColor rgb="FFD7D60E"/>
      </patternFill>
    </fill>
    <fill>
      <patternFill patternType="solid">
        <fgColor rgb="FFB8C317"/>
        <bgColor rgb="FFB8C317"/>
      </patternFill>
    </fill>
    <fill>
      <patternFill patternType="solid">
        <fgColor rgb="FF9AAD1E"/>
        <bgColor rgb="FF9AAD1E"/>
      </patternFill>
    </fill>
    <fill>
      <patternFill patternType="solid">
        <fgColor rgb="FF839922"/>
        <bgColor rgb="FF839922"/>
      </patternFill>
    </fill>
    <fill>
      <patternFill patternType="solid">
        <fgColor rgb="FF718924"/>
        <bgColor rgb="FF718924"/>
      </patternFill>
    </fill>
    <fill>
      <patternFill patternType="solid">
        <fgColor rgb="FF5E7426"/>
        <bgColor rgb="FF5E7426"/>
      </patternFill>
    </fill>
    <fill>
      <patternFill patternType="solid">
        <fgColor rgb="FF506426"/>
        <bgColor rgb="FF506426"/>
      </patternFill>
    </fill>
    <fill>
      <patternFill patternType="solid">
        <fgColor rgb="FF414E29"/>
        <bgColor rgb="FF414E29"/>
      </patternFill>
    </fill>
    <fill>
      <patternFill patternType="solid">
        <fgColor rgb="FF353C29"/>
        <bgColor rgb="FF353C29"/>
      </patternFill>
    </fill>
    <fill>
      <patternFill patternType="solid">
        <fgColor rgb="FFF0EEBD"/>
        <bgColor rgb="FFF0EEBD"/>
      </patternFill>
    </fill>
    <fill>
      <patternFill patternType="solid">
        <fgColor rgb="FFE7EAA2"/>
        <bgColor rgb="FFE7EAA2"/>
      </patternFill>
    </fill>
    <fill>
      <patternFill patternType="solid">
        <fgColor rgb="FFDDE786"/>
        <bgColor rgb="FFDDE786"/>
      </patternFill>
    </fill>
    <fill>
      <patternFill patternType="solid">
        <fgColor rgb="FFD9E676"/>
        <bgColor rgb="FFD9E676"/>
      </patternFill>
    </fill>
    <fill>
      <patternFill patternType="solid">
        <fgColor rgb="FFCEE360"/>
        <bgColor rgb="FFCEE360"/>
      </patternFill>
    </fill>
    <fill>
      <patternFill patternType="solid">
        <fgColor rgb="FFC2DD4B"/>
        <bgColor rgb="FFC2DD4B"/>
      </patternFill>
    </fill>
    <fill>
      <patternFill patternType="solid">
        <fgColor rgb="FFBADB41"/>
        <bgColor rgb="FFBADB41"/>
      </patternFill>
    </fill>
    <fill>
      <patternFill patternType="solid">
        <fgColor rgb="FFACD432"/>
        <bgColor rgb="FFACD432"/>
      </patternFill>
    </fill>
    <fill>
      <patternFill patternType="solid">
        <fgColor rgb="FFA3D02C"/>
        <bgColor rgb="FFA3D02C"/>
      </patternFill>
    </fill>
    <fill>
      <patternFill patternType="solid">
        <fgColor rgb="FF94C725"/>
        <bgColor rgb="FF94C725"/>
      </patternFill>
    </fill>
    <fill>
      <patternFill patternType="solid">
        <fgColor rgb="FF81B42B"/>
        <bgColor rgb="FF81B42B"/>
      </patternFill>
    </fill>
    <fill>
      <patternFill patternType="solid">
        <fgColor rgb="FF72A22D"/>
        <bgColor rgb="FF72A22D"/>
      </patternFill>
    </fill>
    <fill>
      <patternFill patternType="solid">
        <fgColor rgb="FF67932E"/>
        <bgColor rgb="FF67932E"/>
      </patternFill>
    </fill>
    <fill>
      <patternFill patternType="solid">
        <fgColor rgb="FF5C832F"/>
        <bgColor rgb="FF5C832F"/>
      </patternFill>
    </fill>
    <fill>
      <patternFill patternType="solid">
        <fgColor rgb="FF527330"/>
        <bgColor rgb="FF527330"/>
      </patternFill>
    </fill>
    <fill>
      <patternFill patternType="solid">
        <fgColor rgb="FF486330"/>
        <bgColor rgb="FF486330"/>
      </patternFill>
    </fill>
    <fill>
      <patternFill patternType="solid">
        <fgColor rgb="FF40552E"/>
        <bgColor rgb="FF40552E"/>
      </patternFill>
    </fill>
    <fill>
      <patternFill patternType="solid">
        <fgColor rgb="FF39472F"/>
        <bgColor rgb="FF39472F"/>
      </patternFill>
    </fill>
    <fill>
      <patternFill patternType="solid">
        <fgColor rgb="FF32392C"/>
        <bgColor rgb="FF32392C"/>
      </patternFill>
    </fill>
    <fill>
      <patternFill patternType="solid">
        <fgColor rgb="FFE4E8C0"/>
        <bgColor rgb="FFE4E8C0"/>
      </patternFill>
    </fill>
    <fill>
      <patternFill patternType="solid">
        <fgColor rgb="FFD7E3AF"/>
        <bgColor rgb="FFD7E3AF"/>
      </patternFill>
    </fill>
    <fill>
      <patternFill patternType="solid">
        <fgColor rgb="FFC6DD9B"/>
        <bgColor rgb="FFC6DD9B"/>
      </patternFill>
    </fill>
    <fill>
      <patternFill patternType="solid">
        <fgColor rgb="FFBAD98B"/>
        <bgColor rgb="FFBAD98B"/>
      </patternFill>
    </fill>
    <fill>
      <patternFill patternType="solid">
        <fgColor rgb="FFACD57D"/>
        <bgColor rgb="FFACD57D"/>
      </patternFill>
    </fill>
    <fill>
      <patternFill patternType="solid">
        <fgColor rgb="FF9CCE6E"/>
        <bgColor rgb="FF9CCE6E"/>
      </patternFill>
    </fill>
    <fill>
      <patternFill patternType="solid">
        <fgColor rgb="FF88C55E"/>
        <bgColor rgb="FF88C55E"/>
      </patternFill>
    </fill>
    <fill>
      <patternFill patternType="solid">
        <fgColor rgb="FF76BB52"/>
        <bgColor rgb="FF76BB52"/>
      </patternFill>
    </fill>
    <fill>
      <patternFill patternType="solid">
        <fgColor rgb="FF66B049"/>
        <bgColor rgb="FF66B049"/>
      </patternFill>
    </fill>
    <fill>
      <patternFill patternType="solid">
        <fgColor rgb="FF4D9D3F"/>
        <bgColor rgb="FF4D9D3F"/>
      </patternFill>
    </fill>
    <fill>
      <patternFill patternType="solid">
        <fgColor rgb="FF498F3E"/>
        <bgColor rgb="FF498F3E"/>
      </patternFill>
    </fill>
    <fill>
      <patternFill patternType="solid">
        <fgColor rgb="FF46823D"/>
        <bgColor rgb="FF46823D"/>
      </patternFill>
    </fill>
    <fill>
      <patternFill patternType="solid">
        <fgColor rgb="FF42793A"/>
        <bgColor rgb="FF42793A"/>
      </patternFill>
    </fill>
    <fill>
      <patternFill patternType="solid">
        <fgColor rgb="FF3F693A"/>
        <bgColor rgb="FF3F693A"/>
      </patternFill>
    </fill>
    <fill>
      <patternFill patternType="solid">
        <fgColor rgb="FF3D5D39"/>
        <bgColor rgb="FF3D5D39"/>
      </patternFill>
    </fill>
    <fill>
      <patternFill patternType="solid">
        <fgColor rgb="FF395336"/>
        <bgColor rgb="FF395336"/>
      </patternFill>
    </fill>
    <fill>
      <patternFill patternType="solid">
        <fgColor rgb="FF364834"/>
        <bgColor rgb="FF364834"/>
      </patternFill>
    </fill>
    <fill>
      <patternFill patternType="solid">
        <fgColor rgb="FF323D31"/>
        <bgColor rgb="FF323D31"/>
      </patternFill>
    </fill>
    <fill>
      <patternFill patternType="solid">
        <fgColor rgb="FF2F342D"/>
        <bgColor rgb="FF2F342D"/>
      </patternFill>
    </fill>
    <fill>
      <patternFill patternType="solid">
        <fgColor rgb="FFDFE4C4"/>
        <bgColor rgb="FFDFE4C4"/>
      </patternFill>
    </fill>
    <fill>
      <patternFill patternType="solid">
        <fgColor rgb="FFC8D9B0"/>
        <bgColor rgb="FFC8D9B0"/>
      </patternFill>
    </fill>
    <fill>
      <patternFill patternType="solid">
        <fgColor rgb="FFBBD5A6"/>
        <bgColor rgb="FFBBD5A6"/>
      </patternFill>
    </fill>
    <fill>
      <patternFill patternType="solid">
        <fgColor rgb="FFA2CB94"/>
        <bgColor rgb="FFA2CB94"/>
      </patternFill>
    </fill>
    <fill>
      <patternFill patternType="solid">
        <fgColor rgb="FF9FCB92"/>
        <bgColor rgb="FF9FCB92"/>
      </patternFill>
    </fill>
    <fill>
      <patternFill patternType="solid">
        <fgColor rgb="FF85BE7E"/>
        <bgColor rgb="FF85BE7E"/>
      </patternFill>
    </fill>
    <fill>
      <patternFill patternType="solid">
        <fgColor rgb="FF6FB16F"/>
        <bgColor rgb="FF6FB16F"/>
      </patternFill>
    </fill>
    <fill>
      <patternFill patternType="solid">
        <fgColor rgb="FF61A865"/>
        <bgColor rgb="FF61A865"/>
      </patternFill>
    </fill>
    <fill>
      <patternFill patternType="solid">
        <fgColor rgb="FF4C9857"/>
        <bgColor rgb="FF4C9857"/>
      </patternFill>
    </fill>
    <fill>
      <patternFill patternType="solid">
        <fgColor rgb="FF37834A"/>
        <bgColor rgb="FF37834A"/>
      </patternFill>
    </fill>
    <fill>
      <patternFill patternType="solid">
        <fgColor rgb="FF367847"/>
        <bgColor rgb="FF367847"/>
      </patternFill>
    </fill>
    <fill>
      <patternFill patternType="solid">
        <fgColor rgb="FF366D45"/>
        <bgColor rgb="FF366D45"/>
      </patternFill>
    </fill>
    <fill>
      <patternFill patternType="solid">
        <fgColor rgb="FF356242"/>
        <bgColor rgb="FF356242"/>
      </patternFill>
    </fill>
    <fill>
      <patternFill patternType="solid">
        <fgColor rgb="FF345A3F"/>
        <bgColor rgb="FF345A3F"/>
      </patternFill>
    </fill>
    <fill>
      <patternFill patternType="solid">
        <fgColor rgb="FF33533C"/>
        <bgColor rgb="FF33533C"/>
      </patternFill>
    </fill>
    <fill>
      <patternFill patternType="solid">
        <fgColor rgb="FF314A38"/>
        <bgColor rgb="FF314A38"/>
      </patternFill>
    </fill>
    <fill>
      <patternFill patternType="solid">
        <fgColor rgb="FF334237"/>
        <bgColor rgb="FF334237"/>
      </patternFill>
    </fill>
    <fill>
      <patternFill patternType="solid">
        <fgColor rgb="FF2F3932"/>
        <bgColor rgb="FF2F3932"/>
      </patternFill>
    </fill>
    <fill>
      <patternFill patternType="solid">
        <fgColor rgb="FF2F3330"/>
        <bgColor rgb="FF2F3330"/>
      </patternFill>
    </fill>
    <fill>
      <patternFill patternType="solid">
        <fgColor rgb="FFD9E2CA"/>
        <bgColor rgb="FFD9E2CA"/>
      </patternFill>
    </fill>
    <fill>
      <patternFill patternType="solid">
        <fgColor rgb="FFC1D8C2"/>
        <bgColor rgb="FFC1D8C2"/>
      </patternFill>
    </fill>
    <fill>
      <patternFill patternType="solid">
        <fgColor rgb="FFA9CCB9"/>
        <bgColor rgb="FFA9CCB9"/>
      </patternFill>
    </fill>
    <fill>
      <patternFill patternType="solid">
        <fgColor rgb="FF8DBEAC"/>
        <bgColor rgb="FF8DBEAC"/>
      </patternFill>
    </fill>
    <fill>
      <patternFill patternType="solid">
        <fgColor rgb="FF7DB6A6"/>
        <bgColor rgb="FF7DB6A6"/>
      </patternFill>
    </fill>
    <fill>
      <patternFill patternType="solid">
        <fgColor rgb="FF68A89A"/>
        <bgColor rgb="FF68A89A"/>
      </patternFill>
    </fill>
    <fill>
      <patternFill patternType="solid">
        <fgColor rgb="FF4E968A"/>
        <bgColor rgb="FF4E968A"/>
      </patternFill>
    </fill>
    <fill>
      <patternFill patternType="solid">
        <fgColor rgb="FF4B9388"/>
        <bgColor rgb="FF4B9388"/>
      </patternFill>
    </fill>
    <fill>
      <patternFill patternType="solid">
        <fgColor rgb="FF2F756D"/>
        <bgColor rgb="FF2F756D"/>
      </patternFill>
    </fill>
    <fill>
      <patternFill patternType="solid">
        <fgColor rgb="FF23645F"/>
        <bgColor rgb="FF23645F"/>
      </patternFill>
    </fill>
    <fill>
      <patternFill patternType="solid">
        <fgColor rgb="FF245C59"/>
        <bgColor rgb="FF245C59"/>
      </patternFill>
    </fill>
    <fill>
      <patternFill patternType="solid">
        <fgColor rgb="FF265553"/>
        <bgColor rgb="FF265553"/>
      </patternFill>
    </fill>
    <fill>
      <patternFill patternType="solid">
        <fgColor rgb="FF284F4F"/>
        <bgColor rgb="FF284F4F"/>
      </patternFill>
    </fill>
    <fill>
      <patternFill patternType="solid">
        <fgColor rgb="FF28494A"/>
        <bgColor rgb="FF28494A"/>
      </patternFill>
    </fill>
    <fill>
      <patternFill patternType="solid">
        <fgColor rgb="FF2A4345"/>
        <bgColor rgb="FF2A4345"/>
      </patternFill>
    </fill>
    <fill>
      <patternFill patternType="solid">
        <fgColor rgb="FF2C3E40"/>
        <bgColor rgb="FF2C3E40"/>
      </patternFill>
    </fill>
    <fill>
      <patternFill patternType="solid">
        <fgColor rgb="FF29383A"/>
        <bgColor rgb="FF29383A"/>
      </patternFill>
    </fill>
    <fill>
      <patternFill patternType="solid">
        <fgColor rgb="FF2D3637"/>
        <bgColor rgb="FF2D3637"/>
      </patternFill>
    </fill>
    <fill>
      <patternFill patternType="solid">
        <fgColor rgb="FF2B3031"/>
        <bgColor rgb="FF2B3031"/>
      </patternFill>
    </fill>
    <fill>
      <patternFill patternType="solid">
        <fgColor rgb="FFD4DFCE"/>
        <bgColor rgb="FFD4DFCE"/>
      </patternFill>
    </fill>
    <fill>
      <patternFill patternType="solid">
        <fgColor rgb="FFB9D3C9"/>
        <bgColor rgb="FFB9D3C9"/>
      </patternFill>
    </fill>
    <fill>
      <patternFill patternType="solid">
        <fgColor rgb="FF9CC4C4"/>
        <bgColor rgb="FF9CC4C4"/>
      </patternFill>
    </fill>
    <fill>
      <patternFill patternType="solid">
        <fgColor rgb="FF85B7C1"/>
        <bgColor rgb="FF85B7C1"/>
      </patternFill>
    </fill>
    <fill>
      <patternFill patternType="solid">
        <fgColor rgb="FF6EA9BA"/>
        <bgColor rgb="FF6EA9BA"/>
      </patternFill>
    </fill>
    <fill>
      <patternFill patternType="solid">
        <fgColor rgb="FF5395AF"/>
        <bgColor rgb="FF5395AF"/>
      </patternFill>
    </fill>
    <fill>
      <patternFill patternType="solid">
        <fgColor rgb="FF4488A7"/>
        <bgColor rgb="FF4488A7"/>
      </patternFill>
    </fill>
    <fill>
      <patternFill patternType="solid">
        <fgColor rgb="FF337699"/>
        <bgColor rgb="FF337699"/>
      </patternFill>
    </fill>
    <fill>
      <patternFill patternType="solid">
        <fgColor rgb="FF26648A"/>
        <bgColor rgb="FF26648A"/>
      </patternFill>
    </fill>
    <fill>
      <patternFill patternType="solid">
        <fgColor rgb="FF1A4B71"/>
        <bgColor rgb="FF1A4B71"/>
      </patternFill>
    </fill>
    <fill>
      <patternFill patternType="solid">
        <fgColor rgb="FF1D4768"/>
        <bgColor rgb="FF1D4768"/>
      </patternFill>
    </fill>
    <fill>
      <patternFill patternType="solid">
        <fgColor rgb="FF1D4260"/>
        <bgColor rgb="FF1D4260"/>
      </patternFill>
    </fill>
    <fill>
      <patternFill patternType="solid">
        <fgColor rgb="FF203F59"/>
        <bgColor rgb="FF203F59"/>
      </patternFill>
    </fill>
    <fill>
      <patternFill patternType="solid">
        <fgColor rgb="FF223B52"/>
        <bgColor rgb="FF223B52"/>
      </patternFill>
    </fill>
    <fill>
      <patternFill patternType="solid">
        <fgColor rgb="FF22374D"/>
        <bgColor rgb="FF22374D"/>
      </patternFill>
    </fill>
    <fill>
      <patternFill patternType="solid">
        <fgColor rgb="FF253545"/>
        <bgColor rgb="FF253545"/>
      </patternFill>
    </fill>
    <fill>
      <patternFill patternType="solid">
        <fgColor rgb="FF2A343F"/>
        <bgColor rgb="FF2A343F"/>
      </patternFill>
    </fill>
    <fill>
      <patternFill patternType="solid">
        <fgColor rgb="FF2A3239"/>
        <bgColor rgb="FF2A3239"/>
      </patternFill>
    </fill>
    <fill>
      <patternFill patternType="solid">
        <fgColor rgb="FF2A2D32"/>
        <bgColor rgb="FF2A2D32"/>
      </patternFill>
    </fill>
    <fill>
      <patternFill patternType="solid">
        <fgColor rgb="FFD1DBD5"/>
        <bgColor rgb="FFD1DBD5"/>
      </patternFill>
    </fill>
    <fill>
      <patternFill patternType="solid">
        <fgColor rgb="FFB4C7D7"/>
        <bgColor rgb="FFB4C7D7"/>
      </patternFill>
    </fill>
    <fill>
      <patternFill patternType="solid">
        <fgColor rgb="FF8CAAD8"/>
        <bgColor rgb="FF8CAAD8"/>
      </patternFill>
    </fill>
    <fill>
      <patternFill patternType="solid">
        <fgColor rgb="FF7397DA"/>
        <bgColor rgb="FF7397DA"/>
      </patternFill>
    </fill>
    <fill>
      <patternFill patternType="solid">
        <fgColor rgb="FF5B82DB"/>
        <bgColor rgb="FF5B82DB"/>
      </patternFill>
    </fill>
    <fill>
      <patternFill patternType="solid">
        <fgColor rgb="FF476DDA"/>
        <bgColor rgb="FF476DDA"/>
      </patternFill>
    </fill>
    <fill>
      <patternFill patternType="solid">
        <fgColor rgb="FF375DD9"/>
        <bgColor rgb="FF375DD9"/>
      </patternFill>
    </fill>
    <fill>
      <patternFill patternType="solid">
        <fgColor rgb="FF203ED0"/>
        <bgColor rgb="FF203ED0"/>
      </patternFill>
    </fill>
    <fill>
      <patternFill patternType="solid">
        <fgColor rgb="FF0F23C2"/>
        <bgColor rgb="FF0F23C2"/>
      </patternFill>
    </fill>
    <fill>
      <patternFill patternType="solid">
        <fgColor rgb="FF0307AB"/>
        <bgColor rgb="FF0307AB"/>
      </patternFill>
    </fill>
    <fill>
      <patternFill patternType="solid">
        <fgColor rgb="FF080B9A"/>
        <bgColor rgb="FF080B9A"/>
      </patternFill>
    </fill>
    <fill>
      <patternFill patternType="solid">
        <fgColor rgb="FF080B8F"/>
        <bgColor rgb="FF080B8F"/>
      </patternFill>
    </fill>
    <fill>
      <patternFill patternType="solid">
        <fgColor rgb="FF131579"/>
        <bgColor rgb="FF131579"/>
      </patternFill>
    </fill>
    <fill>
      <patternFill patternType="solid">
        <fgColor rgb="FF16196C"/>
        <bgColor rgb="FF16196C"/>
      </patternFill>
    </fill>
    <fill>
      <patternFill patternType="solid">
        <fgColor rgb="FF191B61"/>
        <bgColor rgb="FF191B61"/>
      </patternFill>
    </fill>
    <fill>
      <patternFill patternType="solid">
        <fgColor rgb="FF1E2155"/>
        <bgColor rgb="FF1E2155"/>
      </patternFill>
    </fill>
    <fill>
      <patternFill patternType="solid">
        <fgColor rgb="FF222549"/>
        <bgColor rgb="FF222549"/>
      </patternFill>
    </fill>
    <fill>
      <patternFill patternType="solid">
        <fgColor rgb="FF26273F"/>
        <bgColor rgb="FF26273F"/>
      </patternFill>
    </fill>
    <fill>
      <patternFill patternType="solid">
        <fgColor rgb="FF282A35"/>
        <bgColor rgb="FF282A35"/>
      </patternFill>
    </fill>
    <fill>
      <patternFill patternType="solid">
        <fgColor rgb="FFD7D9CD"/>
        <bgColor rgb="FFD7D9CD"/>
      </patternFill>
    </fill>
    <fill>
      <patternFill patternType="solid">
        <fgColor rgb="FFBFC4C8"/>
        <bgColor rgb="FFBFC4C8"/>
      </patternFill>
    </fill>
    <fill>
      <patternFill patternType="solid">
        <fgColor rgb="FFA8AFC1"/>
        <bgColor rgb="FFA8AFC1"/>
      </patternFill>
    </fill>
    <fill>
      <patternFill patternType="solid">
        <fgColor rgb="FF8E94B8"/>
        <bgColor rgb="FF8E94B8"/>
      </patternFill>
    </fill>
    <fill>
      <patternFill patternType="solid">
        <fgColor rgb="FF7C81B2"/>
        <bgColor rgb="FF7C81B2"/>
      </patternFill>
    </fill>
    <fill>
      <patternFill patternType="solid">
        <fgColor rgb="FF6C70AB"/>
        <bgColor rgb="FF6C70AB"/>
      </patternFill>
    </fill>
    <fill>
      <patternFill patternType="solid">
        <fgColor rgb="FF55549C"/>
        <bgColor rgb="FF55549C"/>
      </patternFill>
    </fill>
    <fill>
      <patternFill patternType="solid">
        <fgColor rgb="FF4C4996"/>
        <bgColor rgb="FF4C4996"/>
      </patternFill>
    </fill>
    <fill>
      <patternFill patternType="solid">
        <fgColor rgb="FF3F398A"/>
        <bgColor rgb="FF3F398A"/>
      </patternFill>
    </fill>
    <fill>
      <patternFill patternType="solid">
        <fgColor rgb="FF2F2373"/>
        <bgColor rgb="FF2F2373"/>
      </patternFill>
    </fill>
    <fill>
      <patternFill patternType="solid">
        <fgColor rgb="FF302668"/>
        <bgColor rgb="FF302668"/>
      </patternFill>
    </fill>
    <fill>
      <patternFill patternType="solid">
        <fgColor rgb="FF2D2461"/>
        <bgColor rgb="FF2D2461"/>
      </patternFill>
    </fill>
    <fill>
      <patternFill patternType="solid">
        <fgColor rgb="FF2F2858"/>
        <bgColor rgb="FF2F2858"/>
      </patternFill>
    </fill>
    <fill>
      <patternFill patternType="solid">
        <fgColor rgb="FF2F2A50"/>
        <bgColor rgb="FF2F2A50"/>
      </patternFill>
    </fill>
    <fill>
      <patternFill patternType="solid">
        <fgColor rgb="FF2D2949"/>
        <bgColor rgb="FF2D2949"/>
      </patternFill>
    </fill>
    <fill>
      <patternFill patternType="solid">
        <fgColor rgb="FF2E2B42"/>
        <bgColor rgb="FF2E2B42"/>
      </patternFill>
    </fill>
    <fill>
      <patternFill patternType="solid">
        <fgColor rgb="FF2F2D3D"/>
        <bgColor rgb="FF2F2D3D"/>
      </patternFill>
    </fill>
    <fill>
      <patternFill patternType="solid">
        <fgColor rgb="FF2D2B37"/>
        <bgColor rgb="FF2D2B37"/>
      </patternFill>
    </fill>
    <fill>
      <patternFill patternType="solid">
        <fgColor rgb="FF2C2B30"/>
        <bgColor rgb="FF2C2B30"/>
      </patternFill>
    </fill>
    <fill>
      <patternFill patternType="solid">
        <fgColor rgb="FFDBDACC"/>
        <bgColor rgb="FFDBDACC"/>
      </patternFill>
    </fill>
    <fill>
      <patternFill patternType="solid">
        <fgColor rgb="FFC5C6C4"/>
        <bgColor rgb="FFC5C6C4"/>
      </patternFill>
    </fill>
    <fill>
      <patternFill patternType="solid">
        <fgColor rgb="FFACADBB"/>
        <bgColor rgb="FFACADBB"/>
      </patternFill>
    </fill>
    <fill>
      <patternFill patternType="solid">
        <fgColor rgb="FF9999B4"/>
        <bgColor rgb="FF9999B4"/>
      </patternFill>
    </fill>
    <fill>
      <patternFill patternType="solid">
        <fgColor rgb="FF8684AB"/>
        <bgColor rgb="FF8684AB"/>
      </patternFill>
    </fill>
    <fill>
      <patternFill patternType="solid">
        <fgColor rgb="FF716B9F"/>
        <bgColor rgb="FF716B9F"/>
      </patternFill>
    </fill>
    <fill>
      <patternFill patternType="solid">
        <fgColor rgb="FF5E5592"/>
        <bgColor rgb="FF5E5592"/>
      </patternFill>
    </fill>
    <fill>
      <patternFill patternType="solid">
        <fgColor rgb="FF554A8B"/>
        <bgColor rgb="FF554A8B"/>
      </patternFill>
    </fill>
    <fill>
      <patternFill patternType="solid">
        <fgColor rgb="FF42367A"/>
        <bgColor rgb="FF42367A"/>
      </patternFill>
    </fill>
    <fill>
      <patternFill patternType="solid">
        <fgColor rgb="FF37286B"/>
        <bgColor rgb="FF37286B"/>
      </patternFill>
    </fill>
    <fill>
      <patternFill patternType="solid">
        <fgColor rgb="FF372B62"/>
        <bgColor rgb="FF372B62"/>
      </patternFill>
    </fill>
    <fill>
      <patternFill patternType="solid">
        <fgColor rgb="FF362B5A"/>
        <bgColor rgb="FF362B5A"/>
      </patternFill>
    </fill>
    <fill>
      <patternFill patternType="solid">
        <fgColor rgb="FF332A53"/>
        <bgColor rgb="FF332A53"/>
      </patternFill>
    </fill>
    <fill>
      <patternFill patternType="solid">
        <fgColor rgb="FF332C4C"/>
        <bgColor rgb="FF332C4C"/>
      </patternFill>
    </fill>
    <fill>
      <patternFill patternType="solid">
        <fgColor rgb="FF302B46"/>
        <bgColor rgb="FF302B46"/>
      </patternFill>
    </fill>
    <fill>
      <patternFill patternType="solid">
        <fgColor rgb="FF312D41"/>
        <bgColor rgb="FF312D41"/>
      </patternFill>
    </fill>
    <fill>
      <patternFill patternType="solid">
        <fgColor rgb="FF2F2C3A"/>
        <bgColor rgb="FF2F2C3A"/>
      </patternFill>
    </fill>
    <fill>
      <patternFill patternType="solid">
        <fgColor rgb="FF2F2E36"/>
        <bgColor rgb="FF2F2E36"/>
      </patternFill>
    </fill>
    <fill>
      <patternFill patternType="solid">
        <fgColor rgb="FF2D2C30"/>
        <bgColor rgb="FF2D2C30"/>
      </patternFill>
    </fill>
    <fill>
      <patternFill patternType="solid">
        <fgColor rgb="FFE4DECC"/>
        <bgColor rgb="FFE4DECC"/>
      </patternFill>
    </fill>
    <fill>
      <patternFill patternType="solid">
        <fgColor rgb="FFCEC5BE"/>
        <bgColor rgb="FFCEC5BE"/>
      </patternFill>
    </fill>
    <fill>
      <patternFill patternType="solid">
        <fgColor rgb="FFB9AEB1"/>
        <bgColor rgb="FFB9AEB1"/>
      </patternFill>
    </fill>
    <fill>
      <patternFill patternType="solid">
        <fgColor rgb="FFA495A4"/>
        <bgColor rgb="FFA495A4"/>
      </patternFill>
    </fill>
    <fill>
      <patternFill patternType="solid">
        <fgColor rgb="FF98869B"/>
        <bgColor rgb="FF98869B"/>
      </patternFill>
    </fill>
    <fill>
      <patternFill patternType="solid">
        <fgColor rgb="FF897490"/>
        <bgColor rgb="FF897490"/>
      </patternFill>
    </fill>
    <fill>
      <patternFill patternType="solid">
        <fgColor rgb="FF785F81"/>
        <bgColor rgb="FF785F81"/>
      </patternFill>
    </fill>
    <fill>
      <patternFill patternType="solid">
        <fgColor rgb="FF664C72"/>
        <bgColor rgb="FF664C72"/>
      </patternFill>
    </fill>
    <fill>
      <patternFill patternType="solid">
        <fgColor rgb="FF5B4269"/>
        <bgColor rgb="FF5B4269"/>
      </patternFill>
    </fill>
    <fill>
      <patternFill patternType="solid">
        <fgColor rgb="FF4A3256"/>
        <bgColor rgb="FF4A3256"/>
      </patternFill>
    </fill>
    <fill>
      <patternFill patternType="solid">
        <fgColor rgb="FF473251"/>
        <bgColor rgb="FF473251"/>
      </patternFill>
    </fill>
    <fill>
      <patternFill patternType="solid">
        <fgColor rgb="FF44314C"/>
        <bgColor rgb="FF44314C"/>
      </patternFill>
    </fill>
    <fill>
      <patternFill patternType="solid">
        <fgColor rgb="FF413147"/>
        <bgColor rgb="FF413147"/>
      </patternFill>
    </fill>
    <fill>
      <patternFill patternType="solid">
        <fgColor rgb="FF3E3143"/>
        <bgColor rgb="FF3E3143"/>
      </patternFill>
    </fill>
    <fill>
      <patternFill patternType="solid">
        <fgColor rgb="FF3C313F"/>
        <bgColor rgb="FF3C313F"/>
      </patternFill>
    </fill>
    <fill>
      <patternFill patternType="solid">
        <fgColor rgb="FF39303B"/>
        <bgColor rgb="FF39303B"/>
      </patternFill>
    </fill>
    <fill>
      <patternFill patternType="solid">
        <fgColor rgb="FF363038"/>
        <bgColor rgb="FF363038"/>
      </patternFill>
    </fill>
    <fill>
      <patternFill patternType="solid">
        <fgColor rgb="FF322D33"/>
        <bgColor rgb="FF322D33"/>
      </patternFill>
    </fill>
    <fill>
      <patternFill patternType="solid">
        <fgColor rgb="FF302E31"/>
        <bgColor rgb="FF302E31"/>
      </patternFill>
    </fill>
    <fill>
      <patternFill patternType="solid">
        <fgColor rgb="FFE8D9C5"/>
        <bgColor rgb="FFE8D9C5"/>
      </patternFill>
    </fill>
    <fill>
      <patternFill patternType="solid">
        <fgColor rgb="FFD3B9AB"/>
        <bgColor rgb="FFD3B9AB"/>
      </patternFill>
    </fill>
    <fill>
      <patternFill patternType="solid">
        <fgColor rgb="FFCFB0A5"/>
        <bgColor rgb="FFCFB0A5"/>
      </patternFill>
    </fill>
    <fill>
      <patternFill patternType="solid">
        <fgColor rgb="FFC59E97"/>
        <bgColor rgb="FFC59E97"/>
      </patternFill>
    </fill>
    <fill>
      <patternFill patternType="solid">
        <fgColor rgb="FFB78985"/>
        <bgColor rgb="FFB78985"/>
      </patternFill>
    </fill>
    <fill>
      <patternFill patternType="solid">
        <fgColor rgb="FFAA7674"/>
        <bgColor rgb="FFAA7674"/>
      </patternFill>
    </fill>
    <fill>
      <patternFill patternType="solid">
        <fgColor rgb="FFA16A6B"/>
        <bgColor rgb="FFA16A6B"/>
      </patternFill>
    </fill>
    <fill>
      <patternFill patternType="solid">
        <fgColor rgb="FF905757"/>
        <bgColor rgb="FF905757"/>
      </patternFill>
    </fill>
    <fill>
      <patternFill patternType="solid">
        <fgColor rgb="FF864E4C"/>
        <bgColor rgb="FF864E4C"/>
      </patternFill>
    </fill>
    <fill>
      <patternFill patternType="solid">
        <fgColor rgb="FF733F39"/>
        <bgColor rgb="FF733F39"/>
      </patternFill>
    </fill>
    <fill>
      <patternFill patternType="solid">
        <fgColor rgb="FF6A3D37"/>
        <bgColor rgb="FF6A3D37"/>
      </patternFill>
    </fill>
    <fill>
      <patternFill patternType="solid">
        <fgColor rgb="FF633B36"/>
        <bgColor rgb="FF633B36"/>
      </patternFill>
    </fill>
    <fill>
      <patternFill patternType="solid">
        <fgColor rgb="FF5C3C38"/>
        <bgColor rgb="FF5C3C38"/>
      </patternFill>
    </fill>
    <fill>
      <patternFill patternType="solid">
        <fgColor rgb="FF543935"/>
        <bgColor rgb="FF543935"/>
      </patternFill>
    </fill>
    <fill>
      <patternFill patternType="solid">
        <fgColor rgb="FF4E3834"/>
        <bgColor rgb="FF4E3834"/>
      </patternFill>
    </fill>
    <fill>
      <patternFill patternType="solid">
        <fgColor rgb="FF473531"/>
        <bgColor rgb="FF473531"/>
      </patternFill>
    </fill>
    <fill>
      <patternFill patternType="solid">
        <fgColor rgb="FF403331"/>
        <bgColor rgb="FF403331"/>
      </patternFill>
    </fill>
    <fill>
      <patternFill patternType="solid">
        <fgColor rgb="FF39302E"/>
        <bgColor rgb="FF39302E"/>
      </patternFill>
    </fill>
    <fill>
      <patternFill patternType="solid">
        <fgColor rgb="FF353130"/>
        <bgColor rgb="FF353130"/>
      </patternFill>
    </fill>
    <fill>
      <patternFill patternType="solid">
        <fgColor rgb="FFEAD5BD"/>
        <bgColor rgb="FFEAD5BD"/>
      </patternFill>
    </fill>
    <fill>
      <patternFill patternType="solid">
        <fgColor rgb="FFE5C3AA"/>
        <bgColor rgb="FFE5C3AA"/>
      </patternFill>
    </fill>
    <fill>
      <patternFill patternType="solid">
        <fgColor rgb="FFE0B099"/>
        <bgColor rgb="FFE0B099"/>
      </patternFill>
    </fill>
    <fill>
      <patternFill patternType="solid">
        <fgColor rgb="FFDBA18B"/>
        <bgColor rgb="FFDBA18B"/>
      </patternFill>
    </fill>
    <fill>
      <patternFill patternType="solid">
        <fgColor rgb="FFD28B76"/>
        <bgColor rgb="FFD28B76"/>
      </patternFill>
    </fill>
    <fill>
      <patternFill patternType="solid">
        <fgColor rgb="FFCA7D67"/>
        <bgColor rgb="FFCA7D67"/>
      </patternFill>
    </fill>
    <fill>
      <patternFill patternType="solid">
        <fgColor rgb="FFC06C55"/>
        <bgColor rgb="FFC06C55"/>
      </patternFill>
    </fill>
    <fill>
      <patternFill patternType="solid">
        <fgColor rgb="FFB86049"/>
        <bgColor rgb="FFB86049"/>
      </patternFill>
    </fill>
    <fill>
      <patternFill patternType="solid">
        <fgColor rgb="FFAF543B"/>
        <bgColor rgb="FFAF543B"/>
      </patternFill>
    </fill>
    <fill>
      <patternFill patternType="solid">
        <fgColor rgb="FFA14629"/>
        <bgColor rgb="FFA14629"/>
      </patternFill>
    </fill>
    <fill>
      <patternFill patternType="solid">
        <fgColor rgb="FF914429"/>
        <bgColor rgb="FF914429"/>
      </patternFill>
    </fill>
    <fill>
      <patternFill patternType="solid">
        <fgColor rgb="FF864228"/>
        <bgColor rgb="FF864228"/>
      </patternFill>
    </fill>
    <fill>
      <patternFill patternType="solid">
        <fgColor rgb="FF774129"/>
        <bgColor rgb="FF774129"/>
      </patternFill>
    </fill>
    <fill>
      <patternFill patternType="solid">
        <fgColor rgb="FF693E2A"/>
        <bgColor rgb="FF693E2A"/>
      </patternFill>
    </fill>
    <fill>
      <patternFill patternType="solid">
        <fgColor rgb="FF613B29"/>
        <bgColor rgb="FF613B29"/>
      </patternFill>
    </fill>
    <fill>
      <patternFill patternType="solid">
        <fgColor rgb="FF55392B"/>
        <bgColor rgb="FF55392B"/>
      </patternFill>
    </fill>
    <fill>
      <patternFill patternType="solid">
        <fgColor rgb="FF3E322A"/>
        <bgColor rgb="FF3E322A"/>
      </patternFill>
    </fill>
    <fill>
      <patternFill patternType="solid">
        <fgColor rgb="FF36312D"/>
        <bgColor rgb="FF36312D"/>
      </patternFill>
    </fill>
    <fill>
      <patternFill patternType="solid">
        <fgColor rgb="FFF1E2B4"/>
        <bgColor rgb="FFF1E2B4"/>
      </patternFill>
    </fill>
    <fill>
      <patternFill patternType="solid">
        <fgColor rgb="FFF2DA9C"/>
        <bgColor rgb="FFF2DA9C"/>
      </patternFill>
    </fill>
    <fill>
      <patternFill patternType="solid">
        <fgColor rgb="FFF1CF85"/>
        <bgColor rgb="FFF1CF85"/>
      </patternFill>
    </fill>
    <fill>
      <patternFill patternType="solid">
        <fgColor rgb="FFF0C36B"/>
        <bgColor rgb="FFF0C36B"/>
      </patternFill>
    </fill>
    <fill>
      <patternFill patternType="solid">
        <fgColor rgb="FFF0BD60"/>
        <bgColor rgb="FFF0BD60"/>
      </patternFill>
    </fill>
    <fill>
      <patternFill patternType="solid">
        <fgColor rgb="FFEDAE4B"/>
        <bgColor rgb="FFEDAE4B"/>
      </patternFill>
    </fill>
    <fill>
      <patternFill patternType="solid">
        <fgColor rgb="FFEEA843"/>
        <bgColor rgb="FFEEA843"/>
      </patternFill>
    </fill>
    <fill>
      <patternFill patternType="solid">
        <fgColor rgb="FFEC9C38"/>
        <bgColor rgb="FFEC9C38"/>
      </patternFill>
    </fill>
    <fill>
      <patternFill patternType="solid">
        <fgColor rgb="FFE88E2E"/>
        <bgColor rgb="FFE88E2E"/>
      </patternFill>
    </fill>
    <fill>
      <patternFill patternType="solid">
        <fgColor rgb="FFE6832A"/>
        <bgColor rgb="FFE6832A"/>
      </patternFill>
    </fill>
    <fill>
      <patternFill patternType="solid">
        <fgColor rgb="FFC47A2A"/>
        <bgColor rgb="FFC47A2A"/>
      </patternFill>
    </fill>
    <fill>
      <patternFill patternType="solid">
        <fgColor rgb="FFAC732A"/>
        <bgColor rgb="FFAC732A"/>
      </patternFill>
    </fill>
    <fill>
      <patternFill patternType="solid">
        <fgColor rgb="FF8F692A"/>
        <bgColor rgb="FF8F692A"/>
      </patternFill>
    </fill>
    <fill>
      <patternFill patternType="solid">
        <fgColor rgb="FF7C622A"/>
        <bgColor rgb="FF7C622A"/>
      </patternFill>
    </fill>
    <fill>
      <patternFill patternType="solid">
        <fgColor rgb="FF6F5B27"/>
        <bgColor rgb="FF6F5B27"/>
      </patternFill>
    </fill>
    <fill>
      <patternFill patternType="solid">
        <fgColor rgb="FF59512A"/>
        <bgColor rgb="FF59512A"/>
      </patternFill>
    </fill>
    <fill>
      <patternFill patternType="solid">
        <fgColor rgb="FF4C4929"/>
        <bgColor rgb="FF4C4929"/>
      </patternFill>
    </fill>
    <fill>
      <patternFill patternType="solid">
        <fgColor rgb="FF403F29"/>
        <bgColor rgb="FF403F29"/>
      </patternFill>
    </fill>
    <fill>
      <patternFill patternType="solid">
        <fgColor rgb="FF37372C"/>
        <bgColor rgb="FF37372C"/>
      </patternFill>
    </fill>
    <fill>
      <patternFill patternType="solid">
        <fgColor rgb="FFF0E3B9"/>
        <bgColor rgb="FFF0E3B9"/>
      </patternFill>
    </fill>
    <fill>
      <patternFill patternType="solid">
        <fgColor rgb="FFEED9A2"/>
        <bgColor rgb="FFEED9A2"/>
      </patternFill>
    </fill>
    <fill>
      <patternFill patternType="solid">
        <fgColor rgb="FFEACD89"/>
        <bgColor rgb="FFEACD89"/>
      </patternFill>
    </fill>
    <fill>
      <patternFill patternType="solid">
        <fgColor rgb="FFE7C174"/>
        <bgColor rgb="FFE7C174"/>
      </patternFill>
    </fill>
    <fill>
      <patternFill patternType="solid">
        <fgColor rgb="FFE5BA67"/>
        <bgColor rgb="FFE5BA67"/>
      </patternFill>
    </fill>
    <fill>
      <patternFill patternType="solid">
        <fgColor rgb="FFE0AD55"/>
        <bgColor rgb="FFE0AD55"/>
      </patternFill>
    </fill>
    <fill>
      <patternFill patternType="solid">
        <fgColor rgb="FFDDA54B"/>
        <bgColor rgb="FFDDA54B"/>
      </patternFill>
    </fill>
    <fill>
      <patternFill patternType="solid">
        <fgColor rgb="FFD99A40"/>
        <bgColor rgb="FFD99A40"/>
      </patternFill>
    </fill>
    <fill>
      <patternFill patternType="solid">
        <fgColor rgb="FFD38E36"/>
        <bgColor rgb="FFD38E36"/>
      </patternFill>
    </fill>
    <fill>
      <patternFill patternType="solid">
        <fgColor rgb="FFCE8330"/>
        <bgColor rgb="FFCE8330"/>
      </patternFill>
    </fill>
    <fill>
      <patternFill patternType="solid">
        <fgColor rgb="FFB17A30"/>
        <bgColor rgb="FFB17A30"/>
      </patternFill>
    </fill>
    <fill>
      <patternFill patternType="solid">
        <fgColor rgb="FF9B7330"/>
        <bgColor rgb="FF9B7330"/>
      </patternFill>
    </fill>
    <fill>
      <patternFill patternType="solid">
        <fgColor rgb="FF8E6C2D"/>
        <bgColor rgb="FF8E6C2D"/>
      </patternFill>
    </fill>
    <fill>
      <patternFill patternType="solid">
        <fgColor rgb="FF79632E"/>
        <bgColor rgb="FF79632E"/>
      </patternFill>
    </fill>
    <fill>
      <patternFill patternType="solid">
        <fgColor rgb="FF6A5A2C"/>
        <bgColor rgb="FF6A5A2C"/>
      </patternFill>
    </fill>
    <fill>
      <patternFill patternType="solid">
        <fgColor rgb="FF59512D"/>
        <bgColor rgb="FF59512D"/>
      </patternFill>
    </fill>
    <fill>
      <patternFill patternType="solid">
        <fgColor rgb="FF4B472C"/>
        <bgColor rgb="FF4B472C"/>
      </patternFill>
    </fill>
    <fill>
      <patternFill patternType="solid">
        <fgColor rgb="FF3F3E2B"/>
        <bgColor rgb="FF3F3E2B"/>
      </patternFill>
    </fill>
    <fill>
      <patternFill patternType="solid">
        <fgColor rgb="FF35362C"/>
        <bgColor rgb="FF35362C"/>
      </patternFill>
    </fill>
    <fill>
      <patternFill patternType="solid">
        <fgColor rgb="FFECE3BF"/>
        <bgColor rgb="FFECE3BF"/>
      </patternFill>
    </fill>
    <fill>
      <patternFill patternType="solid">
        <fgColor rgb="FFE4D9AC"/>
        <bgColor rgb="FFE4D9AC"/>
      </patternFill>
    </fill>
    <fill>
      <patternFill patternType="solid">
        <fgColor rgb="FFDBCD96"/>
        <bgColor rgb="FFDBCD96"/>
      </patternFill>
    </fill>
    <fill>
      <patternFill patternType="solid">
        <fgColor rgb="FFD4C587"/>
        <bgColor rgb="FFD4C587"/>
      </patternFill>
    </fill>
    <fill>
      <patternFill patternType="solid">
        <fgColor rgb="FFC7B66F"/>
        <bgColor rgb="FFC7B66F"/>
      </patternFill>
    </fill>
    <fill>
      <patternFill patternType="solid">
        <fgColor rgb="FFC0AE63"/>
        <bgColor rgb="FFC0AE63"/>
      </patternFill>
    </fill>
    <fill>
      <patternFill patternType="solid">
        <fgColor rgb="FFB9A75A"/>
        <bgColor rgb="FFB9A75A"/>
      </patternFill>
    </fill>
    <fill>
      <patternFill patternType="solid">
        <fgColor rgb="FFAD9A4C"/>
        <bgColor rgb="FFAD9A4C"/>
      </patternFill>
    </fill>
    <fill>
      <patternFill patternType="solid">
        <fgColor rgb="FFA39043"/>
        <bgColor rgb="FFA39043"/>
      </patternFill>
    </fill>
    <fill>
      <patternFill patternType="solid">
        <fgColor rgb="FF96833A"/>
        <bgColor rgb="FF96833A"/>
      </patternFill>
    </fill>
    <fill>
      <patternFill patternType="solid">
        <fgColor rgb="FF877A3A"/>
        <bgColor rgb="FF877A3A"/>
      </patternFill>
    </fill>
    <fill>
      <patternFill patternType="solid">
        <fgColor rgb="FF7C7237"/>
        <bgColor rgb="FF7C7237"/>
      </patternFill>
    </fill>
    <fill>
      <patternFill patternType="solid">
        <fgColor rgb="FF6D6837"/>
        <bgColor rgb="FF6D6837"/>
      </patternFill>
    </fill>
    <fill>
      <patternFill patternType="solid">
        <fgColor rgb="FF625F37"/>
        <bgColor rgb="FF625F37"/>
      </patternFill>
    </fill>
    <fill>
      <patternFill patternType="solid">
        <fgColor rgb="FF575734"/>
        <bgColor rgb="FF575734"/>
      </patternFill>
    </fill>
    <fill>
      <patternFill patternType="solid">
        <fgColor rgb="FF4E4E33"/>
        <bgColor rgb="FF4E4E33"/>
      </patternFill>
    </fill>
    <fill>
      <patternFill patternType="solid">
        <fgColor rgb="FF444631"/>
        <bgColor rgb="FF444631"/>
      </patternFill>
    </fill>
    <fill>
      <patternFill patternType="solid">
        <fgColor rgb="FF3C3E31"/>
        <bgColor rgb="FF3C3E31"/>
      </patternFill>
    </fill>
    <fill>
      <patternFill patternType="solid">
        <fgColor rgb="FF34352F"/>
        <bgColor rgb="FF34352F"/>
      </patternFill>
    </fill>
    <fill>
      <patternFill patternType="solid">
        <fgColor rgb="FFE9E5C4"/>
        <bgColor rgb="FFE9E5C4"/>
      </patternFill>
    </fill>
    <fill>
      <patternFill patternType="solid">
        <fgColor rgb="FFDBD9AD"/>
        <bgColor rgb="FFDBD9AD"/>
      </patternFill>
    </fill>
    <fill>
      <patternFill patternType="solid">
        <fgColor rgb="FFD2D29E"/>
        <bgColor rgb="FFD2D29E"/>
      </patternFill>
    </fill>
    <fill>
      <patternFill patternType="solid">
        <fgColor rgb="FFC6C78D"/>
        <bgColor rgb="FFC6C78D"/>
      </patternFill>
    </fill>
    <fill>
      <patternFill patternType="solid">
        <fgColor rgb="FFBBC07F"/>
        <bgColor rgb="FFBBC07F"/>
      </patternFill>
    </fill>
    <fill>
      <patternFill patternType="solid">
        <fgColor rgb="FFAAB26C"/>
        <bgColor rgb="FFAAB26C"/>
      </patternFill>
    </fill>
    <fill>
      <patternFill patternType="solid">
        <fgColor rgb="FFA0AA61"/>
        <bgColor rgb="FFA0AA61"/>
      </patternFill>
    </fill>
    <fill>
      <patternFill patternType="solid">
        <fgColor rgb="FF939F55"/>
        <bgColor rgb="FF939F55"/>
      </patternFill>
    </fill>
    <fill>
      <patternFill patternType="solid">
        <fgColor rgb="FF87954C"/>
        <bgColor rgb="FF87954C"/>
      </patternFill>
    </fill>
    <fill>
      <patternFill patternType="solid">
        <fgColor rgb="FF738440"/>
        <bgColor rgb="FF738440"/>
      </patternFill>
    </fill>
    <fill>
      <patternFill patternType="solid">
        <fgColor rgb="FF69793F"/>
        <bgColor rgb="FF69793F"/>
      </patternFill>
    </fill>
    <fill>
      <patternFill patternType="solid">
        <fgColor rgb="FF616F3D"/>
        <bgColor rgb="FF616F3D"/>
      </patternFill>
    </fill>
    <fill>
      <patternFill patternType="solid">
        <fgColor rgb="FF5A673C"/>
        <bgColor rgb="FF5A673C"/>
      </patternFill>
    </fill>
    <fill>
      <patternFill patternType="solid">
        <fgColor rgb="FF535F3A"/>
        <bgColor rgb="FF535F3A"/>
      </patternFill>
    </fill>
    <fill>
      <patternFill patternType="solid">
        <fgColor rgb="FF4B5637"/>
        <bgColor rgb="FF4B5637"/>
      </patternFill>
    </fill>
    <fill>
      <patternFill patternType="solid">
        <fgColor rgb="FF444C35"/>
        <bgColor rgb="FF444C35"/>
      </patternFill>
    </fill>
    <fill>
      <patternFill patternType="solid">
        <fgColor rgb="FF3D4433"/>
        <bgColor rgb="FF3D4433"/>
      </patternFill>
    </fill>
    <fill>
      <patternFill patternType="solid">
        <fgColor rgb="FF383B31"/>
        <bgColor rgb="FF383B31"/>
      </patternFill>
    </fill>
    <fill>
      <patternFill patternType="solid">
        <fgColor rgb="FF2F312C"/>
        <bgColor rgb="FF2F312C"/>
      </patternFill>
    </fill>
    <fill>
      <patternFill patternType="solid">
        <fgColor rgb="FFE4E3C1"/>
        <bgColor rgb="FFE4E3C1"/>
      </patternFill>
    </fill>
    <fill>
      <patternFill patternType="solid">
        <fgColor rgb="FFD4D9AF"/>
        <bgColor rgb="FFD4D9AF"/>
      </patternFill>
    </fill>
    <fill>
      <patternFill patternType="solid">
        <fgColor rgb="FFC7D09F"/>
        <bgColor rgb="FFC7D09F"/>
      </patternFill>
    </fill>
    <fill>
      <patternFill patternType="solid">
        <fgColor rgb="FFB9C890"/>
        <bgColor rgb="FFB9C890"/>
      </patternFill>
    </fill>
    <fill>
      <patternFill patternType="solid">
        <fgColor rgb="FFAFC284"/>
        <bgColor rgb="FFAFC284"/>
      </patternFill>
    </fill>
    <fill>
      <patternFill patternType="solid">
        <fgColor rgb="FFA4BB7A"/>
        <bgColor rgb="FFA4BB7A"/>
      </patternFill>
    </fill>
    <fill>
      <patternFill patternType="solid">
        <fgColor rgb="FF8FAC67"/>
        <bgColor rgb="FF8FAC67"/>
      </patternFill>
    </fill>
    <fill>
      <patternFill patternType="solid">
        <fgColor rgb="FF80A15B"/>
        <bgColor rgb="FF80A15B"/>
      </patternFill>
    </fill>
    <fill>
      <patternFill patternType="solid">
        <fgColor rgb="FF729651"/>
        <bgColor rgb="FF729651"/>
      </patternFill>
    </fill>
    <fill>
      <patternFill patternType="solid">
        <fgColor rgb="FF5D8445"/>
        <bgColor rgb="FF5D8445"/>
      </patternFill>
    </fill>
    <fill>
      <patternFill patternType="solid">
        <fgColor rgb="FF577944"/>
        <bgColor rgb="FF577944"/>
      </patternFill>
    </fill>
    <fill>
      <patternFill patternType="solid">
        <fgColor rgb="FF526F42"/>
        <bgColor rgb="FF526F42"/>
      </patternFill>
    </fill>
    <fill>
      <patternFill patternType="solid">
        <fgColor rgb="FF4D6640"/>
        <bgColor rgb="FF4D6640"/>
      </patternFill>
    </fill>
    <fill>
      <patternFill patternType="solid">
        <fgColor rgb="FF485D3E"/>
        <bgColor rgb="FF485D3E"/>
      </patternFill>
    </fill>
    <fill>
      <patternFill patternType="solid">
        <fgColor rgb="FF43553A"/>
        <bgColor rgb="FF43553A"/>
      </patternFill>
    </fill>
    <fill>
      <patternFill patternType="solid">
        <fgColor rgb="FF3F4B39"/>
        <bgColor rgb="FF3F4B39"/>
      </patternFill>
    </fill>
    <fill>
      <patternFill patternType="solid">
        <fgColor rgb="FF394434"/>
        <bgColor rgb="FF394434"/>
      </patternFill>
    </fill>
    <fill>
      <patternFill patternType="solid">
        <fgColor rgb="FF353B33"/>
        <bgColor rgb="FF353B33"/>
      </patternFill>
    </fill>
    <fill>
      <patternFill patternType="solid">
        <fgColor rgb="FF2E302C"/>
        <bgColor rgb="FF2E302C"/>
      </patternFill>
    </fill>
    <fill>
      <patternFill patternType="solid">
        <fgColor rgb="FFDFE3C3"/>
        <bgColor rgb="FFDFE3C3"/>
      </patternFill>
    </fill>
    <fill>
      <patternFill patternType="solid">
        <fgColor rgb="FFCAD8B1"/>
        <bgColor rgb="FFCAD8B1"/>
      </patternFill>
    </fill>
    <fill>
      <patternFill patternType="solid">
        <fgColor rgb="FFB7CFA2"/>
        <bgColor rgb="FFB7CFA2"/>
      </patternFill>
    </fill>
    <fill>
      <patternFill patternType="solid">
        <fgColor rgb="FFA5C794"/>
        <bgColor rgb="FFA5C794"/>
      </patternFill>
    </fill>
    <fill>
      <patternFill patternType="solid">
        <fgColor rgb="FF8EBA82"/>
        <bgColor rgb="FF8EBA82"/>
      </patternFill>
    </fill>
    <fill>
      <patternFill patternType="solid">
        <fgColor rgb="FF79AD72"/>
        <bgColor rgb="FF79AD72"/>
      </patternFill>
    </fill>
    <fill>
      <patternFill patternType="solid">
        <fgColor rgb="FF69A266"/>
        <bgColor rgb="FF69A266"/>
      </patternFill>
    </fill>
    <fill>
      <patternFill patternType="solid">
        <fgColor rgb="FF5C975D"/>
        <bgColor rgb="FF5C975D"/>
      </patternFill>
    </fill>
    <fill>
      <patternFill patternType="solid">
        <fgColor rgb="FF488650"/>
        <bgColor rgb="FF488650"/>
      </patternFill>
    </fill>
    <fill>
      <patternFill patternType="solid">
        <fgColor rgb="FF337043"/>
        <bgColor rgb="FF337043"/>
      </patternFill>
    </fill>
    <fill>
      <patternFill patternType="solid">
        <fgColor rgb="FF336741"/>
        <bgColor rgb="FF336741"/>
      </patternFill>
    </fill>
    <fill>
      <patternFill patternType="solid">
        <fgColor rgb="FF335F3E"/>
        <bgColor rgb="FF335F3E"/>
      </patternFill>
    </fill>
    <fill>
      <patternFill patternType="solid">
        <fgColor rgb="FF33583D"/>
        <bgColor rgb="FF33583D"/>
      </patternFill>
    </fill>
    <fill>
      <patternFill patternType="solid">
        <fgColor rgb="FF32513B"/>
        <bgColor rgb="FF32513B"/>
      </patternFill>
    </fill>
    <fill>
      <patternFill patternType="solid">
        <fgColor rgb="FF324A39"/>
        <bgColor rgb="FF324A39"/>
      </patternFill>
    </fill>
    <fill>
      <patternFill patternType="solid">
        <fgColor rgb="FF2F4435"/>
        <bgColor rgb="FF2F4435"/>
      </patternFill>
    </fill>
    <fill>
      <patternFill patternType="solid">
        <fgColor rgb="FF313E34"/>
        <bgColor rgb="FF313E34"/>
      </patternFill>
    </fill>
    <fill>
      <patternFill patternType="solid">
        <fgColor rgb="FF2F3831"/>
        <bgColor rgb="FF2F3831"/>
      </patternFill>
    </fill>
    <fill>
      <patternFill patternType="solid">
        <fgColor rgb="FF2C302E"/>
        <bgColor rgb="FF2C302E"/>
      </patternFill>
    </fill>
    <fill>
      <patternFill patternType="solid">
        <fgColor rgb="FFDEE1C3"/>
        <bgColor rgb="FFDEE1C3"/>
      </patternFill>
    </fill>
    <fill>
      <patternFill patternType="solid">
        <fgColor rgb="FFCBD5B4"/>
        <bgColor rgb="FFCBD5B4"/>
      </patternFill>
    </fill>
    <fill>
      <patternFill patternType="solid">
        <fgColor rgb="FFBACCA8"/>
        <bgColor rgb="FFBACCA8"/>
      </patternFill>
    </fill>
    <fill>
      <patternFill patternType="solid">
        <fgColor rgb="FF9DB990"/>
        <bgColor rgb="FF9DB990"/>
      </patternFill>
    </fill>
    <fill>
      <patternFill patternType="solid">
        <fgColor rgb="FF93B389"/>
        <bgColor rgb="FF93B389"/>
      </patternFill>
    </fill>
    <fill>
      <patternFill patternType="solid">
        <fgColor rgb="FF7CA377"/>
        <bgColor rgb="FF7CA377"/>
      </patternFill>
    </fill>
    <fill>
      <patternFill patternType="solid">
        <fgColor rgb="FF6E986C"/>
        <bgColor rgb="FF6E986C"/>
      </patternFill>
    </fill>
    <fill>
      <patternFill patternType="solid">
        <fgColor rgb="FF57835B"/>
        <bgColor rgb="FF57835B"/>
      </patternFill>
    </fill>
    <fill>
      <patternFill patternType="solid">
        <fgColor rgb="FF45724E"/>
        <bgColor rgb="FF45724E"/>
      </patternFill>
    </fill>
    <fill>
      <patternFill patternType="solid">
        <fgColor rgb="FF335E41"/>
        <bgColor rgb="FF335E41"/>
      </patternFill>
    </fill>
    <fill>
      <patternFill patternType="solid">
        <fgColor rgb="FF33573F"/>
        <bgColor rgb="FF33573F"/>
      </patternFill>
    </fill>
    <fill>
      <patternFill patternType="solid">
        <fgColor rgb="FF31523C"/>
        <bgColor rgb="FF31523C"/>
      </patternFill>
    </fill>
    <fill>
      <patternFill patternType="solid">
        <fgColor rgb="FF324D3B"/>
        <bgColor rgb="FF324D3B"/>
      </patternFill>
    </fill>
    <fill>
      <patternFill patternType="solid">
        <fgColor rgb="FF314839"/>
        <bgColor rgb="FF314839"/>
      </patternFill>
    </fill>
    <fill>
      <patternFill patternType="solid">
        <fgColor rgb="FF314237"/>
        <bgColor rgb="FF314237"/>
      </patternFill>
    </fill>
    <fill>
      <patternFill patternType="solid">
        <fgColor rgb="FF2E3D33"/>
        <bgColor rgb="FF2E3D33"/>
      </patternFill>
    </fill>
    <fill>
      <patternFill patternType="solid">
        <fgColor rgb="FF2F3933"/>
        <bgColor rgb="FF2F3933"/>
      </patternFill>
    </fill>
    <fill>
      <patternFill patternType="solid">
        <fgColor rgb="FF2E3430"/>
        <bgColor rgb="FF2E3430"/>
      </patternFill>
    </fill>
    <fill>
      <patternFill patternType="solid">
        <fgColor rgb="FF2D302F"/>
        <bgColor rgb="FF2D302F"/>
      </patternFill>
    </fill>
    <fill>
      <patternFill patternType="solid">
        <fgColor rgb="FFDCDDC4"/>
        <bgColor rgb="FFDCDDC4"/>
      </patternFill>
    </fill>
    <fill>
      <patternFill patternType="solid">
        <fgColor rgb="FFC8CEB6"/>
        <bgColor rgb="FFC8CEB6"/>
      </patternFill>
    </fill>
    <fill>
      <patternFill patternType="solid">
        <fgColor rgb="FFB3C0A7"/>
        <bgColor rgb="FFB3C0A7"/>
      </patternFill>
    </fill>
    <fill>
      <patternFill patternType="solid">
        <fgColor rgb="FFA4B59D"/>
        <bgColor rgb="FFA4B59D"/>
      </patternFill>
    </fill>
    <fill>
      <patternFill patternType="solid">
        <fgColor rgb="FF8AA089"/>
        <bgColor rgb="FF8AA089"/>
      </patternFill>
    </fill>
    <fill>
      <patternFill patternType="solid">
        <fgColor rgb="FF78917B"/>
        <bgColor rgb="FF78917B"/>
      </patternFill>
    </fill>
    <fill>
      <patternFill patternType="solid">
        <fgColor rgb="FF6E8872"/>
        <bgColor rgb="FF6E8872"/>
      </patternFill>
    </fill>
    <fill>
      <patternFill patternType="solid">
        <fgColor rgb="FF597561"/>
        <bgColor rgb="FF597561"/>
      </patternFill>
    </fill>
    <fill>
      <patternFill patternType="solid">
        <fgColor rgb="FF456051"/>
        <bgColor rgb="FF456051"/>
      </patternFill>
    </fill>
    <fill>
      <patternFill patternType="solid">
        <fgColor rgb="FF324A40"/>
        <bgColor rgb="FF324A40"/>
      </patternFill>
    </fill>
    <fill>
      <patternFill patternType="solid">
        <fgColor rgb="FF32473E"/>
        <bgColor rgb="FF32473E"/>
      </patternFill>
    </fill>
    <fill>
      <patternFill patternType="solid">
        <fgColor rgb="FF30433B"/>
        <bgColor rgb="FF30433B"/>
      </patternFill>
    </fill>
    <fill>
      <patternFill patternType="solid">
        <fgColor rgb="FF2F4039"/>
        <bgColor rgb="FF2F4039"/>
      </patternFill>
    </fill>
    <fill>
      <patternFill patternType="solid">
        <fgColor rgb="FF2F3D38"/>
        <bgColor rgb="FF2F3D38"/>
      </patternFill>
    </fill>
    <fill>
      <patternFill patternType="solid">
        <fgColor rgb="FF2F3A36"/>
        <bgColor rgb="FF2F3A36"/>
      </patternFill>
    </fill>
    <fill>
      <patternFill patternType="solid">
        <fgColor rgb="FF303835"/>
        <bgColor rgb="FF303835"/>
      </patternFill>
    </fill>
    <fill>
      <patternFill patternType="solid">
        <fgColor rgb="FF2B3230"/>
        <bgColor rgb="FF2B3230"/>
      </patternFill>
    </fill>
    <fill>
      <patternFill patternType="solid">
        <fgColor rgb="FF2C302F"/>
        <bgColor rgb="FF2C302F"/>
      </patternFill>
    </fill>
    <fill>
      <patternFill patternType="solid">
        <fgColor rgb="FF2D2F2E"/>
        <bgColor rgb="FF2D2F2E"/>
      </patternFill>
    </fill>
    <fill>
      <patternFill patternType="solid">
        <fgColor rgb="FFDAD9C3"/>
        <bgColor rgb="FFDAD9C3"/>
      </patternFill>
    </fill>
    <fill>
      <patternFill patternType="solid">
        <fgColor rgb="FFC9CAB9"/>
        <bgColor rgb="FFC9CAB9"/>
      </patternFill>
    </fill>
    <fill>
      <patternFill patternType="solid">
        <fgColor rgb="FFB6B9AD"/>
        <bgColor rgb="FFB6B9AD"/>
      </patternFill>
    </fill>
    <fill>
      <patternFill patternType="solid">
        <fgColor rgb="FFA9ADA5"/>
        <bgColor rgb="FFA9ADA5"/>
      </patternFill>
    </fill>
    <fill>
      <patternFill patternType="solid">
        <fgColor rgb="FF929794"/>
        <bgColor rgb="FF929794"/>
      </patternFill>
    </fill>
    <fill>
      <patternFill patternType="solid">
        <fgColor rgb="FF7E8586"/>
        <bgColor rgb="FF7E8586"/>
      </patternFill>
    </fill>
    <fill>
      <patternFill patternType="solid">
        <fgColor rgb="FF6E7378"/>
        <bgColor rgb="FF6E7378"/>
      </patternFill>
    </fill>
    <fill>
      <patternFill patternType="solid">
        <fgColor rgb="FF61666D"/>
        <bgColor rgb="FF61666D"/>
      </patternFill>
    </fill>
    <fill>
      <patternFill patternType="solid">
        <fgColor rgb="FF50545D"/>
        <bgColor rgb="FF50545D"/>
      </patternFill>
    </fill>
    <fill>
      <patternFill patternType="solid">
        <fgColor rgb="FF3C4049"/>
        <bgColor rgb="FF3C4049"/>
      </patternFill>
    </fill>
    <fill>
      <patternFill patternType="solid">
        <fgColor rgb="FF3A3D46"/>
        <bgColor rgb="FF3A3D46"/>
      </patternFill>
    </fill>
    <fill>
      <patternFill patternType="solid">
        <fgColor rgb="FF383C43"/>
        <bgColor rgb="FF383C43"/>
      </patternFill>
    </fill>
    <fill>
      <patternFill patternType="solid">
        <fgColor rgb="FF383A40"/>
        <bgColor rgb="FF383A40"/>
      </patternFill>
    </fill>
    <fill>
      <patternFill patternType="solid">
        <fgColor rgb="FF36373D"/>
        <bgColor rgb="FF36373D"/>
      </patternFill>
    </fill>
    <fill>
      <patternFill patternType="solid">
        <fgColor rgb="FF34353A"/>
        <bgColor rgb="FF34353A"/>
      </patternFill>
    </fill>
    <fill>
      <patternFill patternType="solid">
        <fgColor rgb="FF323337"/>
        <bgColor rgb="FF323337"/>
      </patternFill>
    </fill>
    <fill>
      <patternFill patternType="solid">
        <fgColor rgb="FF323336"/>
        <bgColor rgb="FF323336"/>
      </patternFill>
    </fill>
    <fill>
      <patternFill patternType="solid">
        <fgColor rgb="FF303032"/>
        <bgColor rgb="FF303032"/>
      </patternFill>
    </fill>
    <fill>
      <patternFill patternType="solid">
        <fgColor rgb="FF2D2E2E"/>
        <bgColor rgb="FF2D2E2E"/>
      </patternFill>
    </fill>
    <fill>
      <patternFill patternType="solid">
        <fgColor rgb="FFDDDAC6"/>
        <bgColor rgb="FFDDDAC6"/>
      </patternFill>
    </fill>
    <fill>
      <patternFill patternType="solid">
        <fgColor rgb="FFC7C5B9"/>
        <bgColor rgb="FFC7C5B9"/>
      </patternFill>
    </fill>
    <fill>
      <patternFill patternType="solid">
        <fgColor rgb="FFB5B2AD"/>
        <bgColor rgb="FFB5B2AD"/>
      </patternFill>
    </fill>
    <fill>
      <patternFill patternType="solid">
        <fgColor rgb="FFA09E9F"/>
        <bgColor rgb="FFA09E9F"/>
      </patternFill>
    </fill>
    <fill>
      <patternFill patternType="solid">
        <fgColor rgb="FF918D95"/>
        <bgColor rgb="FF918D95"/>
      </patternFill>
    </fill>
    <fill>
      <patternFill patternType="solid">
        <fgColor rgb="FF827D89"/>
        <bgColor rgb="FF827D89"/>
      </patternFill>
    </fill>
    <fill>
      <patternFill patternType="solid">
        <fgColor rgb="FF726C7C"/>
        <bgColor rgb="FF726C7C"/>
      </patternFill>
    </fill>
    <fill>
      <patternFill patternType="solid">
        <fgColor rgb="FF5F586C"/>
        <bgColor rgb="FF5F586C"/>
      </patternFill>
    </fill>
    <fill>
      <patternFill patternType="solid">
        <fgColor rgb="FF534C61"/>
        <bgColor rgb="FF534C61"/>
      </patternFill>
    </fill>
    <fill>
      <patternFill patternType="solid">
        <fgColor rgb="FF423B4F"/>
        <bgColor rgb="FF423B4F"/>
      </patternFill>
    </fill>
    <fill>
      <patternFill patternType="solid">
        <fgColor rgb="FF3F394A"/>
        <bgColor rgb="FF3F394A"/>
      </patternFill>
    </fill>
    <fill>
      <patternFill patternType="solid">
        <fgColor rgb="FF3D3847"/>
        <bgColor rgb="FF3D3847"/>
      </patternFill>
    </fill>
    <fill>
      <patternFill patternType="solid">
        <fgColor rgb="FF3B3744"/>
        <bgColor rgb="FF3B3744"/>
      </patternFill>
    </fill>
    <fill>
      <patternFill patternType="solid">
        <fgColor rgb="FF393640"/>
        <bgColor rgb="FF393640"/>
      </patternFill>
    </fill>
    <fill>
      <patternFill patternType="solid">
        <fgColor rgb="FF37353D"/>
        <bgColor rgb="FF37353D"/>
      </patternFill>
    </fill>
    <fill>
      <patternFill patternType="solid">
        <fgColor rgb="FF353239"/>
        <bgColor rgb="FF353239"/>
      </patternFill>
    </fill>
    <fill>
      <patternFill patternType="solid">
        <fgColor rgb="FF323036"/>
        <bgColor rgb="FF323036"/>
      </patternFill>
    </fill>
    <fill>
      <patternFill patternType="solid">
        <fgColor rgb="FF303033"/>
        <bgColor rgb="FF303033"/>
      </patternFill>
    </fill>
    <fill>
      <patternFill patternType="solid">
        <fgColor rgb="FF2F2E30"/>
        <bgColor rgb="FF2F2E30"/>
      </patternFill>
    </fill>
    <fill>
      <patternFill patternType="solid">
        <fgColor rgb="FFE5DAC8"/>
        <bgColor rgb="FFE5DAC8"/>
      </patternFill>
    </fill>
    <fill>
      <patternFill patternType="solid">
        <fgColor rgb="FFD4C2B6"/>
        <bgColor rgb="FFD4C2B6"/>
      </patternFill>
    </fill>
    <fill>
      <patternFill patternType="solid">
        <fgColor rgb="FFC6ADA8"/>
        <bgColor rgb="FFC6ADA8"/>
      </patternFill>
    </fill>
    <fill>
      <patternFill patternType="solid">
        <fgColor rgb="FFBFA2A1"/>
        <bgColor rgb="FFBFA2A1"/>
      </patternFill>
    </fill>
    <fill>
      <patternFill patternType="solid">
        <fgColor rgb="FFAF8B90"/>
        <bgColor rgb="FFAF8B90"/>
      </patternFill>
    </fill>
    <fill>
      <patternFill patternType="solid">
        <fgColor rgb="FF9E757F"/>
        <bgColor rgb="FF9E757F"/>
      </patternFill>
    </fill>
    <fill>
      <patternFill patternType="solid">
        <fgColor rgb="FF8D616E"/>
        <bgColor rgb="FF8D616E"/>
      </patternFill>
    </fill>
    <fill>
      <patternFill patternType="solid">
        <fgColor rgb="FF835764"/>
        <bgColor rgb="FF835764"/>
      </patternFill>
    </fill>
    <fill>
      <patternFill patternType="solid">
        <fgColor rgb="FF784D5A"/>
        <bgColor rgb="FF784D5A"/>
      </patternFill>
    </fill>
    <fill>
      <patternFill patternType="solid">
        <fgColor rgb="FF663D47"/>
        <bgColor rgb="FF663D47"/>
      </patternFill>
    </fill>
    <fill>
      <patternFill patternType="solid">
        <fgColor rgb="FF5F3B43"/>
        <bgColor rgb="FF5F3B43"/>
      </patternFill>
    </fill>
    <fill>
      <patternFill patternType="solid">
        <fgColor rgb="FF593A41"/>
        <bgColor rgb="FF593A41"/>
      </patternFill>
    </fill>
    <fill>
      <patternFill patternType="solid">
        <fgColor rgb="FF55393F"/>
        <bgColor rgb="FF55393F"/>
      </patternFill>
    </fill>
    <fill>
      <patternFill patternType="solid">
        <fgColor rgb="FF4E373C"/>
        <bgColor rgb="FF4E373C"/>
      </patternFill>
    </fill>
    <fill>
      <patternFill patternType="solid">
        <fgColor rgb="FF49363A"/>
        <bgColor rgb="FF49363A"/>
      </patternFill>
    </fill>
    <fill>
      <patternFill patternType="solid">
        <fgColor rgb="FF443538"/>
        <bgColor rgb="FF443538"/>
      </patternFill>
    </fill>
    <fill>
      <patternFill patternType="solid">
        <fgColor rgb="FF3D3234"/>
        <bgColor rgb="FF3D3234"/>
      </patternFill>
    </fill>
    <fill>
      <patternFill patternType="solid">
        <fgColor rgb="FF373132"/>
        <bgColor rgb="FF373132"/>
      </patternFill>
    </fill>
    <fill>
      <patternFill patternType="solid">
        <fgColor rgb="FF312F2F"/>
        <bgColor rgb="FF312F2F"/>
      </patternFill>
    </fill>
    <fill>
      <patternFill patternType="solid">
        <fgColor rgb="FFE6D9C3"/>
        <bgColor rgb="FFE6D9C3"/>
      </patternFill>
    </fill>
    <fill>
      <patternFill patternType="solid">
        <fgColor rgb="FFDAC5B4"/>
        <bgColor rgb="FFDAC5B4"/>
      </patternFill>
    </fill>
    <fill>
      <patternFill patternType="solid">
        <fgColor rgb="FFD3B7AA"/>
        <bgColor rgb="FFD3B7AA"/>
      </patternFill>
    </fill>
    <fill>
      <patternFill patternType="solid">
        <fgColor rgb="FFC7A49A"/>
        <bgColor rgb="FFC7A49A"/>
      </patternFill>
    </fill>
    <fill>
      <patternFill patternType="solid">
        <fgColor rgb="FFBB918B"/>
        <bgColor rgb="FFBB918B"/>
      </patternFill>
    </fill>
    <fill>
      <patternFill patternType="solid">
        <fgColor rgb="FFAF807C"/>
        <bgColor rgb="FFAF807C"/>
      </patternFill>
    </fill>
    <fill>
      <patternFill patternType="solid">
        <fgColor rgb="FFA16E6C"/>
        <bgColor rgb="FFA16E6C"/>
      </patternFill>
    </fill>
    <fill>
      <patternFill patternType="solid">
        <fgColor rgb="FF986361"/>
        <bgColor rgb="FF986361"/>
      </patternFill>
    </fill>
    <fill>
      <patternFill patternType="solid">
        <fgColor rgb="FF895351"/>
        <bgColor rgb="FF895351"/>
      </patternFill>
    </fill>
    <fill>
      <patternFill patternType="solid">
        <fgColor rgb="FF7A4742"/>
        <bgColor rgb="FF7A4742"/>
      </patternFill>
    </fill>
    <fill>
      <patternFill patternType="solid">
        <fgColor rgb="FF70443F"/>
        <bgColor rgb="FF70443F"/>
      </patternFill>
    </fill>
    <fill>
      <patternFill patternType="solid">
        <fgColor rgb="FF68433F"/>
        <bgColor rgb="FF68433F"/>
      </patternFill>
    </fill>
    <fill>
      <patternFill patternType="solid">
        <fgColor rgb="FF613F3C"/>
        <bgColor rgb="FF613F3C"/>
      </patternFill>
    </fill>
    <fill>
      <patternFill patternType="solid">
        <fgColor rgb="FF593D3A"/>
        <bgColor rgb="FF593D3A"/>
      </patternFill>
    </fill>
    <fill>
      <patternFill patternType="solid">
        <fgColor rgb="FF513B38"/>
        <bgColor rgb="FF513B38"/>
      </patternFill>
    </fill>
    <fill>
      <patternFill patternType="solid">
        <fgColor rgb="FF4A3B38"/>
        <bgColor rgb="FF4A3B38"/>
      </patternFill>
    </fill>
    <fill>
      <patternFill patternType="solid">
        <fgColor rgb="FF423635"/>
        <bgColor rgb="FF423635"/>
      </patternFill>
    </fill>
    <fill>
      <patternFill patternType="solid">
        <fgColor rgb="FF3B3331"/>
        <bgColor rgb="FF3B3331"/>
      </patternFill>
    </fill>
    <fill>
      <patternFill patternType="solid">
        <fgColor rgb="FF332F2D"/>
        <bgColor rgb="FF332F2D"/>
      </patternFill>
    </fill>
    <fill>
      <patternFill patternType="solid">
        <fgColor rgb="FFE9DAC2"/>
        <bgColor rgb="FFE9DAC2"/>
      </patternFill>
    </fill>
    <fill>
      <patternFill patternType="solid">
        <fgColor rgb="FFDCC3AF"/>
        <bgColor rgb="FFDCC3AF"/>
      </patternFill>
    </fill>
    <fill>
      <patternFill patternType="solid">
        <fgColor rgb="FFD5B5A3"/>
        <bgColor rgb="FFD5B5A3"/>
      </patternFill>
    </fill>
    <fill>
      <patternFill patternType="solid">
        <fgColor rgb="FFCCA394"/>
        <bgColor rgb="FFCCA394"/>
      </patternFill>
    </fill>
    <fill>
      <patternFill patternType="solid">
        <fgColor rgb="FFBF8F81"/>
        <bgColor rgb="FFBF8F81"/>
      </patternFill>
    </fill>
    <fill>
      <patternFill patternType="solid">
        <fgColor rgb="FFBB867A"/>
        <bgColor rgb="FFBB867A"/>
      </patternFill>
    </fill>
    <fill>
      <patternFill patternType="solid">
        <fgColor rgb="FFAB7267"/>
        <bgColor rgb="FFAB7267"/>
      </patternFill>
    </fill>
    <fill>
      <patternFill patternType="solid">
        <fgColor rgb="FFA4685D"/>
        <bgColor rgb="FFA4685D"/>
      </patternFill>
    </fill>
    <fill>
      <patternFill patternType="solid">
        <fgColor rgb="FF96594C"/>
        <bgColor rgb="FF96594C"/>
      </patternFill>
    </fill>
    <fill>
      <patternFill patternType="solid">
        <fgColor rgb="FF884C3D"/>
        <bgColor rgb="FF884C3D"/>
      </patternFill>
    </fill>
    <fill>
      <patternFill patternType="solid">
        <fgColor rgb="FF7C493C"/>
        <bgColor rgb="FF7C493C"/>
      </patternFill>
    </fill>
    <fill>
      <patternFill patternType="solid">
        <fgColor rgb="FF734639"/>
        <bgColor rgb="FF734639"/>
      </patternFill>
    </fill>
    <fill>
      <patternFill patternType="solid">
        <fgColor rgb="FF684439"/>
        <bgColor rgb="FF684439"/>
      </patternFill>
    </fill>
    <fill>
      <patternFill patternType="solid">
        <fgColor rgb="FF604137"/>
        <bgColor rgb="FF604137"/>
      </patternFill>
    </fill>
    <fill>
      <patternFill patternType="solid">
        <fgColor rgb="FF563E36"/>
        <bgColor rgb="FF563E36"/>
      </patternFill>
    </fill>
    <fill>
      <patternFill patternType="solid">
        <fgColor rgb="FF4E3B35"/>
        <bgColor rgb="FF4E3B35"/>
      </patternFill>
    </fill>
    <fill>
      <patternFill patternType="solid">
        <fgColor rgb="FF453832"/>
        <bgColor rgb="FF453832"/>
      </patternFill>
    </fill>
    <fill>
      <patternFill patternType="solid">
        <fgColor rgb="FF3C322F"/>
        <bgColor rgb="FF3C322F"/>
      </patternFill>
    </fill>
    <fill>
      <patternFill patternType="solid">
        <fgColor rgb="FF36312F"/>
        <bgColor rgb="FF36312F"/>
      </patternFill>
    </fill>
    <fill>
      <patternFill patternType="solid">
        <fgColor rgb="FFECDBC0"/>
        <bgColor rgb="FFECDBC0"/>
      </patternFill>
    </fill>
    <fill>
      <patternFill patternType="solid">
        <fgColor rgb="FFE4CAAD"/>
        <bgColor rgb="FFE4CAAD"/>
      </patternFill>
    </fill>
    <fill>
      <patternFill patternType="solid">
        <fgColor rgb="FFE2C0A2"/>
        <bgColor rgb="FFE2C0A2"/>
      </patternFill>
    </fill>
    <fill>
      <patternFill patternType="solid">
        <fgColor rgb="FFD6A98A"/>
        <bgColor rgb="FFD6A98A"/>
      </patternFill>
    </fill>
    <fill>
      <patternFill patternType="solid">
        <fgColor rgb="FFD19D7E"/>
        <bgColor rgb="FFD19D7E"/>
      </patternFill>
    </fill>
    <fill>
      <patternFill patternType="solid">
        <fgColor rgb="FFCA8F6F"/>
        <bgColor rgb="FFCA8F6F"/>
      </patternFill>
    </fill>
    <fill>
      <patternFill patternType="solid">
        <fgColor rgb="FFC18160"/>
        <bgColor rgb="FFC18160"/>
      </patternFill>
    </fill>
    <fill>
      <patternFill patternType="solid">
        <fgColor rgb="FFBA7554"/>
        <bgColor rgb="FFBA7554"/>
      </patternFill>
    </fill>
    <fill>
      <patternFill patternType="solid">
        <fgColor rgb="FFAB6342"/>
        <bgColor rgb="FFAB6342"/>
      </patternFill>
    </fill>
    <fill>
      <patternFill patternType="solid">
        <fgColor rgb="FFA25937"/>
        <bgColor rgb="FFA25937"/>
      </patternFill>
    </fill>
    <fill>
      <patternFill patternType="solid">
        <fgColor rgb="FF935434"/>
        <bgColor rgb="FF935434"/>
      </patternFill>
    </fill>
    <fill>
      <patternFill patternType="solid">
        <fgColor rgb="FF855234"/>
        <bgColor rgb="FF855234"/>
      </patternFill>
    </fill>
    <fill>
      <patternFill patternType="solid">
        <fgColor rgb="FF774E34"/>
        <bgColor rgb="FF774E34"/>
      </patternFill>
    </fill>
    <fill>
      <patternFill patternType="solid">
        <fgColor rgb="FF6B4A34"/>
        <bgColor rgb="FF6B4A34"/>
      </patternFill>
    </fill>
    <fill>
      <patternFill patternType="solid">
        <fgColor rgb="FF614532"/>
        <bgColor rgb="FF614532"/>
      </patternFill>
    </fill>
    <fill>
      <patternFill patternType="solid">
        <fgColor rgb="FF534031"/>
        <bgColor rgb="FF534031"/>
      </patternFill>
    </fill>
    <fill>
      <patternFill patternType="solid">
        <fgColor rgb="FF493B2F"/>
        <bgColor rgb="FF493B2F"/>
      </patternFill>
    </fill>
    <fill>
      <patternFill patternType="solid">
        <fgColor rgb="FF403830"/>
        <bgColor rgb="FF403830"/>
      </patternFill>
    </fill>
    <fill>
      <patternFill patternType="solid">
        <fgColor rgb="FF35322D"/>
        <bgColor rgb="FF35322D"/>
      </patternFill>
    </fill>
    <fill>
      <patternFill patternType="solid">
        <fgColor rgb="FFF2E0BA"/>
        <bgColor rgb="FFF2E0BA"/>
      </patternFill>
    </fill>
    <fill>
      <patternFill patternType="solid">
        <fgColor rgb="FFECCE9D"/>
        <bgColor rgb="FFECCE9D"/>
      </patternFill>
    </fill>
    <fill>
      <patternFill patternType="solid">
        <fgColor rgb="FFE9C086"/>
        <bgColor rgb="FFE9C086"/>
      </patternFill>
    </fill>
    <fill>
      <patternFill patternType="solid">
        <fgColor rgb="FFE7B677"/>
        <bgColor rgb="FFE7B677"/>
      </patternFill>
    </fill>
    <fill>
      <patternFill patternType="solid">
        <fgColor rgb="FFE5AA66"/>
        <bgColor rgb="FFE5AA66"/>
      </patternFill>
    </fill>
    <fill>
      <patternFill patternType="solid">
        <fgColor rgb="FFE3A15B"/>
        <bgColor rgb="FFE3A15B"/>
      </patternFill>
    </fill>
    <fill>
      <patternFill patternType="solid">
        <fgColor rgb="FFDC8E47"/>
        <bgColor rgb="FFDC8E47"/>
      </patternFill>
    </fill>
    <fill>
      <patternFill patternType="solid">
        <fgColor rgb="FFD9853F"/>
        <bgColor rgb="FFD9853F"/>
      </patternFill>
    </fill>
    <fill>
      <patternFill patternType="solid">
        <fgColor rgb="FFD57B37"/>
        <bgColor rgb="FFD57B37"/>
      </patternFill>
    </fill>
    <fill>
      <patternFill patternType="solid">
        <fgColor rgb="FFCD6A2D"/>
        <bgColor rgb="FFCD6A2D"/>
      </patternFill>
    </fill>
    <fill>
      <patternFill patternType="solid">
        <fgColor rgb="FFB2642C"/>
        <bgColor rgb="FFB2642C"/>
      </patternFill>
    </fill>
    <fill>
      <patternFill patternType="solid">
        <fgColor rgb="FF9D602B"/>
        <bgColor rgb="FF9D602B"/>
      </patternFill>
    </fill>
    <fill>
      <patternFill patternType="solid">
        <fgColor rgb="FF8C5B2A"/>
        <bgColor rgb="FF8C5B2A"/>
      </patternFill>
    </fill>
    <fill>
      <patternFill patternType="solid">
        <fgColor rgb="FF76542A"/>
        <bgColor rgb="FF76542A"/>
      </patternFill>
    </fill>
    <fill>
      <patternFill patternType="solid">
        <fgColor rgb="FF674F2A"/>
        <bgColor rgb="FF674F2A"/>
      </patternFill>
    </fill>
    <fill>
      <patternFill patternType="solid">
        <fgColor rgb="FF58492A"/>
        <bgColor rgb="FF58492A"/>
      </patternFill>
    </fill>
    <fill>
      <patternFill patternType="solid">
        <fgColor rgb="FF4B412A"/>
        <bgColor rgb="FF4B412A"/>
      </patternFill>
    </fill>
    <fill>
      <patternFill patternType="solid">
        <fgColor rgb="FF413C2D"/>
        <bgColor rgb="FF413C2D"/>
      </patternFill>
    </fill>
    <fill>
      <patternFill patternType="solid">
        <fgColor rgb="FF35342B"/>
        <bgColor rgb="FF35342B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D1D9E0"/>
      </left>
    </border>
  </borders>
  <cellStyleXfs count="1">
    <xf borderId="0" fillId="0" fontId="0" numFmtId="0" applyAlignment="1" applyFont="1"/>
  </cellStyleXfs>
  <cellXfs count="8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9" fontId="4" numFmtId="0" xfId="0" applyAlignment="1" applyFill="1" applyFont="1">
      <alignment horizontal="left" readingOrder="0"/>
    </xf>
    <xf borderId="0" fillId="10" fontId="2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11" fontId="2" numFmtId="0" xfId="0" applyAlignment="1" applyFill="1" applyFont="1">
      <alignment readingOrder="0"/>
    </xf>
    <xf borderId="0" fillId="8" fontId="5" numFmtId="0" xfId="0" applyAlignment="1" applyFill="1" applyFont="1">
      <alignment readingOrder="0"/>
    </xf>
    <xf borderId="0" fillId="12" fontId="2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12" fontId="4" numFmtId="0" xfId="0" applyAlignment="1" applyFill="1" applyFont="1">
      <alignment horizontal="left" readingOrder="0"/>
    </xf>
    <xf borderId="0" fillId="13" fontId="2" numFmtId="0" xfId="0" applyAlignment="1" applyFill="1" applyFont="1">
      <alignment readingOrder="0"/>
    </xf>
    <xf borderId="0" fillId="14" fontId="2" numFmtId="0" xfId="0" applyAlignment="1" applyFill="1" applyFont="1">
      <alignment readingOrder="0"/>
    </xf>
    <xf borderId="0" fillId="15" fontId="2" numFmtId="0" xfId="0" applyAlignment="1" applyFill="1" applyFont="1">
      <alignment readingOrder="0"/>
    </xf>
    <xf borderId="0" fillId="9" fontId="3" numFmtId="0" xfId="0" applyAlignment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13" fontId="5" numFmtId="0" xfId="0" applyAlignment="1" applyFill="1" applyFont="1">
      <alignment readingOrder="0"/>
    </xf>
    <xf borderId="0" fillId="0" fontId="1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9" fontId="4" numFmtId="0" xfId="0" applyAlignment="1" applyFill="1" applyFont="1">
      <alignment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9" fontId="15" numFmtId="0" xfId="0" applyAlignment="1" applyFill="1" applyFont="1">
      <alignment horizontal="left" readingOrder="0"/>
    </xf>
    <xf borderId="0" fillId="16" fontId="16" numFmtId="0" xfId="0" applyAlignment="1" applyFill="1" applyFont="1">
      <alignment horizontal="left" readingOrder="0"/>
    </xf>
    <xf borderId="0" fillId="13" fontId="3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9" numFmtId="0" xfId="0" applyAlignment="1" applyFont="1">
      <alignment readingOrder="0" vertical="bottom"/>
    </xf>
    <xf borderId="0" fillId="17" fontId="2" numFmtId="0" xfId="0" applyAlignment="1" applyFill="1" applyFont="1">
      <alignment readingOrder="0"/>
    </xf>
    <xf borderId="0" fillId="18" fontId="2" numFmtId="0" xfId="0" applyAlignment="1" applyFill="1" applyFont="1">
      <alignment readingOrder="0"/>
    </xf>
    <xf borderId="0" fillId="0" fontId="19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8" fontId="19" numFmtId="0" xfId="0" applyAlignment="1" applyFill="1" applyFont="1">
      <alignment vertical="bottom"/>
    </xf>
    <xf borderId="0" fillId="0" fontId="2" numFmtId="0" xfId="0" applyFont="1"/>
    <xf borderId="0" fillId="19" fontId="2" numFmtId="0" xfId="0" applyAlignment="1" applyFill="1" applyFont="1">
      <alignment readingOrder="0"/>
    </xf>
    <xf borderId="0" fillId="20" fontId="20" numFmtId="0" xfId="0" applyAlignment="1" applyFill="1" applyFont="1">
      <alignment horizontal="left" readingOrder="0"/>
    </xf>
    <xf borderId="0" fillId="21" fontId="2" numFmtId="0" xfId="0" applyAlignment="1" applyFill="1" applyFont="1">
      <alignment readingOrder="0"/>
    </xf>
    <xf borderId="0" fillId="22" fontId="2" numFmtId="0" xfId="0" applyAlignment="1" applyFill="1" applyFont="1">
      <alignment readingOrder="0"/>
    </xf>
    <xf borderId="1" fillId="9" fontId="21" numFmtId="164" xfId="0" applyAlignment="1" applyBorder="1" applyFill="1" applyFont="1" applyNumberFormat="1">
      <alignment readingOrder="0" vertical="top"/>
    </xf>
    <xf borderId="2" fillId="9" fontId="21" numFmtId="0" xfId="0" applyAlignment="1" applyBorder="1" applyFill="1" applyFont="1">
      <alignment readingOrder="0" vertical="top"/>
    </xf>
    <xf borderId="3" fillId="9" fontId="22" numFmtId="0" xfId="0" applyAlignment="1" applyBorder="1" applyFill="1" applyFont="1">
      <alignment vertical="top"/>
    </xf>
    <xf borderId="4" fillId="9" fontId="22" numFmtId="0" xfId="0" applyAlignment="1" applyBorder="1" applyFill="1" applyFont="1">
      <alignment vertical="top"/>
    </xf>
    <xf borderId="3" fillId="9" fontId="21" numFmtId="164" xfId="0" applyAlignment="1" applyBorder="1" applyFill="1" applyFont="1" applyNumberFormat="1">
      <alignment readingOrder="0" vertical="top"/>
    </xf>
    <xf borderId="4" fillId="9" fontId="21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right" readingOrder="0" shrinkToFit="0" wrapText="1"/>
    </xf>
    <xf borderId="0" fillId="0" fontId="1" numFmtId="0" xfId="0" applyAlignment="1" applyFont="1">
      <alignment readingOrder="0" shrinkToFit="0" wrapText="1"/>
    </xf>
    <xf borderId="0" fillId="23" fontId="1" numFmtId="0" xfId="0" applyAlignment="1" applyFill="1" applyFont="1">
      <alignment readingOrder="0" shrinkToFit="0" wrapText="1"/>
    </xf>
    <xf borderId="0" fillId="0" fontId="2" numFmtId="165" xfId="0" applyAlignment="1" applyFont="1" applyNumberFormat="1">
      <alignment readingOrder="0"/>
    </xf>
    <xf borderId="0" fillId="18" fontId="1" numFmtId="0" xfId="0" applyAlignment="1" applyFill="1" applyFont="1">
      <alignment readingOrder="0" shrinkToFit="0" wrapText="1"/>
    </xf>
    <xf borderId="0" fillId="23" fontId="1" numFmtId="0" xfId="0" applyAlignment="1" applyFill="1" applyFont="1">
      <alignment readingOrder="0"/>
    </xf>
    <xf borderId="0" fillId="23" fontId="2" numFmtId="0" xfId="0" applyAlignment="1" applyFill="1" applyFont="1">
      <alignment readingOrder="0"/>
    </xf>
    <xf borderId="0" fillId="8" fontId="2" numFmtId="0" xfId="0" applyFill="1" applyFont="1"/>
    <xf borderId="0" fillId="22" fontId="2" numFmtId="0" xfId="0" applyFill="1" applyFont="1"/>
    <xf borderId="0" fillId="18" fontId="1" numFmtId="0" xfId="0" applyAlignment="1" applyFill="1" applyFont="1">
      <alignment readingOrder="0"/>
    </xf>
    <xf borderId="0" fillId="22" fontId="1" numFmtId="0" xfId="0" applyAlignment="1" applyFill="1" applyFont="1">
      <alignment readingOrder="0"/>
    </xf>
    <xf borderId="0" fillId="0" fontId="23" numFmtId="0" xfId="0" applyFont="1"/>
    <xf borderId="0" fillId="18" fontId="2" numFmtId="0" xfId="0" applyFill="1" applyFont="1"/>
    <xf borderId="0" fillId="22" fontId="1" numFmtId="0" xfId="0" applyFill="1" applyFont="1"/>
    <xf borderId="0" fillId="0" fontId="2" numFmtId="166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2" numFmtId="9" xfId="0" applyFont="1" applyNumberFormat="1"/>
    <xf borderId="0" fillId="0" fontId="24" numFmtId="0" xfId="0" applyAlignment="1" applyFont="1">
      <alignment readingOrder="0"/>
    </xf>
    <xf borderId="0" fillId="0" fontId="1" numFmtId="0" xfId="0" applyAlignment="1" applyFont="1">
      <alignment readingOrder="0" shrinkToFit="0" wrapText="0"/>
    </xf>
    <xf borderId="0" fillId="0" fontId="25" numFmtId="0" xfId="0" applyAlignment="1" applyFont="1">
      <alignment readingOrder="0" shrinkToFit="0" wrapText="0"/>
    </xf>
    <xf borderId="0" fillId="0" fontId="26" numFmtId="0" xfId="0" applyAlignment="1" applyFont="1">
      <alignment readingOrder="0" shrinkToFit="0" wrapText="0"/>
    </xf>
    <xf borderId="0" fillId="0" fontId="27" numFmtId="0" xfId="0" applyAlignment="1" applyFont="1">
      <alignment readingOrder="0" shrinkToFit="0" wrapText="0"/>
    </xf>
    <xf borderId="0" fillId="0" fontId="28" numFmtId="0" xfId="0" applyAlignment="1" applyFont="1">
      <alignment readingOrder="0" shrinkToFit="0" wrapText="0"/>
    </xf>
    <xf borderId="0" fillId="0" fontId="29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Font="1"/>
    <xf borderId="1" fillId="0" fontId="30" numFmtId="0" xfId="0" applyAlignment="1" applyBorder="1" applyFont="1">
      <alignment readingOrder="0" vertical="top"/>
    </xf>
    <xf borderId="5" fillId="0" fontId="31" numFmtId="0" xfId="0" applyAlignment="1" applyBorder="1" applyFont="1">
      <alignment horizontal="left" readingOrder="0" shrinkToFit="0" wrapText="0"/>
    </xf>
    <xf borderId="0" fillId="0" fontId="32" numFmtId="0" xfId="0" applyAlignment="1" applyFont="1">
      <alignment readingOrder="0"/>
    </xf>
    <xf borderId="0" fillId="24" fontId="19" numFmtId="0" xfId="0" applyAlignment="1" applyFill="1" applyFont="1">
      <alignment vertical="bottom"/>
    </xf>
    <xf borderId="0" fillId="25" fontId="19" numFmtId="0" xfId="0" applyAlignment="1" applyFill="1" applyFont="1">
      <alignment vertical="bottom"/>
    </xf>
    <xf borderId="0" fillId="26" fontId="19" numFmtId="0" xfId="0" applyAlignment="1" applyFill="1" applyFont="1">
      <alignment vertical="bottom"/>
    </xf>
    <xf borderId="0" fillId="27" fontId="19" numFmtId="0" xfId="0" applyAlignment="1" applyFill="1" applyFont="1">
      <alignment vertical="bottom"/>
    </xf>
    <xf borderId="0" fillId="28" fontId="19" numFmtId="0" xfId="0" applyAlignment="1" applyFill="1" applyFont="1">
      <alignment vertical="bottom"/>
    </xf>
    <xf borderId="0" fillId="29" fontId="19" numFmtId="0" xfId="0" applyAlignment="1" applyFill="1" applyFont="1">
      <alignment vertical="bottom"/>
    </xf>
    <xf borderId="0" fillId="30" fontId="19" numFmtId="0" xfId="0" applyAlignment="1" applyFill="1" applyFont="1">
      <alignment readingOrder="0" vertical="bottom"/>
    </xf>
    <xf borderId="0" fillId="31" fontId="19" numFmtId="0" xfId="0" applyAlignment="1" applyFill="1" applyFont="1">
      <alignment readingOrder="0" vertical="bottom"/>
    </xf>
    <xf borderId="0" fillId="32" fontId="19" numFmtId="0" xfId="0" applyAlignment="1" applyFill="1" applyFont="1">
      <alignment vertical="bottom"/>
    </xf>
    <xf borderId="0" fillId="33" fontId="19" numFmtId="0" xfId="0" applyAlignment="1" applyFill="1" applyFont="1">
      <alignment vertical="bottom"/>
    </xf>
    <xf borderId="0" fillId="34" fontId="19" numFmtId="0" xfId="0" applyAlignment="1" applyFill="1" applyFont="1">
      <alignment vertical="bottom"/>
    </xf>
    <xf borderId="0" fillId="35" fontId="19" numFmtId="0" xfId="0" applyAlignment="1" applyFill="1" applyFont="1">
      <alignment vertical="bottom"/>
    </xf>
    <xf borderId="0" fillId="36" fontId="19" numFmtId="0" xfId="0" applyAlignment="1" applyFill="1" applyFont="1">
      <alignment readingOrder="0" vertical="bottom"/>
    </xf>
    <xf borderId="0" fillId="37" fontId="19" numFmtId="0" xfId="0" applyAlignment="1" applyFill="1" applyFont="1">
      <alignment vertical="bottom"/>
    </xf>
    <xf borderId="0" fillId="38" fontId="19" numFmtId="0" xfId="0" applyAlignment="1" applyFill="1" applyFont="1">
      <alignment vertical="bottom"/>
    </xf>
    <xf borderId="0" fillId="39" fontId="19" numFmtId="0" xfId="0" applyAlignment="1" applyFill="1" applyFont="1">
      <alignment vertical="bottom"/>
    </xf>
    <xf borderId="0" fillId="40" fontId="19" numFmtId="0" xfId="0" applyAlignment="1" applyFill="1" applyFont="1">
      <alignment vertical="bottom"/>
    </xf>
    <xf borderId="0" fillId="41" fontId="19" numFmtId="0" xfId="0" applyAlignment="1" applyFill="1" applyFont="1">
      <alignment vertical="bottom"/>
    </xf>
    <xf borderId="0" fillId="0" fontId="1" numFmtId="0" xfId="0" applyAlignment="1" applyFont="1">
      <alignment horizontal="center" readingOrder="0"/>
    </xf>
    <xf borderId="0" fillId="42" fontId="19" numFmtId="0" xfId="0" applyAlignment="1" applyFill="1" applyFont="1">
      <alignment vertical="bottom"/>
    </xf>
    <xf borderId="0" fillId="43" fontId="19" numFmtId="0" xfId="0" applyAlignment="1" applyFill="1" applyFont="1">
      <alignment vertical="bottom"/>
    </xf>
    <xf borderId="0" fillId="44" fontId="19" numFmtId="0" xfId="0" applyAlignment="1" applyFill="1" applyFont="1">
      <alignment vertical="bottom"/>
    </xf>
    <xf borderId="0" fillId="45" fontId="19" numFmtId="0" xfId="0" applyAlignment="1" applyFill="1" applyFont="1">
      <alignment vertical="bottom"/>
    </xf>
    <xf borderId="0" fillId="46" fontId="19" numFmtId="0" xfId="0" applyAlignment="1" applyFill="1" applyFont="1">
      <alignment vertical="bottom"/>
    </xf>
    <xf borderId="0" fillId="47" fontId="19" numFmtId="0" xfId="0" applyAlignment="1" applyFill="1" applyFont="1">
      <alignment vertical="bottom"/>
    </xf>
    <xf borderId="0" fillId="48" fontId="19" numFmtId="0" xfId="0" applyAlignment="1" applyFill="1" applyFont="1">
      <alignment vertical="bottom"/>
    </xf>
    <xf borderId="0" fillId="49" fontId="19" numFmtId="0" xfId="0" applyAlignment="1" applyFill="1" applyFont="1">
      <alignment vertical="bottom"/>
    </xf>
    <xf borderId="0" fillId="50" fontId="19" numFmtId="0" xfId="0" applyAlignment="1" applyFill="1" applyFont="1">
      <alignment vertical="bottom"/>
    </xf>
    <xf borderId="0" fillId="51" fontId="19" numFmtId="0" xfId="0" applyAlignment="1" applyFill="1" applyFont="1">
      <alignment vertical="bottom"/>
    </xf>
    <xf borderId="0" fillId="52" fontId="19" numFmtId="0" xfId="0" applyAlignment="1" applyFill="1" applyFont="1">
      <alignment vertical="bottom"/>
    </xf>
    <xf borderId="0" fillId="53" fontId="19" numFmtId="0" xfId="0" applyAlignment="1" applyFill="1" applyFont="1">
      <alignment vertical="bottom"/>
    </xf>
    <xf borderId="0" fillId="54" fontId="19" numFmtId="0" xfId="0" applyAlignment="1" applyFill="1" applyFont="1">
      <alignment readingOrder="0" vertical="bottom"/>
    </xf>
    <xf borderId="0" fillId="55" fontId="19" numFmtId="0" xfId="0" applyAlignment="1" applyFill="1" applyFont="1">
      <alignment vertical="bottom"/>
    </xf>
    <xf borderId="0" fillId="56" fontId="19" numFmtId="0" xfId="0" applyAlignment="1" applyFill="1" applyFont="1">
      <alignment vertical="bottom"/>
    </xf>
    <xf borderId="0" fillId="57" fontId="19" numFmtId="0" xfId="0" applyAlignment="1" applyFill="1" applyFont="1">
      <alignment vertical="bottom"/>
    </xf>
    <xf borderId="0" fillId="6" fontId="19" numFmtId="0" xfId="0" applyAlignment="1" applyFill="1" applyFont="1">
      <alignment vertical="bottom"/>
    </xf>
    <xf borderId="0" fillId="58" fontId="19" numFmtId="0" xfId="0" applyAlignment="1" applyFill="1" applyFont="1">
      <alignment vertical="bottom"/>
    </xf>
    <xf borderId="0" fillId="59" fontId="19" numFmtId="0" xfId="0" applyAlignment="1" applyFill="1" applyFont="1">
      <alignment vertical="bottom"/>
    </xf>
    <xf borderId="0" fillId="18" fontId="1" numFmtId="0" xfId="0" applyFill="1" applyFont="1"/>
    <xf borderId="0" fillId="60" fontId="19" numFmtId="0" xfId="0" applyAlignment="1" applyFill="1" applyFont="1">
      <alignment vertical="bottom"/>
    </xf>
    <xf borderId="0" fillId="61" fontId="19" numFmtId="0" xfId="0" applyAlignment="1" applyFill="1" applyFont="1">
      <alignment vertical="bottom"/>
    </xf>
    <xf borderId="0" fillId="0" fontId="33" numFmtId="0" xfId="0" applyAlignment="1" applyFont="1">
      <alignment vertical="bottom"/>
    </xf>
    <xf borderId="0" fillId="62" fontId="19" numFmtId="0" xfId="0" applyAlignment="1" applyFill="1" applyFont="1">
      <alignment readingOrder="0" vertical="bottom"/>
    </xf>
    <xf borderId="0" fillId="63" fontId="19" numFmtId="0" xfId="0" applyAlignment="1" applyFill="1" applyFont="1">
      <alignment vertical="bottom"/>
    </xf>
    <xf borderId="0" fillId="64" fontId="19" numFmtId="0" xfId="0" applyAlignment="1" applyFill="1" applyFont="1">
      <alignment vertical="bottom"/>
    </xf>
    <xf borderId="0" fillId="65" fontId="19" numFmtId="0" xfId="0" applyAlignment="1" applyFill="1" applyFont="1">
      <alignment vertical="bottom"/>
    </xf>
    <xf borderId="0" fillId="66" fontId="19" numFmtId="0" xfId="0" applyAlignment="1" applyFill="1" applyFont="1">
      <alignment vertical="bottom"/>
    </xf>
    <xf borderId="0" fillId="67" fontId="19" numFmtId="0" xfId="0" applyAlignment="1" applyFill="1" applyFont="1">
      <alignment vertical="bottom"/>
    </xf>
    <xf borderId="0" fillId="23" fontId="19" numFmtId="0" xfId="0" applyAlignment="1" applyFill="1" applyFont="1">
      <alignment vertical="bottom"/>
    </xf>
    <xf borderId="0" fillId="68" fontId="19" numFmtId="0" xfId="0" applyAlignment="1" applyFill="1" applyFont="1">
      <alignment readingOrder="0" vertical="bottom"/>
    </xf>
    <xf borderId="0" fillId="0" fontId="19" numFmtId="0" xfId="0" applyAlignment="1" applyFont="1">
      <alignment horizontal="right" vertical="bottom"/>
    </xf>
    <xf borderId="0" fillId="69" fontId="19" numFmtId="0" xfId="0" applyAlignment="1" applyFill="1" applyFont="1">
      <alignment vertical="bottom"/>
    </xf>
    <xf borderId="0" fillId="0" fontId="19" numFmtId="0" xfId="0" applyAlignment="1" applyFont="1">
      <alignment horizontal="right" readingOrder="0" vertical="bottom"/>
    </xf>
    <xf borderId="0" fillId="70" fontId="19" numFmtId="0" xfId="0" applyAlignment="1" applyFill="1" applyFont="1">
      <alignment vertical="bottom"/>
    </xf>
    <xf borderId="0" fillId="50" fontId="19" numFmtId="0" xfId="0" applyAlignment="1" applyFill="1" applyFont="1">
      <alignment vertical="bottom"/>
    </xf>
    <xf borderId="0" fillId="71" fontId="19" numFmtId="0" xfId="0" applyAlignment="1" applyFill="1" applyFont="1">
      <alignment vertical="bottom"/>
    </xf>
    <xf borderId="0" fillId="72" fontId="19" numFmtId="0" xfId="0" applyAlignment="1" applyFill="1" applyFont="1">
      <alignment vertical="bottom"/>
    </xf>
    <xf borderId="0" fillId="73" fontId="19" numFmtId="0" xfId="0" applyAlignment="1" applyFill="1" applyFont="1">
      <alignment readingOrder="0" vertical="bottom"/>
    </xf>
    <xf borderId="0" fillId="74" fontId="19" numFmtId="0" xfId="0" applyAlignment="1" applyFill="1" applyFont="1">
      <alignment vertical="bottom"/>
    </xf>
    <xf borderId="0" fillId="75" fontId="19" numFmtId="0" xfId="0" applyAlignment="1" applyFill="1" applyFont="1">
      <alignment vertical="bottom"/>
    </xf>
    <xf borderId="0" fillId="76" fontId="19" numFmtId="0" xfId="0" applyAlignment="1" applyFill="1" applyFont="1">
      <alignment vertical="bottom"/>
    </xf>
    <xf borderId="0" fillId="77" fontId="19" numFmtId="0" xfId="0" applyAlignment="1" applyFill="1" applyFont="1">
      <alignment vertical="bottom"/>
    </xf>
    <xf borderId="0" fillId="78" fontId="19" numFmtId="0" xfId="0" applyAlignment="1" applyFill="1" applyFont="1">
      <alignment readingOrder="0" vertical="bottom"/>
    </xf>
    <xf borderId="0" fillId="79" fontId="19" numFmtId="0" xfId="0" applyAlignment="1" applyFill="1" applyFont="1">
      <alignment vertical="bottom"/>
    </xf>
    <xf borderId="0" fillId="80" fontId="19" numFmtId="0" xfId="0" applyAlignment="1" applyFill="1" applyFont="1">
      <alignment readingOrder="0" vertical="bottom"/>
    </xf>
    <xf borderId="0" fillId="81" fontId="19" numFmtId="0" xfId="0" applyAlignment="1" applyFill="1" applyFont="1">
      <alignment vertical="bottom"/>
    </xf>
    <xf borderId="0" fillId="82" fontId="19" numFmtId="0" xfId="0" applyAlignment="1" applyFill="1" applyFont="1">
      <alignment readingOrder="0" vertical="bottom"/>
    </xf>
    <xf borderId="0" fillId="83" fontId="19" numFmtId="0" xfId="0" applyAlignment="1" applyFill="1" applyFont="1">
      <alignment vertical="bottom"/>
    </xf>
    <xf borderId="0" fillId="84" fontId="19" numFmtId="0" xfId="0" applyAlignment="1" applyFill="1" applyFont="1">
      <alignment vertical="bottom"/>
    </xf>
    <xf borderId="0" fillId="85" fontId="19" numFmtId="0" xfId="0" applyAlignment="1" applyFill="1" applyFont="1">
      <alignment vertical="bottom"/>
    </xf>
    <xf borderId="0" fillId="86" fontId="19" numFmtId="0" xfId="0" applyAlignment="1" applyFill="1" applyFont="1">
      <alignment readingOrder="0" vertical="bottom"/>
    </xf>
    <xf borderId="0" fillId="0" fontId="34" numFmtId="0" xfId="0" applyAlignment="1" applyFont="1">
      <alignment readingOrder="0" shrinkToFit="0" wrapText="1"/>
    </xf>
    <xf borderId="0" fillId="87" fontId="19" numFmtId="0" xfId="0" applyAlignment="1" applyFill="1" applyFont="1">
      <alignment vertical="bottom"/>
    </xf>
    <xf borderId="0" fillId="88" fontId="19" numFmtId="0" xfId="0" applyAlignment="1" applyFill="1" applyFont="1">
      <alignment readingOrder="0" vertical="bottom"/>
    </xf>
    <xf borderId="0" fillId="89" fontId="19" numFmtId="0" xfId="0" applyAlignment="1" applyFill="1" applyFont="1">
      <alignment vertical="bottom"/>
    </xf>
    <xf borderId="0" fillId="0" fontId="1" numFmtId="0" xfId="0" applyAlignment="1" applyFont="1">
      <alignment shrinkToFit="0" wrapText="1"/>
    </xf>
    <xf borderId="0" fillId="90" fontId="19" numFmtId="0" xfId="0" applyAlignment="1" applyFill="1" applyFont="1">
      <alignment vertical="bottom"/>
    </xf>
    <xf borderId="0" fillId="91" fontId="19" numFmtId="0" xfId="0" applyAlignment="1" applyFill="1" applyFont="1">
      <alignment vertical="bottom"/>
    </xf>
    <xf borderId="0" fillId="92" fontId="19" numFmtId="0" xfId="0" applyAlignment="1" applyFill="1" applyFont="1">
      <alignment vertical="bottom"/>
    </xf>
    <xf borderId="0" fillId="0" fontId="35" numFmtId="0" xfId="0" applyAlignment="1" applyFont="1">
      <alignment readingOrder="0" shrinkToFit="0" wrapText="0"/>
    </xf>
    <xf borderId="0" fillId="93" fontId="19" numFmtId="0" xfId="0" applyAlignment="1" applyFill="1" applyFont="1">
      <alignment vertical="bottom"/>
    </xf>
    <xf borderId="0" fillId="0" fontId="33" numFmtId="0" xfId="0" applyAlignment="1" applyFont="1">
      <alignment shrinkToFit="0" vertical="bottom" wrapText="0"/>
    </xf>
    <xf borderId="0" fillId="94" fontId="2" numFmtId="0" xfId="0" applyFill="1" applyFont="1"/>
    <xf borderId="0" fillId="39" fontId="19" numFmtId="0" xfId="0" applyAlignment="1" applyFill="1" applyFont="1">
      <alignment vertical="bottom"/>
    </xf>
    <xf borderId="0" fillId="0" fontId="35" numFmtId="0" xfId="0" applyAlignment="1" applyFont="1">
      <alignment readingOrder="0" shrinkToFit="0" wrapText="0"/>
    </xf>
    <xf borderId="0" fillId="0" fontId="35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29" numFmtId="0" xfId="0" applyAlignment="1" applyFont="1">
      <alignment readingOrder="0" shrinkToFit="0" wrapText="0"/>
    </xf>
    <xf borderId="0" fillId="0" fontId="36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wrapText="0"/>
    </xf>
    <xf borderId="0" fillId="63" fontId="2" numFmtId="0" xfId="0" applyAlignment="1" applyFill="1" applyFont="1">
      <alignment readingOrder="0"/>
    </xf>
    <xf borderId="0" fillId="0" fontId="2" numFmtId="0" xfId="0" applyAlignment="1" applyFont="1">
      <alignment shrinkToFit="0" wrapText="0"/>
    </xf>
    <xf borderId="0" fillId="56" fontId="2" numFmtId="0" xfId="0" applyAlignment="1" applyFill="1" applyFont="1">
      <alignment readingOrder="0"/>
    </xf>
    <xf borderId="0" fillId="0" fontId="19" numFmtId="0" xfId="0" applyAlignment="1" applyFont="1">
      <alignment shrinkToFit="0" vertical="bottom" wrapText="0"/>
    </xf>
    <xf borderId="0" fillId="67" fontId="2" numFmtId="0" xfId="0" applyAlignment="1" applyFill="1" applyFont="1">
      <alignment readingOrder="0"/>
    </xf>
    <xf borderId="0" fillId="95" fontId="2" numFmtId="0" xfId="0" applyAlignment="1" applyFill="1" applyFont="1">
      <alignment readingOrder="0"/>
    </xf>
    <xf borderId="0" fillId="96" fontId="2" numFmtId="0" xfId="0" applyAlignment="1" applyFill="1" applyFont="1">
      <alignment readingOrder="0"/>
    </xf>
    <xf borderId="0" fillId="0" fontId="29" numFmtId="0" xfId="0" applyAlignment="1" applyFont="1">
      <alignment shrinkToFit="0" wrapText="0"/>
    </xf>
    <xf borderId="0" fillId="97" fontId="2" numFmtId="0" xfId="0" applyAlignment="1" applyFill="1" applyFont="1">
      <alignment readingOrder="0"/>
    </xf>
    <xf borderId="0" fillId="0" fontId="37" numFmtId="0" xfId="0" applyAlignment="1" applyFont="1">
      <alignment shrinkToFit="0" vertical="bottom" wrapText="0"/>
    </xf>
    <xf borderId="0" fillId="0" fontId="2" numFmtId="0" xfId="0" applyAlignment="1" applyFont="1">
      <alignment shrinkToFit="0" wrapText="0"/>
    </xf>
    <xf borderId="0" fillId="0" fontId="2" numFmtId="3" xfId="0" applyAlignment="1" applyFont="1" applyNumberFormat="1">
      <alignment readingOrder="0"/>
    </xf>
    <xf borderId="0" fillId="0" fontId="19" numFmtId="0" xfId="0" applyAlignment="1" applyFont="1">
      <alignment readingOrder="0" shrinkToFit="0" vertical="bottom" wrapText="0"/>
    </xf>
    <xf borderId="0" fillId="0" fontId="38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98" fontId="2" numFmtId="0" xfId="0" applyAlignment="1" applyFill="1" applyFont="1">
      <alignment readingOrder="0"/>
    </xf>
    <xf borderId="0" fillId="99" fontId="2" numFmtId="0" xfId="0" applyAlignment="1" applyFill="1" applyFont="1">
      <alignment readingOrder="0"/>
    </xf>
    <xf borderId="0" fillId="100" fontId="2" numFmtId="0" xfId="0" applyAlignment="1" applyFill="1" applyFont="1">
      <alignment readingOrder="0"/>
    </xf>
    <xf borderId="0" fillId="101" fontId="2" numFmtId="0" xfId="0" applyAlignment="1" applyFill="1" applyFont="1">
      <alignment readingOrder="0"/>
    </xf>
    <xf borderId="0" fillId="102" fontId="2" numFmtId="0" xfId="0" applyAlignment="1" applyFill="1" applyFont="1">
      <alignment readingOrder="0"/>
    </xf>
    <xf borderId="0" fillId="103" fontId="2" numFmtId="0" xfId="0" applyAlignment="1" applyFill="1" applyFont="1">
      <alignment readingOrder="0"/>
    </xf>
    <xf borderId="0" fillId="0" fontId="39" numFmtId="0" xfId="0" applyAlignment="1" applyFont="1">
      <alignment readingOrder="0" shrinkToFit="0" wrapText="0"/>
    </xf>
    <xf borderId="0" fillId="0" fontId="40" numFmtId="0" xfId="0" applyAlignment="1" applyFont="1">
      <alignment readingOrder="0" shrinkToFit="0" wrapText="0"/>
    </xf>
    <xf borderId="0" fillId="0" fontId="4" numFmtId="0" xfId="0" applyAlignment="1" applyFont="1">
      <alignment readingOrder="0" vertical="bottom"/>
    </xf>
    <xf borderId="0" fillId="0" fontId="39" numFmtId="0" xfId="0" applyAlignment="1" applyFont="1">
      <alignment shrinkToFit="0" wrapText="0"/>
    </xf>
    <xf borderId="0" fillId="0" fontId="33" numFmtId="0" xfId="0" applyAlignment="1" applyFont="1">
      <alignment vertical="bottom"/>
    </xf>
    <xf borderId="0" fillId="0" fontId="33" numFmtId="0" xfId="0" applyAlignment="1" applyFont="1">
      <alignment horizontal="center" vertical="bottom"/>
    </xf>
    <xf borderId="0" fillId="104" fontId="33" numFmtId="0" xfId="0" applyAlignment="1" applyFill="1" applyFont="1">
      <alignment horizontal="center" shrinkToFit="0" vertical="bottom" wrapText="1"/>
    </xf>
    <xf borderId="0" fillId="0" fontId="33" numFmtId="0" xfId="0" applyAlignment="1" applyFont="1">
      <alignment horizontal="center" shrinkToFit="0" vertical="bottom" wrapText="1"/>
    </xf>
    <xf borderId="0" fillId="105" fontId="41" numFmtId="0" xfId="0" applyAlignment="1" applyFill="1" applyFont="1">
      <alignment horizontal="center" shrinkToFit="0" vertical="bottom" wrapText="1"/>
    </xf>
    <xf borderId="0" fillId="106" fontId="2" numFmtId="0" xfId="0" applyAlignment="1" applyFill="1" applyFont="1">
      <alignment readingOrder="0" shrinkToFit="0" wrapText="0"/>
    </xf>
    <xf borderId="0" fillId="0" fontId="19" numFmtId="0" xfId="0" applyAlignment="1" applyFont="1">
      <alignment horizontal="center" vertical="bottom"/>
    </xf>
    <xf borderId="0" fillId="107" fontId="19" numFmtId="0" xfId="0" applyAlignment="1" applyFill="1" applyFont="1">
      <alignment horizontal="center" vertical="bottom"/>
    </xf>
    <xf borderId="0" fillId="108" fontId="19" numFmtId="0" xfId="0" applyAlignment="1" applyFill="1" applyFont="1">
      <alignment horizontal="center" vertical="bottom"/>
    </xf>
    <xf borderId="0" fillId="109" fontId="19" numFmtId="0" xfId="0" applyAlignment="1" applyFill="1" applyFont="1">
      <alignment horizontal="center" vertical="bottom"/>
    </xf>
    <xf borderId="0" fillId="110" fontId="19" numFmtId="0" xfId="0" applyAlignment="1" applyFill="1" applyFont="1">
      <alignment horizontal="center" vertical="bottom"/>
    </xf>
    <xf borderId="0" fillId="111" fontId="19" numFmtId="0" xfId="0" applyAlignment="1" applyFill="1" applyFont="1">
      <alignment horizontal="center" vertical="bottom"/>
    </xf>
    <xf borderId="0" fillId="112" fontId="19" numFmtId="0" xfId="0" applyAlignment="1" applyFill="1" applyFont="1">
      <alignment horizontal="center" vertical="bottom"/>
    </xf>
    <xf borderId="0" fillId="113" fontId="19" numFmtId="0" xfId="0" applyAlignment="1" applyFill="1" applyFont="1">
      <alignment horizontal="center" vertical="bottom"/>
    </xf>
    <xf borderId="0" fillId="114" fontId="19" numFmtId="0" xfId="0" applyAlignment="1" applyFill="1" applyFont="1">
      <alignment horizontal="center" vertical="bottom"/>
    </xf>
    <xf borderId="0" fillId="115" fontId="19" numFmtId="0" xfId="0" applyAlignment="1" applyFill="1" applyFont="1">
      <alignment horizontal="center" vertical="bottom"/>
    </xf>
    <xf borderId="0" fillId="116" fontId="19" numFmtId="0" xfId="0" applyAlignment="1" applyFill="1" applyFont="1">
      <alignment horizontal="center" vertical="bottom"/>
    </xf>
    <xf borderId="0" fillId="117" fontId="42" numFmtId="0" xfId="0" applyAlignment="1" applyFill="1" applyFont="1">
      <alignment horizontal="center" vertical="bottom"/>
    </xf>
    <xf borderId="0" fillId="118" fontId="42" numFmtId="0" xfId="0" applyAlignment="1" applyFill="1" applyFont="1">
      <alignment horizontal="center" vertical="bottom"/>
    </xf>
    <xf borderId="0" fillId="119" fontId="42" numFmtId="0" xfId="0" applyAlignment="1" applyFill="1" applyFont="1">
      <alignment horizontal="center" vertical="bottom"/>
    </xf>
    <xf borderId="0" fillId="120" fontId="42" numFmtId="0" xfId="0" applyAlignment="1" applyFill="1" applyFont="1">
      <alignment horizontal="center" vertical="bottom"/>
    </xf>
    <xf borderId="0" fillId="121" fontId="42" numFmtId="0" xfId="0" applyAlignment="1" applyFill="1" applyFont="1">
      <alignment horizontal="center" vertical="bottom"/>
    </xf>
    <xf borderId="0" fillId="122" fontId="42" numFmtId="0" xfId="0" applyAlignment="1" applyFill="1" applyFont="1">
      <alignment horizontal="center" vertical="bottom"/>
    </xf>
    <xf borderId="0" fillId="123" fontId="42" numFmtId="0" xfId="0" applyAlignment="1" applyFill="1" applyFont="1">
      <alignment horizontal="center" vertical="bottom"/>
    </xf>
    <xf borderId="0" fillId="124" fontId="42" numFmtId="0" xfId="0" applyAlignment="1" applyFill="1" applyFont="1">
      <alignment horizontal="center" vertical="bottom"/>
    </xf>
    <xf borderId="0" fillId="125" fontId="42" numFmtId="0" xfId="0" applyAlignment="1" applyFill="1" applyFont="1">
      <alignment horizontal="center" vertical="bottom"/>
    </xf>
    <xf borderId="0" fillId="0" fontId="43" numFmtId="0" xfId="0" applyAlignment="1" applyFont="1">
      <alignment readingOrder="0"/>
    </xf>
    <xf borderId="0" fillId="126" fontId="19" numFmtId="0" xfId="0" applyAlignment="1" applyFill="1" applyFont="1">
      <alignment horizontal="center" vertical="bottom"/>
    </xf>
    <xf borderId="0" fillId="127" fontId="19" numFmtId="0" xfId="0" applyAlignment="1" applyFill="1" applyFont="1">
      <alignment horizontal="center" vertical="bottom"/>
    </xf>
    <xf borderId="0" fillId="128" fontId="19" numFmtId="0" xfId="0" applyAlignment="1" applyFill="1" applyFont="1">
      <alignment horizontal="center" vertical="bottom"/>
    </xf>
    <xf borderId="0" fillId="129" fontId="19" numFmtId="0" xfId="0" applyAlignment="1" applyFill="1" applyFont="1">
      <alignment horizontal="center" vertical="bottom"/>
    </xf>
    <xf borderId="0" fillId="130" fontId="19" numFmtId="0" xfId="0" applyAlignment="1" applyFill="1" applyFont="1">
      <alignment horizontal="center" vertical="bottom"/>
    </xf>
    <xf borderId="0" fillId="131" fontId="19" numFmtId="0" xfId="0" applyAlignment="1" applyFill="1" applyFont="1">
      <alignment horizontal="center" vertical="bottom"/>
    </xf>
    <xf borderId="0" fillId="132" fontId="19" numFmtId="0" xfId="0" applyAlignment="1" applyFill="1" applyFont="1">
      <alignment horizontal="center" vertical="bottom"/>
    </xf>
    <xf borderId="0" fillId="133" fontId="19" numFmtId="0" xfId="0" applyAlignment="1" applyFill="1" applyFont="1">
      <alignment horizontal="center" vertical="bottom"/>
    </xf>
    <xf borderId="0" fillId="134" fontId="19" numFmtId="0" xfId="0" applyAlignment="1" applyFill="1" applyFont="1">
      <alignment horizontal="center" vertical="bottom"/>
    </xf>
    <xf borderId="0" fillId="135" fontId="19" numFmtId="0" xfId="0" applyAlignment="1" applyFill="1" applyFont="1">
      <alignment horizontal="center" vertical="bottom"/>
    </xf>
    <xf borderId="0" fillId="136" fontId="42" numFmtId="0" xfId="0" applyAlignment="1" applyFill="1" applyFont="1">
      <alignment horizontal="center" vertical="bottom"/>
    </xf>
    <xf borderId="0" fillId="137" fontId="42" numFmtId="0" xfId="0" applyAlignment="1" applyFill="1" applyFont="1">
      <alignment horizontal="center" vertical="bottom"/>
    </xf>
    <xf borderId="0" fillId="0" fontId="29" numFmtId="0" xfId="0" applyAlignment="1" applyFont="1">
      <alignment readingOrder="0" shrinkToFit="0" wrapText="0"/>
    </xf>
    <xf borderId="0" fillId="138" fontId="42" numFmtId="0" xfId="0" applyAlignment="1" applyFill="1" applyFont="1">
      <alignment horizontal="center" vertical="bottom"/>
    </xf>
    <xf borderId="0" fillId="0" fontId="2" numFmtId="0" xfId="0" applyAlignment="1" applyFont="1">
      <alignment readingOrder="0" shrinkToFit="0" wrapText="0"/>
    </xf>
    <xf borderId="0" fillId="139" fontId="42" numFmtId="0" xfId="0" applyAlignment="1" applyFill="1" applyFont="1">
      <alignment horizontal="center" vertical="bottom"/>
    </xf>
    <xf borderId="0" fillId="140" fontId="42" numFmtId="0" xfId="0" applyAlignment="1" applyFill="1" applyFont="1">
      <alignment horizontal="center" vertical="bottom"/>
    </xf>
    <xf borderId="0" fillId="0" fontId="39" numFmtId="0" xfId="0" applyAlignment="1" applyFont="1">
      <alignment shrinkToFit="0" wrapText="0"/>
    </xf>
    <xf borderId="0" fillId="141" fontId="42" numFmtId="0" xfId="0" applyAlignment="1" applyFill="1" applyFont="1">
      <alignment horizontal="center" vertical="bottom"/>
    </xf>
    <xf borderId="0" fillId="142" fontId="42" numFmtId="0" xfId="0" applyAlignment="1" applyFill="1" applyFont="1">
      <alignment horizontal="center" vertical="bottom"/>
    </xf>
    <xf borderId="0" fillId="143" fontId="42" numFmtId="0" xfId="0" applyAlignment="1" applyFill="1" applyFont="1">
      <alignment horizontal="center" vertical="bottom"/>
    </xf>
    <xf borderId="0" fillId="144" fontId="42" numFmtId="0" xfId="0" applyAlignment="1" applyFill="1" applyFont="1">
      <alignment horizontal="center" vertical="bottom"/>
    </xf>
    <xf borderId="0" fillId="0" fontId="19" numFmtId="0" xfId="0" applyAlignment="1" applyFont="1">
      <alignment readingOrder="0" shrinkToFit="0" vertical="bottom" wrapText="0"/>
    </xf>
    <xf borderId="0" fillId="145" fontId="19" numFmtId="0" xfId="0" applyAlignment="1" applyFill="1" applyFont="1">
      <alignment horizontal="center" vertical="bottom"/>
    </xf>
    <xf borderId="0" fillId="146" fontId="19" numFmtId="0" xfId="0" applyAlignment="1" applyFill="1" applyFont="1">
      <alignment horizontal="center" vertical="bottom"/>
    </xf>
    <xf borderId="0" fillId="147" fontId="19" numFmtId="0" xfId="0" applyAlignment="1" applyFill="1" applyFont="1">
      <alignment horizontal="center" vertical="bottom"/>
    </xf>
    <xf borderId="0" fillId="148" fontId="19" numFmtId="0" xfId="0" applyAlignment="1" applyFill="1" applyFont="1">
      <alignment horizontal="center" vertical="bottom"/>
    </xf>
    <xf borderId="0" fillId="149" fontId="19" numFmtId="0" xfId="0" applyAlignment="1" applyFill="1" applyFont="1">
      <alignment horizontal="center" vertical="bottom"/>
    </xf>
    <xf borderId="0" fillId="0" fontId="4" numFmtId="0" xfId="0" applyAlignment="1" applyFont="1">
      <alignment readingOrder="0" shrinkToFit="0" vertical="bottom" wrapText="0"/>
    </xf>
    <xf borderId="0" fillId="150" fontId="19" numFmtId="0" xfId="0" applyAlignment="1" applyFill="1" applyFont="1">
      <alignment horizontal="center" vertical="bottom"/>
    </xf>
    <xf borderId="0" fillId="151" fontId="19" numFmtId="0" xfId="0" applyAlignment="1" applyFill="1" applyFont="1">
      <alignment horizontal="center" vertical="bottom"/>
    </xf>
    <xf borderId="0" fillId="152" fontId="19" numFmtId="0" xfId="0" applyAlignment="1" applyFill="1" applyFont="1">
      <alignment horizontal="center" vertical="bottom"/>
    </xf>
    <xf borderId="0" fillId="153" fontId="19" numFmtId="0" xfId="0" applyAlignment="1" applyFill="1" applyFont="1">
      <alignment horizontal="center" vertical="bottom"/>
    </xf>
    <xf borderId="0" fillId="154" fontId="19" numFmtId="0" xfId="0" applyAlignment="1" applyFill="1" applyFont="1">
      <alignment horizontal="center" vertical="bottom"/>
    </xf>
    <xf borderId="0" fillId="155" fontId="42" numFmtId="0" xfId="0" applyAlignment="1" applyFill="1" applyFont="1">
      <alignment horizontal="center" vertical="bottom"/>
    </xf>
    <xf borderId="0" fillId="156" fontId="42" numFmtId="0" xfId="0" applyAlignment="1" applyFill="1" applyFont="1">
      <alignment horizontal="center" vertical="bottom"/>
    </xf>
    <xf borderId="0" fillId="157" fontId="42" numFmtId="0" xfId="0" applyAlignment="1" applyFill="1" applyFont="1">
      <alignment horizontal="center" vertical="bottom"/>
    </xf>
    <xf borderId="0" fillId="158" fontId="42" numFmtId="0" xfId="0" applyAlignment="1" applyFill="1" applyFont="1">
      <alignment horizontal="center" vertical="bottom"/>
    </xf>
    <xf borderId="0" fillId="159" fontId="42" numFmtId="0" xfId="0" applyAlignment="1" applyFill="1" applyFont="1">
      <alignment horizontal="center" vertical="bottom"/>
    </xf>
    <xf borderId="0" fillId="160" fontId="42" numFmtId="0" xfId="0" applyAlignment="1" applyFill="1" applyFont="1">
      <alignment horizontal="center" vertical="bottom"/>
    </xf>
    <xf borderId="0" fillId="161" fontId="42" numFmtId="0" xfId="0" applyAlignment="1" applyFill="1" applyFont="1">
      <alignment horizontal="center" vertical="bottom"/>
    </xf>
    <xf borderId="0" fillId="162" fontId="42" numFmtId="0" xfId="0" applyAlignment="1" applyFill="1" applyFont="1">
      <alignment horizontal="center" vertical="bottom"/>
    </xf>
    <xf borderId="0" fillId="163" fontId="42" numFmtId="0" xfId="0" applyAlignment="1" applyFill="1" applyFont="1">
      <alignment horizontal="center" vertical="bottom"/>
    </xf>
    <xf borderId="0" fillId="164" fontId="19" numFmtId="0" xfId="0" applyAlignment="1" applyFill="1" applyFont="1">
      <alignment horizontal="center" vertical="bottom"/>
    </xf>
    <xf borderId="0" fillId="165" fontId="19" numFmtId="0" xfId="0" applyAlignment="1" applyFill="1" applyFont="1">
      <alignment horizontal="center" vertical="bottom"/>
    </xf>
    <xf borderId="0" fillId="166" fontId="19" numFmtId="0" xfId="0" applyAlignment="1" applyFill="1" applyFont="1">
      <alignment horizontal="center" vertical="bottom"/>
    </xf>
    <xf borderId="0" fillId="167" fontId="19" numFmtId="0" xfId="0" applyAlignment="1" applyFill="1" applyFont="1">
      <alignment horizontal="center" vertical="bottom"/>
    </xf>
    <xf borderId="0" fillId="168" fontId="19" numFmtId="0" xfId="0" applyAlignment="1" applyFill="1" applyFont="1">
      <alignment horizontal="center" vertical="bottom"/>
    </xf>
    <xf borderId="0" fillId="169" fontId="19" numFmtId="0" xfId="0" applyAlignment="1" applyFill="1" applyFont="1">
      <alignment horizontal="center" vertical="bottom"/>
    </xf>
    <xf borderId="0" fillId="170" fontId="19" numFmtId="0" xfId="0" applyAlignment="1" applyFill="1" applyFont="1">
      <alignment horizontal="center" vertical="bottom"/>
    </xf>
    <xf borderId="0" fillId="171" fontId="19" numFmtId="0" xfId="0" applyAlignment="1" applyFill="1" applyFont="1">
      <alignment horizontal="center" vertical="bottom"/>
    </xf>
    <xf borderId="0" fillId="172" fontId="19" numFmtId="0" xfId="0" applyAlignment="1" applyFill="1" applyFont="1">
      <alignment horizontal="center" vertical="bottom"/>
    </xf>
    <xf borderId="0" fillId="173" fontId="19" numFmtId="0" xfId="0" applyAlignment="1" applyFill="1" applyFont="1">
      <alignment horizontal="center" vertical="bottom"/>
    </xf>
    <xf borderId="0" fillId="174" fontId="42" numFmtId="0" xfId="0" applyAlignment="1" applyFill="1" applyFont="1">
      <alignment horizontal="center" vertical="bottom"/>
    </xf>
    <xf borderId="0" fillId="175" fontId="42" numFmtId="0" xfId="0" applyAlignment="1" applyFill="1" applyFont="1">
      <alignment horizontal="center" vertical="bottom"/>
    </xf>
    <xf borderId="0" fillId="176" fontId="42" numFmtId="0" xfId="0" applyAlignment="1" applyFill="1" applyFont="1">
      <alignment horizontal="center" vertical="bottom"/>
    </xf>
    <xf borderId="0" fillId="177" fontId="42" numFmtId="0" xfId="0" applyAlignment="1" applyFill="1" applyFont="1">
      <alignment horizontal="center" vertical="bottom"/>
    </xf>
    <xf borderId="0" fillId="0" fontId="2" numFmtId="0" xfId="0" applyAlignment="1" applyFont="1">
      <alignment shrinkToFit="0" wrapText="0"/>
    </xf>
    <xf borderId="0" fillId="178" fontId="42" numFmtId="0" xfId="0" applyAlignment="1" applyFill="1" applyFont="1">
      <alignment horizontal="center" vertical="bottom"/>
    </xf>
    <xf borderId="0" fillId="179" fontId="42" numFmtId="0" xfId="0" applyAlignment="1" applyFill="1" applyFont="1">
      <alignment horizontal="center" vertical="bottom"/>
    </xf>
    <xf borderId="0" fillId="180" fontId="42" numFmtId="0" xfId="0" applyAlignment="1" applyFill="1" applyFont="1">
      <alignment horizontal="center" vertical="bottom"/>
    </xf>
    <xf borderId="0" fillId="181" fontId="42" numFmtId="0" xfId="0" applyAlignment="1" applyFill="1" applyFont="1">
      <alignment horizontal="center" vertical="bottom"/>
    </xf>
    <xf borderId="0" fillId="0" fontId="44" numFmtId="0" xfId="0" applyAlignment="1" applyFont="1">
      <alignment readingOrder="0" shrinkToFit="0" wrapText="0"/>
    </xf>
    <xf borderId="0" fillId="182" fontId="42" numFmtId="0" xfId="0" applyAlignment="1" applyFill="1" applyFont="1">
      <alignment horizontal="center" vertical="bottom"/>
    </xf>
    <xf borderId="0" fillId="0" fontId="45" numFmtId="0" xfId="0" applyAlignment="1" applyFont="1">
      <alignment readingOrder="0" shrinkToFit="0" wrapText="0"/>
    </xf>
    <xf borderId="0" fillId="183" fontId="19" numFmtId="0" xfId="0" applyAlignment="1" applyFill="1" applyFont="1">
      <alignment horizontal="center" vertical="bottom"/>
    </xf>
    <xf borderId="0" fillId="184" fontId="19" numFmtId="0" xfId="0" applyAlignment="1" applyFill="1" applyFont="1">
      <alignment horizontal="center" vertical="bottom"/>
    </xf>
    <xf borderId="0" fillId="185" fontId="19" numFmtId="0" xfId="0" applyAlignment="1" applyFill="1" applyFont="1">
      <alignment horizontal="center" vertical="bottom"/>
    </xf>
    <xf borderId="0" fillId="186" fontId="19" numFmtId="0" xfId="0" applyAlignment="1" applyFill="1" applyFont="1">
      <alignment horizontal="center" vertical="bottom"/>
    </xf>
    <xf borderId="0" fillId="187" fontId="19" numFmtId="0" xfId="0" applyAlignment="1" applyFill="1" applyFont="1">
      <alignment horizontal="center" vertical="bottom"/>
    </xf>
    <xf borderId="0" fillId="188" fontId="19" numFmtId="0" xfId="0" applyAlignment="1" applyFill="1" applyFont="1">
      <alignment horizontal="center" vertical="bottom"/>
    </xf>
    <xf borderId="0" fillId="0" fontId="46" numFmtId="0" xfId="0" applyAlignment="1" applyFont="1">
      <alignment readingOrder="0" shrinkToFit="0" wrapText="0"/>
    </xf>
    <xf borderId="0" fillId="189" fontId="19" numFmtId="0" xfId="0" applyAlignment="1" applyFill="1" applyFont="1">
      <alignment horizontal="center" vertical="bottom"/>
    </xf>
    <xf borderId="0" fillId="0" fontId="47" numFmtId="0" xfId="0" applyAlignment="1" applyFont="1">
      <alignment readingOrder="0" shrinkToFit="0" wrapText="0"/>
    </xf>
    <xf borderId="0" fillId="190" fontId="19" numFmtId="0" xfId="0" applyAlignment="1" applyFill="1" applyFont="1">
      <alignment horizontal="center" vertical="bottom"/>
    </xf>
    <xf borderId="0" fillId="191" fontId="19" numFmtId="0" xfId="0" applyAlignment="1" applyFill="1" applyFont="1">
      <alignment horizontal="center" vertical="bottom"/>
    </xf>
    <xf borderId="0" fillId="192" fontId="19" numFmtId="0" xfId="0" applyAlignment="1" applyFill="1" applyFont="1">
      <alignment horizontal="center" vertical="bottom"/>
    </xf>
    <xf borderId="0" fillId="193" fontId="42" numFmtId="0" xfId="0" applyAlignment="1" applyFill="1" applyFont="1">
      <alignment horizontal="center" vertical="bottom"/>
    </xf>
    <xf borderId="0" fillId="194" fontId="42" numFmtId="0" xfId="0" applyAlignment="1" applyFill="1" applyFont="1">
      <alignment horizontal="center" vertical="bottom"/>
    </xf>
    <xf borderId="0" fillId="195" fontId="42" numFmtId="0" xfId="0" applyAlignment="1" applyFill="1" applyFont="1">
      <alignment horizontal="center" vertical="bottom"/>
    </xf>
    <xf borderId="0" fillId="0" fontId="48" numFmtId="0" xfId="0" applyAlignment="1" applyFont="1">
      <alignment readingOrder="0"/>
    </xf>
    <xf borderId="0" fillId="196" fontId="42" numFmtId="0" xfId="0" applyAlignment="1" applyFill="1" applyFont="1">
      <alignment horizontal="center" vertical="bottom"/>
    </xf>
    <xf borderId="0" fillId="0" fontId="47" numFmtId="0" xfId="0" applyAlignment="1" applyFont="1">
      <alignment readingOrder="0"/>
    </xf>
    <xf borderId="0" fillId="197" fontId="42" numFmtId="0" xfId="0" applyAlignment="1" applyFill="1" applyFont="1">
      <alignment horizontal="center" vertical="bottom"/>
    </xf>
    <xf borderId="0" fillId="198" fontId="42" numFmtId="0" xfId="0" applyAlignment="1" applyFill="1" applyFont="1">
      <alignment horizontal="center" vertical="bottom"/>
    </xf>
    <xf borderId="0" fillId="199" fontId="42" numFmtId="0" xfId="0" applyAlignment="1" applyFill="1" applyFont="1">
      <alignment horizontal="center" vertical="bottom"/>
    </xf>
    <xf borderId="0" fillId="200" fontId="42" numFmtId="0" xfId="0" applyAlignment="1" applyFill="1" applyFont="1">
      <alignment horizontal="center" vertical="bottom"/>
    </xf>
    <xf borderId="0" fillId="201" fontId="42" numFmtId="0" xfId="0" applyAlignment="1" applyFill="1" applyFont="1">
      <alignment horizontal="center" vertical="bottom"/>
    </xf>
    <xf borderId="0" fillId="0" fontId="49" numFmtId="0" xfId="0" applyAlignment="1" applyFont="1">
      <alignment readingOrder="0" shrinkToFit="0" wrapText="0"/>
    </xf>
    <xf borderId="0" fillId="0" fontId="47" numFmtId="0" xfId="0" applyAlignment="1" applyFont="1">
      <alignment readingOrder="0" shrinkToFit="0" wrapText="0"/>
    </xf>
    <xf borderId="0" fillId="202" fontId="19" numFmtId="0" xfId="0" applyAlignment="1" applyFill="1" applyFont="1">
      <alignment horizontal="center" vertical="bottom"/>
    </xf>
    <xf borderId="0" fillId="203" fontId="19" numFmtId="0" xfId="0" applyAlignment="1" applyFill="1" applyFont="1">
      <alignment horizontal="center" vertical="bottom"/>
    </xf>
    <xf borderId="0" fillId="204" fontId="19" numFmtId="0" xfId="0" applyAlignment="1" applyFill="1" applyFont="1">
      <alignment horizontal="center" vertical="bottom"/>
    </xf>
    <xf borderId="0" fillId="205" fontId="19" numFmtId="0" xfId="0" applyAlignment="1" applyFill="1" applyFont="1">
      <alignment horizontal="center" vertical="bottom"/>
    </xf>
    <xf borderId="0" fillId="206" fontId="19" numFmtId="0" xfId="0" applyAlignment="1" applyFill="1" applyFont="1">
      <alignment horizontal="center" vertical="bottom"/>
    </xf>
    <xf borderId="0" fillId="207" fontId="19" numFmtId="0" xfId="0" applyAlignment="1" applyFill="1" applyFont="1">
      <alignment horizontal="center" vertical="bottom"/>
    </xf>
    <xf borderId="0" fillId="208" fontId="19" numFmtId="0" xfId="0" applyAlignment="1" applyFill="1" applyFont="1">
      <alignment horizontal="center" vertical="bottom"/>
    </xf>
    <xf borderId="0" fillId="209" fontId="19" numFmtId="0" xfId="0" applyAlignment="1" applyFill="1" applyFont="1">
      <alignment horizontal="center" vertical="bottom"/>
    </xf>
    <xf borderId="0" fillId="210" fontId="19" numFmtId="0" xfId="0" applyAlignment="1" applyFill="1" applyFont="1">
      <alignment horizontal="center" vertical="bottom"/>
    </xf>
    <xf borderId="0" fillId="211" fontId="19" numFmtId="0" xfId="0" applyAlignment="1" applyFill="1" applyFont="1">
      <alignment horizontal="center" vertical="bottom"/>
    </xf>
    <xf borderId="0" fillId="212" fontId="42" numFmtId="0" xfId="0" applyAlignment="1" applyFill="1" applyFont="1">
      <alignment horizontal="center" vertical="bottom"/>
    </xf>
    <xf borderId="0" fillId="213" fontId="42" numFmtId="0" xfId="0" applyAlignment="1" applyFill="1" applyFont="1">
      <alignment horizontal="center" vertical="bottom"/>
    </xf>
    <xf borderId="0" fillId="214" fontId="42" numFmtId="0" xfId="0" applyAlignment="1" applyFill="1" applyFont="1">
      <alignment horizontal="center" vertical="bottom"/>
    </xf>
    <xf borderId="0" fillId="215" fontId="42" numFmtId="0" xfId="0" applyAlignment="1" applyFill="1" applyFont="1">
      <alignment horizontal="center" vertical="bottom"/>
    </xf>
    <xf borderId="0" fillId="216" fontId="42" numFmtId="0" xfId="0" applyAlignment="1" applyFill="1" applyFont="1">
      <alignment horizontal="center" vertical="bottom"/>
    </xf>
    <xf borderId="0" fillId="217" fontId="42" numFmtId="0" xfId="0" applyAlignment="1" applyFill="1" applyFont="1">
      <alignment horizontal="center" vertical="bottom"/>
    </xf>
    <xf borderId="0" fillId="218" fontId="42" numFmtId="0" xfId="0" applyAlignment="1" applyFill="1" applyFont="1">
      <alignment horizontal="center" vertical="bottom"/>
    </xf>
    <xf borderId="0" fillId="219" fontId="42" numFmtId="0" xfId="0" applyAlignment="1" applyFill="1" applyFont="1">
      <alignment horizontal="center" vertical="bottom"/>
    </xf>
    <xf borderId="0" fillId="220" fontId="42" numFmtId="0" xfId="0" applyAlignment="1" applyFill="1" applyFont="1">
      <alignment horizontal="center" vertical="bottom"/>
    </xf>
    <xf borderId="0" fillId="0" fontId="29" numFmtId="0" xfId="0" applyAlignment="1" applyFont="1">
      <alignment readingOrder="0"/>
    </xf>
    <xf borderId="0" fillId="221" fontId="19" numFmtId="0" xfId="0" applyAlignment="1" applyFill="1" applyFont="1">
      <alignment horizontal="center" vertical="bottom"/>
    </xf>
    <xf borderId="0" fillId="222" fontId="19" numFmtId="0" xfId="0" applyAlignment="1" applyFill="1" applyFont="1">
      <alignment horizontal="center" vertical="bottom"/>
    </xf>
    <xf borderId="0" fillId="223" fontId="19" numFmtId="0" xfId="0" applyAlignment="1" applyFill="1" applyFont="1">
      <alignment horizontal="center" vertical="bottom"/>
    </xf>
    <xf borderId="0" fillId="224" fontId="19" numFmtId="0" xfId="0" applyAlignment="1" applyFill="1" applyFont="1">
      <alignment horizontal="center" vertical="bottom"/>
    </xf>
    <xf borderId="0" fillId="225" fontId="19" numFmtId="0" xfId="0" applyAlignment="1" applyFill="1" applyFont="1">
      <alignment horizontal="center" vertical="bottom"/>
    </xf>
    <xf borderId="0" fillId="226" fontId="19" numFmtId="0" xfId="0" applyAlignment="1" applyFill="1" applyFont="1">
      <alignment horizontal="center" vertical="bottom"/>
    </xf>
    <xf borderId="0" fillId="227" fontId="19" numFmtId="0" xfId="0" applyAlignment="1" applyFill="1" applyFont="1">
      <alignment horizontal="center" vertical="bottom"/>
    </xf>
    <xf borderId="0" fillId="228" fontId="19" numFmtId="0" xfId="0" applyAlignment="1" applyFill="1" applyFont="1">
      <alignment horizontal="center" vertical="bottom"/>
    </xf>
    <xf borderId="0" fillId="229" fontId="19" numFmtId="0" xfId="0" applyAlignment="1" applyFill="1" applyFont="1">
      <alignment horizontal="center" vertical="bottom"/>
    </xf>
    <xf borderId="0" fillId="230" fontId="19" numFmtId="0" xfId="0" applyAlignment="1" applyFill="1" applyFont="1">
      <alignment horizontal="center" vertical="bottom"/>
    </xf>
    <xf borderId="0" fillId="231" fontId="42" numFmtId="0" xfId="0" applyAlignment="1" applyFill="1" applyFont="1">
      <alignment horizontal="center" vertical="bottom"/>
    </xf>
    <xf borderId="0" fillId="232" fontId="42" numFmtId="0" xfId="0" applyAlignment="1" applyFill="1" applyFont="1">
      <alignment horizontal="center" vertical="bottom"/>
    </xf>
    <xf borderId="0" fillId="233" fontId="42" numFmtId="0" xfId="0" applyAlignment="1" applyFill="1" applyFont="1">
      <alignment horizontal="center" vertical="bottom"/>
    </xf>
    <xf borderId="0" fillId="234" fontId="42" numFmtId="0" xfId="0" applyAlignment="1" applyFill="1" applyFont="1">
      <alignment horizontal="center" vertical="bottom"/>
    </xf>
    <xf borderId="0" fillId="235" fontId="42" numFmtId="0" xfId="0" applyAlignment="1" applyFill="1" applyFont="1">
      <alignment horizontal="center" vertical="bottom"/>
    </xf>
    <xf borderId="0" fillId="0" fontId="50" numFmtId="0" xfId="0" applyAlignment="1" applyFont="1">
      <alignment shrinkToFit="0" vertical="bottom" wrapText="0"/>
    </xf>
    <xf borderId="0" fillId="236" fontId="42" numFmtId="0" xfId="0" applyAlignment="1" applyFill="1" applyFont="1">
      <alignment horizontal="center" vertical="bottom"/>
    </xf>
    <xf borderId="0" fillId="237" fontId="42" numFmtId="0" xfId="0" applyAlignment="1" applyFill="1" applyFont="1">
      <alignment horizontal="center" vertical="bottom"/>
    </xf>
    <xf borderId="0" fillId="238" fontId="42" numFmtId="0" xfId="0" applyAlignment="1" applyFill="1" applyFont="1">
      <alignment horizontal="center" vertical="bottom"/>
    </xf>
    <xf borderId="0" fillId="239" fontId="42" numFmtId="0" xfId="0" applyAlignment="1" applyFill="1" applyFont="1">
      <alignment horizontal="center" vertical="bottom"/>
    </xf>
    <xf borderId="0" fillId="240" fontId="19" numFmtId="0" xfId="0" applyAlignment="1" applyFill="1" applyFont="1">
      <alignment horizontal="center" vertical="bottom"/>
    </xf>
    <xf borderId="0" fillId="241" fontId="19" numFmtId="0" xfId="0" applyAlignment="1" applyFill="1" applyFont="1">
      <alignment horizontal="center" vertical="bottom"/>
    </xf>
    <xf borderId="0" fillId="242" fontId="19" numFmtId="0" xfId="0" applyAlignment="1" applyFill="1" applyFont="1">
      <alignment horizontal="center" vertical="bottom"/>
    </xf>
    <xf borderId="0" fillId="243" fontId="19" numFmtId="0" xfId="0" applyAlignment="1" applyFill="1" applyFont="1">
      <alignment horizontal="center" vertical="bottom"/>
    </xf>
    <xf borderId="0" fillId="244" fontId="19" numFmtId="0" xfId="0" applyAlignment="1" applyFill="1" applyFont="1">
      <alignment horizontal="center" vertical="bottom"/>
    </xf>
    <xf borderId="0" fillId="245" fontId="19" numFmtId="0" xfId="0" applyAlignment="1" applyFill="1" applyFont="1">
      <alignment horizontal="center" vertical="bottom"/>
    </xf>
    <xf borderId="0" fillId="0" fontId="47" numFmtId="0" xfId="0" applyAlignment="1" applyFont="1">
      <alignment readingOrder="0"/>
    </xf>
    <xf borderId="0" fillId="246" fontId="19" numFmtId="0" xfId="0" applyAlignment="1" applyFill="1" applyFont="1">
      <alignment horizontal="center" vertical="bottom"/>
    </xf>
    <xf borderId="0" fillId="247" fontId="19" numFmtId="0" xfId="0" applyAlignment="1" applyFill="1" applyFont="1">
      <alignment horizontal="center" vertical="bottom"/>
    </xf>
    <xf borderId="0" fillId="248" fontId="19" numFmtId="0" xfId="0" applyAlignment="1" applyFill="1" applyFont="1">
      <alignment horizontal="center" vertical="bottom"/>
    </xf>
    <xf borderId="0" fillId="249" fontId="19" numFmtId="0" xfId="0" applyAlignment="1" applyFill="1" applyFont="1">
      <alignment horizontal="center" vertical="bottom"/>
    </xf>
    <xf borderId="0" fillId="250" fontId="42" numFmtId="0" xfId="0" applyAlignment="1" applyFill="1" applyFont="1">
      <alignment horizontal="center" vertical="bottom"/>
    </xf>
    <xf borderId="0" fillId="251" fontId="42" numFmtId="0" xfId="0" applyAlignment="1" applyFill="1" applyFont="1">
      <alignment horizontal="center" vertical="bottom"/>
    </xf>
    <xf borderId="0" fillId="0" fontId="51" numFmtId="0" xfId="0" applyAlignment="1" applyFont="1">
      <alignment shrinkToFit="0" vertical="bottom" wrapText="0"/>
    </xf>
    <xf borderId="0" fillId="252" fontId="42" numFmtId="0" xfId="0" applyAlignment="1" applyFill="1" applyFont="1">
      <alignment horizontal="center" vertical="bottom"/>
    </xf>
    <xf borderId="0" fillId="253" fontId="42" numFmtId="0" xfId="0" applyAlignment="1" applyFill="1" applyFont="1">
      <alignment horizontal="center" vertical="bottom"/>
    </xf>
    <xf borderId="0" fillId="254" fontId="42" numFmtId="0" xfId="0" applyAlignment="1" applyFill="1" applyFont="1">
      <alignment horizontal="center" vertical="bottom"/>
    </xf>
    <xf borderId="0" fillId="255" fontId="42" numFmtId="0" xfId="0" applyAlignment="1" applyFill="1" applyFont="1">
      <alignment horizontal="center" vertical="bottom"/>
    </xf>
    <xf borderId="0" fillId="256" fontId="42" numFmtId="0" xfId="0" applyAlignment="1" applyFill="1" applyFont="1">
      <alignment horizontal="center" vertical="bottom"/>
    </xf>
    <xf borderId="0" fillId="257" fontId="42" numFmtId="0" xfId="0" applyAlignment="1" applyFill="1" applyFont="1">
      <alignment horizontal="center" vertical="bottom"/>
    </xf>
    <xf borderId="0" fillId="258" fontId="42" numFmtId="0" xfId="0" applyAlignment="1" applyFill="1" applyFont="1">
      <alignment horizontal="center" vertical="bottom"/>
    </xf>
    <xf borderId="0" fillId="259" fontId="19" numFmtId="0" xfId="0" applyAlignment="1" applyFill="1" applyFont="1">
      <alignment horizontal="center" vertical="bottom"/>
    </xf>
    <xf borderId="0" fillId="260" fontId="19" numFmtId="0" xfId="0" applyAlignment="1" applyFill="1" applyFont="1">
      <alignment horizontal="center" vertical="bottom"/>
    </xf>
    <xf borderId="0" fillId="261" fontId="19" numFmtId="0" xfId="0" applyAlignment="1" applyFill="1" applyFont="1">
      <alignment horizontal="center" vertical="bottom"/>
    </xf>
    <xf borderId="0" fillId="262" fontId="19" numFmtId="0" xfId="0" applyAlignment="1" applyFill="1" applyFont="1">
      <alignment horizontal="center" vertical="bottom"/>
    </xf>
    <xf borderId="0" fillId="263" fontId="19" numFmtId="0" xfId="0" applyAlignment="1" applyFill="1" applyFont="1">
      <alignment horizontal="center" vertical="bottom"/>
    </xf>
    <xf borderId="0" fillId="264" fontId="19" numFmtId="0" xfId="0" applyAlignment="1" applyFill="1" applyFont="1">
      <alignment horizontal="center" vertical="bottom"/>
    </xf>
    <xf borderId="0" fillId="265" fontId="19" numFmtId="0" xfId="0" applyAlignment="1" applyFill="1" applyFont="1">
      <alignment horizontal="center" vertical="bottom"/>
    </xf>
    <xf borderId="0" fillId="106" fontId="2" numFmtId="0" xfId="0" applyAlignment="1" applyFill="1" applyFont="1">
      <alignment readingOrder="0"/>
    </xf>
    <xf borderId="0" fillId="266" fontId="19" numFmtId="0" xfId="0" applyAlignment="1" applyFill="1" applyFont="1">
      <alignment horizontal="center" vertical="bottom"/>
    </xf>
    <xf borderId="0" fillId="267" fontId="19" numFmtId="0" xfId="0" applyAlignment="1" applyFill="1" applyFont="1">
      <alignment horizontal="center" vertical="bottom"/>
    </xf>
    <xf borderId="0" fillId="0" fontId="29" numFmtId="0" xfId="0" applyFont="1"/>
    <xf borderId="0" fillId="268" fontId="19" numFmtId="0" xfId="0" applyAlignment="1" applyFill="1" applyFont="1">
      <alignment horizontal="center" vertical="bottom"/>
    </xf>
    <xf borderId="0" fillId="269" fontId="42" numFmtId="0" xfId="0" applyAlignment="1" applyFill="1" applyFont="1">
      <alignment horizontal="center" vertical="bottom"/>
    </xf>
    <xf borderId="0" fillId="270" fontId="42" numFmtId="0" xfId="0" applyAlignment="1" applyFill="1" applyFont="1">
      <alignment horizontal="center" vertical="bottom"/>
    </xf>
    <xf borderId="0" fillId="271" fontId="42" numFmtId="0" xfId="0" applyAlignment="1" applyFill="1" applyFont="1">
      <alignment horizontal="center" vertical="bottom"/>
    </xf>
    <xf borderId="0" fillId="272" fontId="42" numFmtId="0" xfId="0" applyAlignment="1" applyFill="1" applyFont="1">
      <alignment horizontal="center" vertical="bottom"/>
    </xf>
    <xf borderId="0" fillId="273" fontId="42" numFmtId="0" xfId="0" applyAlignment="1" applyFill="1" applyFont="1">
      <alignment horizontal="center" vertical="bottom"/>
    </xf>
    <xf borderId="0" fillId="274" fontId="42" numFmtId="0" xfId="0" applyAlignment="1" applyFill="1" applyFont="1">
      <alignment horizontal="center" vertical="bottom"/>
    </xf>
    <xf borderId="0" fillId="275" fontId="42" numFmtId="0" xfId="0" applyAlignment="1" applyFill="1" applyFont="1">
      <alignment horizontal="center" vertical="bottom"/>
    </xf>
    <xf borderId="0" fillId="276" fontId="42" numFmtId="0" xfId="0" applyAlignment="1" applyFill="1" applyFont="1">
      <alignment horizontal="center" vertical="bottom"/>
    </xf>
    <xf borderId="0" fillId="277" fontId="42" numFmtId="0" xfId="0" applyAlignment="1" applyFill="1" applyFont="1">
      <alignment horizontal="center" vertical="bottom"/>
    </xf>
    <xf borderId="0" fillId="278" fontId="19" numFmtId="0" xfId="0" applyAlignment="1" applyFill="1" applyFont="1">
      <alignment horizontal="center" vertical="bottom"/>
    </xf>
    <xf borderId="0" fillId="279" fontId="19" numFmtId="0" xfId="0" applyAlignment="1" applyFill="1" applyFont="1">
      <alignment horizontal="center" vertical="bottom"/>
    </xf>
    <xf borderId="0" fillId="280" fontId="19" numFmtId="0" xfId="0" applyAlignment="1" applyFill="1" applyFont="1">
      <alignment horizontal="center" vertical="bottom"/>
    </xf>
    <xf borderId="0" fillId="281" fontId="19" numFmtId="0" xfId="0" applyAlignment="1" applyFill="1" applyFont="1">
      <alignment horizontal="center" vertical="bottom"/>
    </xf>
    <xf borderId="0" fillId="282" fontId="19" numFmtId="0" xfId="0" applyAlignment="1" applyFill="1" applyFont="1">
      <alignment horizontal="center" vertical="bottom"/>
    </xf>
    <xf borderId="0" fillId="283" fontId="19" numFmtId="0" xfId="0" applyAlignment="1" applyFill="1" applyFont="1">
      <alignment horizontal="center" vertical="bottom"/>
    </xf>
    <xf borderId="0" fillId="284" fontId="19" numFmtId="0" xfId="0" applyAlignment="1" applyFill="1" applyFont="1">
      <alignment horizontal="center" vertical="bottom"/>
    </xf>
    <xf borderId="0" fillId="285" fontId="19" numFmtId="0" xfId="0" applyAlignment="1" applyFill="1" applyFont="1">
      <alignment horizontal="center" vertical="bottom"/>
    </xf>
    <xf borderId="0" fillId="286" fontId="19" numFmtId="0" xfId="0" applyAlignment="1" applyFill="1" applyFont="1">
      <alignment horizontal="center" vertical="bottom"/>
    </xf>
    <xf borderId="0" fillId="287" fontId="19" numFmtId="0" xfId="0" applyAlignment="1" applyFill="1" applyFont="1">
      <alignment horizontal="center" vertical="bottom"/>
    </xf>
    <xf borderId="0" fillId="288" fontId="42" numFmtId="0" xfId="0" applyAlignment="1" applyFill="1" applyFont="1">
      <alignment horizontal="center" vertical="bottom"/>
    </xf>
    <xf borderId="0" fillId="289" fontId="42" numFmtId="0" xfId="0" applyAlignment="1" applyFill="1" applyFont="1">
      <alignment horizontal="center" vertical="bottom"/>
    </xf>
    <xf borderId="0" fillId="290" fontId="42" numFmtId="0" xfId="0" applyAlignment="1" applyFill="1" applyFont="1">
      <alignment horizontal="center" vertical="bottom"/>
    </xf>
    <xf borderId="0" fillId="291" fontId="42" numFmtId="0" xfId="0" applyAlignment="1" applyFill="1" applyFont="1">
      <alignment horizontal="center" vertical="bottom"/>
    </xf>
    <xf borderId="0" fillId="292" fontId="42" numFmtId="0" xfId="0" applyAlignment="1" applyFill="1" applyFont="1">
      <alignment horizontal="center" vertical="bottom"/>
    </xf>
    <xf borderId="0" fillId="293" fontId="42" numFmtId="0" xfId="0" applyAlignment="1" applyFill="1" applyFont="1">
      <alignment horizontal="center" vertical="bottom"/>
    </xf>
    <xf borderId="0" fillId="294" fontId="42" numFmtId="0" xfId="0" applyAlignment="1" applyFill="1" applyFont="1">
      <alignment horizontal="center" vertical="bottom"/>
    </xf>
    <xf borderId="0" fillId="295" fontId="42" numFmtId="0" xfId="0" applyAlignment="1" applyFill="1" applyFont="1">
      <alignment horizontal="center" vertical="bottom"/>
    </xf>
    <xf borderId="0" fillId="296" fontId="42" numFmtId="0" xfId="0" applyAlignment="1" applyFill="1" applyFont="1">
      <alignment horizontal="center" vertical="bottom"/>
    </xf>
    <xf borderId="0" fillId="297" fontId="19" numFmtId="0" xfId="0" applyAlignment="1" applyFill="1" applyFont="1">
      <alignment horizontal="center" vertical="bottom"/>
    </xf>
    <xf borderId="0" fillId="298" fontId="19" numFmtId="0" xfId="0" applyAlignment="1" applyFill="1" applyFont="1">
      <alignment horizontal="center" vertical="bottom"/>
    </xf>
    <xf borderId="0" fillId="299" fontId="19" numFmtId="0" xfId="0" applyAlignment="1" applyFill="1" applyFont="1">
      <alignment horizontal="center" vertical="bottom"/>
    </xf>
    <xf borderId="0" fillId="300" fontId="19" numFmtId="0" xfId="0" applyAlignment="1" applyFill="1" applyFont="1">
      <alignment horizontal="center" vertical="bottom"/>
    </xf>
    <xf borderId="0" fillId="301" fontId="19" numFmtId="0" xfId="0" applyAlignment="1" applyFill="1" applyFont="1">
      <alignment horizontal="center" vertical="bottom"/>
    </xf>
    <xf borderId="0" fillId="302" fontId="19" numFmtId="0" xfId="0" applyAlignment="1" applyFill="1" applyFont="1">
      <alignment horizontal="center" vertical="bottom"/>
    </xf>
    <xf borderId="0" fillId="303" fontId="19" numFmtId="0" xfId="0" applyAlignment="1" applyFill="1" applyFont="1">
      <alignment horizontal="center" vertical="bottom"/>
    </xf>
    <xf borderId="0" fillId="304" fontId="19" numFmtId="0" xfId="0" applyAlignment="1" applyFill="1" applyFont="1">
      <alignment horizontal="center" vertical="bottom"/>
    </xf>
    <xf borderId="0" fillId="305" fontId="19" numFmtId="0" xfId="0" applyAlignment="1" applyFill="1" applyFont="1">
      <alignment horizontal="center" vertical="bottom"/>
    </xf>
    <xf borderId="0" fillId="306" fontId="19" numFmtId="0" xfId="0" applyAlignment="1" applyFill="1" applyFont="1">
      <alignment horizontal="center" vertical="bottom"/>
    </xf>
    <xf borderId="0" fillId="307" fontId="42" numFmtId="0" xfId="0" applyAlignment="1" applyFill="1" applyFont="1">
      <alignment horizontal="center" vertical="bottom"/>
    </xf>
    <xf borderId="0" fillId="308" fontId="42" numFmtId="0" xfId="0" applyAlignment="1" applyFill="1" applyFont="1">
      <alignment horizontal="center" vertical="bottom"/>
    </xf>
    <xf borderId="0" fillId="309" fontId="42" numFmtId="0" xfId="0" applyAlignment="1" applyFill="1" applyFont="1">
      <alignment horizontal="center" vertical="bottom"/>
    </xf>
    <xf borderId="0" fillId="310" fontId="42" numFmtId="0" xfId="0" applyAlignment="1" applyFill="1" applyFont="1">
      <alignment horizontal="center" vertical="bottom"/>
    </xf>
    <xf borderId="0" fillId="311" fontId="42" numFmtId="0" xfId="0" applyAlignment="1" applyFill="1" applyFont="1">
      <alignment horizontal="center" vertical="bottom"/>
    </xf>
    <xf borderId="0" fillId="312" fontId="42" numFmtId="0" xfId="0" applyAlignment="1" applyFill="1" applyFont="1">
      <alignment horizontal="center" vertical="bottom"/>
    </xf>
    <xf borderId="0" fillId="313" fontId="42" numFmtId="0" xfId="0" applyAlignment="1" applyFill="1" applyFont="1">
      <alignment horizontal="center" vertical="bottom"/>
    </xf>
    <xf borderId="0" fillId="314" fontId="42" numFmtId="0" xfId="0" applyAlignment="1" applyFill="1" applyFont="1">
      <alignment horizontal="center" vertical="bottom"/>
    </xf>
    <xf borderId="0" fillId="315" fontId="42" numFmtId="0" xfId="0" applyAlignment="1" applyFill="1" applyFont="1">
      <alignment horizontal="center" vertical="bottom"/>
    </xf>
    <xf borderId="0" fillId="316" fontId="19" numFmtId="0" xfId="0" applyAlignment="1" applyFill="1" applyFont="1">
      <alignment horizontal="center" vertical="bottom"/>
    </xf>
    <xf borderId="0" fillId="317" fontId="19" numFmtId="0" xfId="0" applyAlignment="1" applyFill="1" applyFont="1">
      <alignment horizontal="center" vertical="bottom"/>
    </xf>
    <xf borderId="0" fillId="318" fontId="19" numFmtId="0" xfId="0" applyAlignment="1" applyFill="1" applyFont="1">
      <alignment horizontal="center" vertical="bottom"/>
    </xf>
    <xf borderId="0" fillId="319" fontId="19" numFmtId="0" xfId="0" applyAlignment="1" applyFill="1" applyFont="1">
      <alignment horizontal="center" vertical="bottom"/>
    </xf>
    <xf borderId="0" fillId="320" fontId="19" numFmtId="0" xfId="0" applyAlignment="1" applyFill="1" applyFont="1">
      <alignment horizontal="center" vertical="bottom"/>
    </xf>
    <xf borderId="0" fillId="321" fontId="19" numFmtId="0" xfId="0" applyAlignment="1" applyFill="1" applyFont="1">
      <alignment horizontal="center" vertical="bottom"/>
    </xf>
    <xf borderId="0" fillId="322" fontId="19" numFmtId="0" xfId="0" applyAlignment="1" applyFill="1" applyFont="1">
      <alignment horizontal="center" vertical="bottom"/>
    </xf>
    <xf borderId="0" fillId="323" fontId="19" numFmtId="0" xfId="0" applyAlignment="1" applyFill="1" applyFont="1">
      <alignment horizontal="center" vertical="bottom"/>
    </xf>
    <xf borderId="0" fillId="324" fontId="19" numFmtId="0" xfId="0" applyAlignment="1" applyFill="1" applyFont="1">
      <alignment horizontal="center" vertical="bottom"/>
    </xf>
    <xf borderId="0" fillId="325" fontId="19" numFmtId="0" xfId="0" applyAlignment="1" applyFill="1" applyFont="1">
      <alignment horizontal="center" vertical="bottom"/>
    </xf>
    <xf borderId="0" fillId="326" fontId="42" numFmtId="0" xfId="0" applyAlignment="1" applyFill="1" applyFont="1">
      <alignment horizontal="center" vertical="bottom"/>
    </xf>
    <xf borderId="0" fillId="327" fontId="42" numFmtId="0" xfId="0" applyAlignment="1" applyFill="1" applyFont="1">
      <alignment horizontal="center" vertical="bottom"/>
    </xf>
    <xf borderId="0" fillId="328" fontId="42" numFmtId="0" xfId="0" applyAlignment="1" applyFill="1" applyFont="1">
      <alignment horizontal="center" vertical="bottom"/>
    </xf>
    <xf borderId="0" fillId="329" fontId="42" numFmtId="0" xfId="0" applyAlignment="1" applyFill="1" applyFont="1">
      <alignment horizontal="center" vertical="bottom"/>
    </xf>
    <xf borderId="0" fillId="330" fontId="42" numFmtId="0" xfId="0" applyAlignment="1" applyFill="1" applyFont="1">
      <alignment horizontal="center" vertical="bottom"/>
    </xf>
    <xf borderId="0" fillId="331" fontId="42" numFmtId="0" xfId="0" applyAlignment="1" applyFill="1" applyFont="1">
      <alignment horizontal="center" vertical="bottom"/>
    </xf>
    <xf borderId="0" fillId="332" fontId="42" numFmtId="0" xfId="0" applyAlignment="1" applyFill="1" applyFont="1">
      <alignment horizontal="center" vertical="bottom"/>
    </xf>
    <xf borderId="0" fillId="333" fontId="42" numFmtId="0" xfId="0" applyAlignment="1" applyFill="1" applyFont="1">
      <alignment horizontal="center" vertical="bottom"/>
    </xf>
    <xf borderId="0" fillId="334" fontId="42" numFmtId="0" xfId="0" applyAlignment="1" applyFill="1" applyFont="1">
      <alignment horizontal="center" vertical="bottom"/>
    </xf>
    <xf borderId="0" fillId="335" fontId="19" numFmtId="0" xfId="0" applyAlignment="1" applyFill="1" applyFont="1">
      <alignment horizontal="center" vertical="bottom"/>
    </xf>
    <xf borderId="0" fillId="336" fontId="19" numFmtId="0" xfId="0" applyAlignment="1" applyFill="1" applyFont="1">
      <alignment horizontal="center" vertical="bottom"/>
    </xf>
    <xf borderId="0" fillId="337" fontId="19" numFmtId="0" xfId="0" applyAlignment="1" applyFill="1" applyFont="1">
      <alignment horizontal="center" vertical="bottom"/>
    </xf>
    <xf borderId="0" fillId="338" fontId="19" numFmtId="0" xfId="0" applyAlignment="1" applyFill="1" applyFont="1">
      <alignment horizontal="center" vertical="bottom"/>
    </xf>
    <xf borderId="0" fillId="339" fontId="19" numFmtId="0" xfId="0" applyAlignment="1" applyFill="1" applyFont="1">
      <alignment horizontal="center" vertical="bottom"/>
    </xf>
    <xf borderId="0" fillId="340" fontId="19" numFmtId="0" xfId="0" applyAlignment="1" applyFill="1" applyFont="1">
      <alignment horizontal="center" vertical="bottom"/>
    </xf>
    <xf borderId="0" fillId="341" fontId="19" numFmtId="0" xfId="0" applyAlignment="1" applyFill="1" applyFont="1">
      <alignment horizontal="center" vertical="bottom"/>
    </xf>
    <xf borderId="0" fillId="342" fontId="19" numFmtId="0" xfId="0" applyAlignment="1" applyFill="1" applyFont="1">
      <alignment horizontal="center" vertical="bottom"/>
    </xf>
    <xf borderId="0" fillId="343" fontId="19" numFmtId="0" xfId="0" applyAlignment="1" applyFill="1" applyFont="1">
      <alignment horizontal="center" vertical="bottom"/>
    </xf>
    <xf borderId="0" fillId="344" fontId="19" numFmtId="0" xfId="0" applyAlignment="1" applyFill="1" applyFont="1">
      <alignment horizontal="center" vertical="bottom"/>
    </xf>
    <xf borderId="0" fillId="345" fontId="42" numFmtId="0" xfId="0" applyAlignment="1" applyFill="1" applyFont="1">
      <alignment horizontal="center" vertical="bottom"/>
    </xf>
    <xf borderId="0" fillId="346" fontId="42" numFmtId="0" xfId="0" applyAlignment="1" applyFill="1" applyFont="1">
      <alignment horizontal="center" vertical="bottom"/>
    </xf>
    <xf borderId="0" fillId="347" fontId="42" numFmtId="0" xfId="0" applyAlignment="1" applyFill="1" applyFont="1">
      <alignment horizontal="center" vertical="bottom"/>
    </xf>
    <xf borderId="0" fillId="348" fontId="42" numFmtId="0" xfId="0" applyAlignment="1" applyFill="1" applyFont="1">
      <alignment horizontal="center" vertical="bottom"/>
    </xf>
    <xf borderId="0" fillId="349" fontId="42" numFmtId="0" xfId="0" applyAlignment="1" applyFill="1" applyFont="1">
      <alignment horizontal="center" vertical="bottom"/>
    </xf>
    <xf borderId="0" fillId="350" fontId="42" numFmtId="0" xfId="0" applyAlignment="1" applyFill="1" applyFont="1">
      <alignment horizontal="center" vertical="bottom"/>
    </xf>
    <xf borderId="0" fillId="351" fontId="42" numFmtId="0" xfId="0" applyAlignment="1" applyFill="1" applyFont="1">
      <alignment horizontal="center" vertical="bottom"/>
    </xf>
    <xf borderId="0" fillId="352" fontId="42" numFmtId="0" xfId="0" applyAlignment="1" applyFill="1" applyFont="1">
      <alignment horizontal="center" vertical="bottom"/>
    </xf>
    <xf borderId="0" fillId="353" fontId="42" numFmtId="0" xfId="0" applyAlignment="1" applyFill="1" applyFont="1">
      <alignment horizontal="center" vertical="bottom"/>
    </xf>
    <xf borderId="0" fillId="354" fontId="19" numFmtId="0" xfId="0" applyAlignment="1" applyFill="1" applyFont="1">
      <alignment horizontal="center" vertical="bottom"/>
    </xf>
    <xf borderId="0" fillId="355" fontId="19" numFmtId="0" xfId="0" applyAlignment="1" applyFill="1" applyFont="1">
      <alignment horizontal="center" vertical="bottom"/>
    </xf>
    <xf borderId="0" fillId="356" fontId="19" numFmtId="0" xfId="0" applyAlignment="1" applyFill="1" applyFont="1">
      <alignment horizontal="center" vertical="bottom"/>
    </xf>
    <xf borderId="0" fillId="357" fontId="19" numFmtId="0" xfId="0" applyAlignment="1" applyFill="1" applyFont="1">
      <alignment horizontal="center" vertical="bottom"/>
    </xf>
    <xf borderId="0" fillId="358" fontId="19" numFmtId="0" xfId="0" applyAlignment="1" applyFill="1" applyFont="1">
      <alignment horizontal="center" vertical="bottom"/>
    </xf>
    <xf borderId="0" fillId="359" fontId="19" numFmtId="0" xfId="0" applyAlignment="1" applyFill="1" applyFont="1">
      <alignment horizontal="center" vertical="bottom"/>
    </xf>
    <xf borderId="0" fillId="360" fontId="19" numFmtId="0" xfId="0" applyAlignment="1" applyFill="1" applyFont="1">
      <alignment horizontal="center" vertical="bottom"/>
    </xf>
    <xf borderId="0" fillId="361" fontId="19" numFmtId="0" xfId="0" applyAlignment="1" applyFill="1" applyFont="1">
      <alignment horizontal="center" vertical="bottom"/>
    </xf>
    <xf borderId="0" fillId="362" fontId="19" numFmtId="0" xfId="0" applyAlignment="1" applyFill="1" applyFont="1">
      <alignment horizontal="center" vertical="bottom"/>
    </xf>
    <xf borderId="0" fillId="363" fontId="19" numFmtId="0" xfId="0" applyAlignment="1" applyFill="1" applyFont="1">
      <alignment horizontal="center" vertical="bottom"/>
    </xf>
    <xf borderId="0" fillId="364" fontId="42" numFmtId="0" xfId="0" applyAlignment="1" applyFill="1" applyFont="1">
      <alignment horizontal="center" vertical="bottom"/>
    </xf>
    <xf borderId="0" fillId="365" fontId="42" numFmtId="0" xfId="0" applyAlignment="1" applyFill="1" applyFont="1">
      <alignment horizontal="center" vertical="bottom"/>
    </xf>
    <xf borderId="0" fillId="366" fontId="42" numFmtId="0" xfId="0" applyAlignment="1" applyFill="1" applyFont="1">
      <alignment horizontal="center" vertical="bottom"/>
    </xf>
    <xf borderId="0" fillId="367" fontId="42" numFmtId="0" xfId="0" applyAlignment="1" applyFill="1" applyFont="1">
      <alignment horizontal="center" vertical="bottom"/>
    </xf>
    <xf borderId="0" fillId="368" fontId="42" numFmtId="0" xfId="0" applyAlignment="1" applyFill="1" applyFont="1">
      <alignment horizontal="center" vertical="bottom"/>
    </xf>
    <xf borderId="0" fillId="369" fontId="42" numFmtId="0" xfId="0" applyAlignment="1" applyFill="1" applyFont="1">
      <alignment horizontal="center" vertical="bottom"/>
    </xf>
    <xf borderId="0" fillId="370" fontId="42" numFmtId="0" xfId="0" applyAlignment="1" applyFill="1" applyFont="1">
      <alignment horizontal="center" vertical="bottom"/>
    </xf>
    <xf borderId="0" fillId="371" fontId="42" numFmtId="0" xfId="0" applyAlignment="1" applyFill="1" applyFont="1">
      <alignment horizontal="center" vertical="bottom"/>
    </xf>
    <xf borderId="0" fillId="372" fontId="42" numFmtId="0" xfId="0" applyAlignment="1" applyFill="1" applyFont="1">
      <alignment horizontal="center" vertical="bottom"/>
    </xf>
    <xf borderId="0" fillId="373" fontId="19" numFmtId="0" xfId="0" applyAlignment="1" applyFill="1" applyFont="1">
      <alignment horizontal="center" vertical="bottom"/>
    </xf>
    <xf borderId="0" fillId="374" fontId="19" numFmtId="0" xfId="0" applyAlignment="1" applyFill="1" applyFont="1">
      <alignment horizontal="center" vertical="bottom"/>
    </xf>
    <xf borderId="0" fillId="375" fontId="19" numFmtId="0" xfId="0" applyAlignment="1" applyFill="1" applyFont="1">
      <alignment horizontal="center" vertical="bottom"/>
    </xf>
    <xf borderId="0" fillId="376" fontId="19" numFmtId="0" xfId="0" applyAlignment="1" applyFill="1" applyFont="1">
      <alignment horizontal="center" vertical="bottom"/>
    </xf>
    <xf borderId="0" fillId="377" fontId="19" numFmtId="0" xfId="0" applyAlignment="1" applyFill="1" applyFont="1">
      <alignment horizontal="center" vertical="bottom"/>
    </xf>
    <xf borderId="0" fillId="378" fontId="19" numFmtId="0" xfId="0" applyAlignment="1" applyFill="1" applyFont="1">
      <alignment horizontal="center" vertical="bottom"/>
    </xf>
    <xf borderId="0" fillId="379" fontId="19" numFmtId="0" xfId="0" applyAlignment="1" applyFill="1" applyFont="1">
      <alignment horizontal="center" vertical="bottom"/>
    </xf>
    <xf borderId="0" fillId="380" fontId="19" numFmtId="0" xfId="0" applyAlignment="1" applyFill="1" applyFont="1">
      <alignment horizontal="center" vertical="bottom"/>
    </xf>
    <xf borderId="0" fillId="381" fontId="19" numFmtId="0" xfId="0" applyAlignment="1" applyFill="1" applyFont="1">
      <alignment horizontal="center" vertical="bottom"/>
    </xf>
    <xf borderId="0" fillId="382" fontId="19" numFmtId="0" xfId="0" applyAlignment="1" applyFill="1" applyFont="1">
      <alignment horizontal="center" vertical="bottom"/>
    </xf>
    <xf borderId="0" fillId="383" fontId="42" numFmtId="0" xfId="0" applyAlignment="1" applyFill="1" applyFont="1">
      <alignment horizontal="center" vertical="bottom"/>
    </xf>
    <xf borderId="0" fillId="384" fontId="42" numFmtId="0" xfId="0" applyAlignment="1" applyFill="1" applyFont="1">
      <alignment horizontal="center" vertical="bottom"/>
    </xf>
    <xf borderId="0" fillId="385" fontId="42" numFmtId="0" xfId="0" applyAlignment="1" applyFill="1" applyFont="1">
      <alignment horizontal="center" vertical="bottom"/>
    </xf>
    <xf borderId="0" fillId="386" fontId="42" numFmtId="0" xfId="0" applyAlignment="1" applyFill="1" applyFont="1">
      <alignment horizontal="center" vertical="bottom"/>
    </xf>
    <xf borderId="0" fillId="387" fontId="42" numFmtId="0" xfId="0" applyAlignment="1" applyFill="1" applyFont="1">
      <alignment horizontal="center" vertical="bottom"/>
    </xf>
    <xf borderId="0" fillId="388" fontId="42" numFmtId="0" xfId="0" applyAlignment="1" applyFill="1" applyFont="1">
      <alignment horizontal="center" vertical="bottom"/>
    </xf>
    <xf borderId="0" fillId="389" fontId="42" numFmtId="0" xfId="0" applyAlignment="1" applyFill="1" applyFont="1">
      <alignment horizontal="center" vertical="bottom"/>
    </xf>
    <xf borderId="0" fillId="390" fontId="42" numFmtId="0" xfId="0" applyAlignment="1" applyFill="1" applyFont="1">
      <alignment horizontal="center" vertical="bottom"/>
    </xf>
    <xf borderId="0" fillId="391" fontId="42" numFmtId="0" xfId="0" applyAlignment="1" applyFill="1" applyFont="1">
      <alignment horizontal="center" vertical="bottom"/>
    </xf>
    <xf borderId="0" fillId="392" fontId="19" numFmtId="0" xfId="0" applyAlignment="1" applyFill="1" applyFont="1">
      <alignment horizontal="center" vertical="bottom"/>
    </xf>
    <xf borderId="0" fillId="393" fontId="19" numFmtId="0" xfId="0" applyAlignment="1" applyFill="1" applyFont="1">
      <alignment horizontal="center" vertical="bottom"/>
    </xf>
    <xf borderId="0" fillId="394" fontId="19" numFmtId="0" xfId="0" applyAlignment="1" applyFill="1" applyFont="1">
      <alignment horizontal="center" vertical="bottom"/>
    </xf>
    <xf borderId="0" fillId="395" fontId="19" numFmtId="0" xfId="0" applyAlignment="1" applyFill="1" applyFont="1">
      <alignment horizontal="center" vertical="bottom"/>
    </xf>
    <xf borderId="0" fillId="396" fontId="19" numFmtId="0" xfId="0" applyAlignment="1" applyFill="1" applyFont="1">
      <alignment horizontal="center" vertical="bottom"/>
    </xf>
    <xf borderId="0" fillId="397" fontId="19" numFmtId="0" xfId="0" applyAlignment="1" applyFill="1" applyFont="1">
      <alignment horizontal="center" vertical="bottom"/>
    </xf>
    <xf borderId="0" fillId="398" fontId="19" numFmtId="0" xfId="0" applyAlignment="1" applyFill="1" applyFont="1">
      <alignment horizontal="center" vertical="bottom"/>
    </xf>
    <xf borderId="0" fillId="399" fontId="19" numFmtId="0" xfId="0" applyAlignment="1" applyFill="1" applyFont="1">
      <alignment horizontal="center" vertical="bottom"/>
    </xf>
    <xf borderId="0" fillId="400" fontId="19" numFmtId="0" xfId="0" applyAlignment="1" applyFill="1" applyFont="1">
      <alignment horizontal="center" vertical="bottom"/>
    </xf>
    <xf borderId="0" fillId="401" fontId="19" numFmtId="0" xfId="0" applyAlignment="1" applyFill="1" applyFont="1">
      <alignment horizontal="center" vertical="bottom"/>
    </xf>
    <xf borderId="0" fillId="402" fontId="42" numFmtId="0" xfId="0" applyAlignment="1" applyFill="1" applyFont="1">
      <alignment horizontal="center" vertical="bottom"/>
    </xf>
    <xf borderId="0" fillId="403" fontId="42" numFmtId="0" xfId="0" applyAlignment="1" applyFill="1" applyFont="1">
      <alignment horizontal="center" vertical="bottom"/>
    </xf>
    <xf borderId="0" fillId="404" fontId="42" numFmtId="0" xfId="0" applyAlignment="1" applyFill="1" applyFont="1">
      <alignment horizontal="center" vertical="bottom"/>
    </xf>
    <xf borderId="0" fillId="405" fontId="42" numFmtId="0" xfId="0" applyAlignment="1" applyFill="1" applyFont="1">
      <alignment horizontal="center" vertical="bottom"/>
    </xf>
    <xf borderId="0" fillId="406" fontId="42" numFmtId="0" xfId="0" applyAlignment="1" applyFill="1" applyFont="1">
      <alignment horizontal="center" vertical="bottom"/>
    </xf>
    <xf borderId="0" fillId="407" fontId="42" numFmtId="0" xfId="0" applyAlignment="1" applyFill="1" applyFont="1">
      <alignment horizontal="center" vertical="bottom"/>
    </xf>
    <xf borderId="0" fillId="408" fontId="42" numFmtId="0" xfId="0" applyAlignment="1" applyFill="1" applyFont="1">
      <alignment horizontal="center" vertical="bottom"/>
    </xf>
    <xf borderId="0" fillId="409" fontId="42" numFmtId="0" xfId="0" applyAlignment="1" applyFill="1" applyFont="1">
      <alignment horizontal="center" vertical="bottom"/>
    </xf>
    <xf borderId="0" fillId="410" fontId="42" numFmtId="0" xfId="0" applyAlignment="1" applyFill="1" applyFont="1">
      <alignment horizontal="center" vertical="bottom"/>
    </xf>
    <xf borderId="0" fillId="411" fontId="19" numFmtId="0" xfId="0" applyAlignment="1" applyFill="1" applyFont="1">
      <alignment horizontal="center" vertical="bottom"/>
    </xf>
    <xf borderId="0" fillId="412" fontId="19" numFmtId="0" xfId="0" applyAlignment="1" applyFill="1" applyFont="1">
      <alignment horizontal="center" vertical="bottom"/>
    </xf>
    <xf borderId="0" fillId="413" fontId="19" numFmtId="0" xfId="0" applyAlignment="1" applyFill="1" applyFont="1">
      <alignment horizontal="center" vertical="bottom"/>
    </xf>
    <xf borderId="0" fillId="414" fontId="19" numFmtId="0" xfId="0" applyAlignment="1" applyFill="1" applyFont="1">
      <alignment horizontal="center" vertical="bottom"/>
    </xf>
    <xf borderId="0" fillId="415" fontId="19" numFmtId="0" xfId="0" applyAlignment="1" applyFill="1" applyFont="1">
      <alignment horizontal="center" vertical="bottom"/>
    </xf>
    <xf borderId="0" fillId="416" fontId="19" numFmtId="0" xfId="0" applyAlignment="1" applyFill="1" applyFont="1">
      <alignment horizontal="center" vertical="bottom"/>
    </xf>
    <xf borderId="0" fillId="417" fontId="19" numFmtId="0" xfId="0" applyAlignment="1" applyFill="1" applyFont="1">
      <alignment horizontal="center" vertical="bottom"/>
    </xf>
    <xf borderId="0" fillId="418" fontId="19" numFmtId="0" xfId="0" applyAlignment="1" applyFill="1" applyFont="1">
      <alignment horizontal="center" vertical="bottom"/>
    </xf>
    <xf borderId="0" fillId="419" fontId="19" numFmtId="0" xfId="0" applyAlignment="1" applyFill="1" applyFont="1">
      <alignment horizontal="center" vertical="bottom"/>
    </xf>
    <xf borderId="0" fillId="420" fontId="19" numFmtId="0" xfId="0" applyAlignment="1" applyFill="1" applyFont="1">
      <alignment horizontal="center" vertical="bottom"/>
    </xf>
    <xf borderId="0" fillId="421" fontId="42" numFmtId="0" xfId="0" applyAlignment="1" applyFill="1" applyFont="1">
      <alignment horizontal="center" vertical="bottom"/>
    </xf>
    <xf borderId="0" fillId="422" fontId="42" numFmtId="0" xfId="0" applyAlignment="1" applyFill="1" applyFont="1">
      <alignment horizontal="center" vertical="bottom"/>
    </xf>
    <xf borderId="0" fillId="423" fontId="42" numFmtId="0" xfId="0" applyAlignment="1" applyFill="1" applyFont="1">
      <alignment horizontal="center" vertical="bottom"/>
    </xf>
    <xf borderId="0" fillId="424" fontId="42" numFmtId="0" xfId="0" applyAlignment="1" applyFill="1" applyFont="1">
      <alignment horizontal="center" vertical="bottom"/>
    </xf>
    <xf borderId="0" fillId="425" fontId="42" numFmtId="0" xfId="0" applyAlignment="1" applyFill="1" applyFont="1">
      <alignment horizontal="center" vertical="bottom"/>
    </xf>
    <xf borderId="0" fillId="426" fontId="42" numFmtId="0" xfId="0" applyAlignment="1" applyFill="1" applyFont="1">
      <alignment horizontal="center" vertical="bottom"/>
    </xf>
    <xf borderId="0" fillId="427" fontId="42" numFmtId="0" xfId="0" applyAlignment="1" applyFill="1" applyFont="1">
      <alignment horizontal="center" vertical="bottom"/>
    </xf>
    <xf borderId="0" fillId="428" fontId="42" numFmtId="0" xfId="0" applyAlignment="1" applyFill="1" applyFont="1">
      <alignment horizontal="center" vertical="bottom"/>
    </xf>
    <xf borderId="0" fillId="429" fontId="42" numFmtId="0" xfId="0" applyAlignment="1" applyFill="1" applyFont="1">
      <alignment horizontal="center" vertical="bottom"/>
    </xf>
    <xf borderId="0" fillId="430" fontId="19" numFmtId="0" xfId="0" applyAlignment="1" applyFill="1" applyFont="1">
      <alignment horizontal="center" vertical="bottom"/>
    </xf>
    <xf borderId="0" fillId="431" fontId="19" numFmtId="0" xfId="0" applyAlignment="1" applyFill="1" applyFont="1">
      <alignment horizontal="center" vertical="bottom"/>
    </xf>
    <xf borderId="0" fillId="432" fontId="19" numFmtId="0" xfId="0" applyAlignment="1" applyFill="1" applyFont="1">
      <alignment horizontal="center" vertical="bottom"/>
    </xf>
    <xf borderId="0" fillId="433" fontId="19" numFmtId="0" xfId="0" applyAlignment="1" applyFill="1" applyFont="1">
      <alignment horizontal="center" vertical="bottom"/>
    </xf>
    <xf borderId="0" fillId="434" fontId="19" numFmtId="0" xfId="0" applyAlignment="1" applyFill="1" applyFont="1">
      <alignment horizontal="center" vertical="bottom"/>
    </xf>
    <xf borderId="0" fillId="435" fontId="19" numFmtId="0" xfId="0" applyAlignment="1" applyFill="1" applyFont="1">
      <alignment horizontal="center" vertical="bottom"/>
    </xf>
    <xf borderId="0" fillId="436" fontId="19" numFmtId="0" xfId="0" applyAlignment="1" applyFill="1" applyFont="1">
      <alignment horizontal="center" vertical="bottom"/>
    </xf>
    <xf borderId="0" fillId="437" fontId="19" numFmtId="0" xfId="0" applyAlignment="1" applyFill="1" applyFont="1">
      <alignment horizontal="center" vertical="bottom"/>
    </xf>
    <xf borderId="0" fillId="438" fontId="19" numFmtId="0" xfId="0" applyAlignment="1" applyFill="1" applyFont="1">
      <alignment horizontal="center" vertical="bottom"/>
    </xf>
    <xf borderId="0" fillId="439" fontId="19" numFmtId="0" xfId="0" applyAlignment="1" applyFill="1" applyFont="1">
      <alignment horizontal="center" vertical="bottom"/>
    </xf>
    <xf borderId="0" fillId="440" fontId="42" numFmtId="0" xfId="0" applyAlignment="1" applyFill="1" applyFont="1">
      <alignment horizontal="center" vertical="bottom"/>
    </xf>
    <xf borderId="0" fillId="441" fontId="42" numFmtId="0" xfId="0" applyAlignment="1" applyFill="1" applyFont="1">
      <alignment horizontal="center" vertical="bottom"/>
    </xf>
    <xf borderId="0" fillId="442" fontId="42" numFmtId="0" xfId="0" applyAlignment="1" applyFill="1" applyFont="1">
      <alignment horizontal="center" vertical="bottom"/>
    </xf>
    <xf borderId="0" fillId="443" fontId="42" numFmtId="0" xfId="0" applyAlignment="1" applyFill="1" applyFont="1">
      <alignment horizontal="center" vertical="bottom"/>
    </xf>
    <xf borderId="0" fillId="444" fontId="42" numFmtId="0" xfId="0" applyAlignment="1" applyFill="1" applyFont="1">
      <alignment horizontal="center" vertical="bottom"/>
    </xf>
    <xf borderId="0" fillId="445" fontId="42" numFmtId="0" xfId="0" applyAlignment="1" applyFill="1" applyFont="1">
      <alignment horizontal="center" vertical="bottom"/>
    </xf>
    <xf borderId="0" fillId="446" fontId="42" numFmtId="0" xfId="0" applyAlignment="1" applyFill="1" applyFont="1">
      <alignment horizontal="center" vertical="bottom"/>
    </xf>
    <xf borderId="0" fillId="447" fontId="42" numFmtId="0" xfId="0" applyAlignment="1" applyFill="1" applyFont="1">
      <alignment horizontal="center" vertical="bottom"/>
    </xf>
    <xf borderId="0" fillId="448" fontId="19" numFmtId="0" xfId="0" applyAlignment="1" applyFill="1" applyFont="1">
      <alignment horizontal="center" vertical="bottom"/>
    </xf>
    <xf borderId="0" fillId="449" fontId="19" numFmtId="0" xfId="0" applyAlignment="1" applyFill="1" applyFont="1">
      <alignment horizontal="center" vertical="bottom"/>
    </xf>
    <xf borderId="0" fillId="450" fontId="19" numFmtId="0" xfId="0" applyAlignment="1" applyFill="1" applyFont="1">
      <alignment horizontal="center" vertical="bottom"/>
    </xf>
    <xf borderId="0" fillId="451" fontId="19" numFmtId="0" xfId="0" applyAlignment="1" applyFill="1" applyFont="1">
      <alignment horizontal="center" vertical="bottom"/>
    </xf>
    <xf borderId="0" fillId="452" fontId="19" numFmtId="0" xfId="0" applyAlignment="1" applyFill="1" applyFont="1">
      <alignment horizontal="center" vertical="bottom"/>
    </xf>
    <xf borderId="0" fillId="453" fontId="19" numFmtId="0" xfId="0" applyAlignment="1" applyFill="1" applyFont="1">
      <alignment horizontal="center" vertical="bottom"/>
    </xf>
    <xf borderId="0" fillId="454" fontId="19" numFmtId="0" xfId="0" applyAlignment="1" applyFill="1" applyFont="1">
      <alignment horizontal="center" vertical="bottom"/>
    </xf>
    <xf borderId="0" fillId="455" fontId="19" numFmtId="0" xfId="0" applyAlignment="1" applyFill="1" applyFont="1">
      <alignment horizontal="center" vertical="bottom"/>
    </xf>
    <xf borderId="0" fillId="456" fontId="19" numFmtId="0" xfId="0" applyAlignment="1" applyFill="1" applyFont="1">
      <alignment horizontal="center" vertical="bottom"/>
    </xf>
    <xf borderId="0" fillId="457" fontId="19" numFmtId="0" xfId="0" applyAlignment="1" applyFill="1" applyFont="1">
      <alignment horizontal="center" vertical="bottom"/>
    </xf>
    <xf borderId="0" fillId="458" fontId="42" numFmtId="0" xfId="0" applyAlignment="1" applyFill="1" applyFont="1">
      <alignment horizontal="center" vertical="bottom"/>
    </xf>
    <xf borderId="0" fillId="459" fontId="42" numFmtId="0" xfId="0" applyAlignment="1" applyFill="1" applyFont="1">
      <alignment horizontal="center" vertical="bottom"/>
    </xf>
    <xf borderId="0" fillId="460" fontId="42" numFmtId="0" xfId="0" applyAlignment="1" applyFill="1" applyFont="1">
      <alignment horizontal="center" vertical="bottom"/>
    </xf>
    <xf borderId="0" fillId="461" fontId="42" numFmtId="0" xfId="0" applyAlignment="1" applyFill="1" applyFont="1">
      <alignment horizontal="center" vertical="bottom"/>
    </xf>
    <xf borderId="0" fillId="462" fontId="42" numFmtId="0" xfId="0" applyAlignment="1" applyFill="1" applyFont="1">
      <alignment horizontal="center" vertical="bottom"/>
    </xf>
    <xf borderId="0" fillId="463" fontId="42" numFmtId="0" xfId="0" applyAlignment="1" applyFill="1" applyFont="1">
      <alignment horizontal="center" vertical="bottom"/>
    </xf>
    <xf borderId="0" fillId="464" fontId="42" numFmtId="0" xfId="0" applyAlignment="1" applyFill="1" applyFont="1">
      <alignment horizontal="center" vertical="bottom"/>
    </xf>
    <xf borderId="0" fillId="465" fontId="42" numFmtId="0" xfId="0" applyAlignment="1" applyFill="1" applyFont="1">
      <alignment horizontal="center" vertical="bottom"/>
    </xf>
    <xf borderId="0" fillId="466" fontId="42" numFmtId="0" xfId="0" applyAlignment="1" applyFill="1" applyFont="1">
      <alignment horizontal="center" vertical="bottom"/>
    </xf>
    <xf borderId="0" fillId="467" fontId="19" numFmtId="0" xfId="0" applyAlignment="1" applyFill="1" applyFont="1">
      <alignment horizontal="center" vertical="bottom"/>
    </xf>
    <xf borderId="0" fillId="468" fontId="19" numFmtId="0" xfId="0" applyAlignment="1" applyFill="1" applyFont="1">
      <alignment horizontal="center" vertical="bottom"/>
    </xf>
    <xf borderId="0" fillId="469" fontId="19" numFmtId="0" xfId="0" applyAlignment="1" applyFill="1" applyFont="1">
      <alignment horizontal="center" vertical="bottom"/>
    </xf>
    <xf borderId="0" fillId="470" fontId="19" numFmtId="0" xfId="0" applyAlignment="1" applyFill="1" applyFont="1">
      <alignment horizontal="center" vertical="bottom"/>
    </xf>
    <xf borderId="0" fillId="471" fontId="19" numFmtId="0" xfId="0" applyAlignment="1" applyFill="1" applyFont="1">
      <alignment horizontal="center" vertical="bottom"/>
    </xf>
    <xf borderId="0" fillId="472" fontId="19" numFmtId="0" xfId="0" applyAlignment="1" applyFill="1" applyFont="1">
      <alignment horizontal="center" vertical="bottom"/>
    </xf>
    <xf borderId="0" fillId="473" fontId="19" numFmtId="0" xfId="0" applyAlignment="1" applyFill="1" applyFont="1">
      <alignment horizontal="center" vertical="bottom"/>
    </xf>
    <xf borderId="0" fillId="474" fontId="19" numFmtId="0" xfId="0" applyAlignment="1" applyFill="1" applyFont="1">
      <alignment horizontal="center" vertical="bottom"/>
    </xf>
    <xf borderId="0" fillId="475" fontId="19" numFmtId="0" xfId="0" applyAlignment="1" applyFill="1" applyFont="1">
      <alignment horizontal="center" vertical="bottom"/>
    </xf>
    <xf borderId="0" fillId="476" fontId="19" numFmtId="0" xfId="0" applyAlignment="1" applyFill="1" applyFont="1">
      <alignment horizontal="center" vertical="bottom"/>
    </xf>
    <xf borderId="0" fillId="477" fontId="42" numFmtId="0" xfId="0" applyAlignment="1" applyFill="1" applyFont="1">
      <alignment horizontal="center" vertical="bottom"/>
    </xf>
    <xf borderId="0" fillId="478" fontId="42" numFmtId="0" xfId="0" applyAlignment="1" applyFill="1" applyFont="1">
      <alignment horizontal="center" vertical="bottom"/>
    </xf>
    <xf borderId="0" fillId="479" fontId="42" numFmtId="0" xfId="0" applyAlignment="1" applyFill="1" applyFont="1">
      <alignment horizontal="center" vertical="bottom"/>
    </xf>
    <xf borderId="0" fillId="480" fontId="42" numFmtId="0" xfId="0" applyAlignment="1" applyFill="1" applyFont="1">
      <alignment horizontal="center" vertical="bottom"/>
    </xf>
    <xf borderId="0" fillId="481" fontId="42" numFmtId="0" xfId="0" applyAlignment="1" applyFill="1" applyFont="1">
      <alignment horizontal="center" vertical="bottom"/>
    </xf>
    <xf borderId="0" fillId="482" fontId="42" numFmtId="0" xfId="0" applyAlignment="1" applyFill="1" applyFont="1">
      <alignment horizontal="center" vertical="bottom"/>
    </xf>
    <xf borderId="0" fillId="483" fontId="42" numFmtId="0" xfId="0" applyAlignment="1" applyFill="1" applyFont="1">
      <alignment horizontal="center" vertical="bottom"/>
    </xf>
    <xf borderId="0" fillId="484" fontId="42" numFmtId="0" xfId="0" applyAlignment="1" applyFill="1" applyFont="1">
      <alignment horizontal="center" vertical="bottom"/>
    </xf>
    <xf borderId="0" fillId="485" fontId="42" numFmtId="0" xfId="0" applyAlignment="1" applyFill="1" applyFont="1">
      <alignment horizontal="center" vertical="bottom"/>
    </xf>
    <xf borderId="0" fillId="486" fontId="19" numFmtId="0" xfId="0" applyAlignment="1" applyFill="1" applyFont="1">
      <alignment horizontal="center" vertical="bottom"/>
    </xf>
    <xf borderId="0" fillId="487" fontId="19" numFmtId="0" xfId="0" applyAlignment="1" applyFill="1" applyFont="1">
      <alignment horizontal="center" vertical="bottom"/>
    </xf>
    <xf borderId="0" fillId="488" fontId="19" numFmtId="0" xfId="0" applyAlignment="1" applyFill="1" applyFont="1">
      <alignment horizontal="center" vertical="bottom"/>
    </xf>
    <xf borderId="0" fillId="489" fontId="19" numFmtId="0" xfId="0" applyAlignment="1" applyFill="1" applyFont="1">
      <alignment horizontal="center" vertical="bottom"/>
    </xf>
    <xf borderId="0" fillId="490" fontId="19" numFmtId="0" xfId="0" applyAlignment="1" applyFill="1" applyFont="1">
      <alignment horizontal="center" vertical="bottom"/>
    </xf>
    <xf borderId="0" fillId="491" fontId="19" numFmtId="0" xfId="0" applyAlignment="1" applyFill="1" applyFont="1">
      <alignment horizontal="center" vertical="bottom"/>
    </xf>
    <xf borderId="0" fillId="492" fontId="19" numFmtId="0" xfId="0" applyAlignment="1" applyFill="1" applyFont="1">
      <alignment horizontal="center" vertical="bottom"/>
    </xf>
    <xf borderId="0" fillId="493" fontId="19" numFmtId="0" xfId="0" applyAlignment="1" applyFill="1" applyFont="1">
      <alignment horizontal="center" vertical="bottom"/>
    </xf>
    <xf borderId="0" fillId="494" fontId="19" numFmtId="0" xfId="0" applyAlignment="1" applyFill="1" applyFont="1">
      <alignment horizontal="center" vertical="bottom"/>
    </xf>
    <xf borderId="0" fillId="495" fontId="19" numFmtId="0" xfId="0" applyAlignment="1" applyFill="1" applyFont="1">
      <alignment horizontal="center" vertical="bottom"/>
    </xf>
    <xf borderId="0" fillId="496" fontId="42" numFmtId="0" xfId="0" applyAlignment="1" applyFill="1" applyFont="1">
      <alignment horizontal="center" vertical="bottom"/>
    </xf>
    <xf borderId="0" fillId="497" fontId="42" numFmtId="0" xfId="0" applyAlignment="1" applyFill="1" applyFont="1">
      <alignment horizontal="center" vertical="bottom"/>
    </xf>
    <xf borderId="0" fillId="498" fontId="42" numFmtId="0" xfId="0" applyAlignment="1" applyFill="1" applyFont="1">
      <alignment horizontal="center" vertical="bottom"/>
    </xf>
    <xf borderId="0" fillId="499" fontId="42" numFmtId="0" xfId="0" applyAlignment="1" applyFill="1" applyFont="1">
      <alignment horizontal="center" vertical="bottom"/>
    </xf>
    <xf borderId="0" fillId="500" fontId="42" numFmtId="0" xfId="0" applyAlignment="1" applyFill="1" applyFont="1">
      <alignment horizontal="center" vertical="bottom"/>
    </xf>
    <xf borderId="0" fillId="501" fontId="42" numFmtId="0" xfId="0" applyAlignment="1" applyFill="1" applyFont="1">
      <alignment horizontal="center" vertical="bottom"/>
    </xf>
    <xf borderId="0" fillId="502" fontId="42" numFmtId="0" xfId="0" applyAlignment="1" applyFill="1" applyFont="1">
      <alignment horizontal="center" vertical="bottom"/>
    </xf>
    <xf borderId="0" fillId="503" fontId="42" numFmtId="0" xfId="0" applyAlignment="1" applyFill="1" applyFont="1">
      <alignment horizontal="center" vertical="bottom"/>
    </xf>
    <xf borderId="0" fillId="504" fontId="42" numFmtId="0" xfId="0" applyAlignment="1" applyFill="1" applyFont="1">
      <alignment horizontal="center" vertical="bottom"/>
    </xf>
    <xf borderId="0" fillId="505" fontId="19" numFmtId="0" xfId="0" applyAlignment="1" applyFill="1" applyFont="1">
      <alignment horizontal="center" vertical="bottom"/>
    </xf>
    <xf borderId="0" fillId="506" fontId="19" numFmtId="0" xfId="0" applyAlignment="1" applyFill="1" applyFont="1">
      <alignment horizontal="center" vertical="bottom"/>
    </xf>
    <xf borderId="0" fillId="507" fontId="19" numFmtId="0" xfId="0" applyAlignment="1" applyFill="1" applyFont="1">
      <alignment horizontal="center" vertical="bottom"/>
    </xf>
    <xf borderId="0" fillId="508" fontId="19" numFmtId="0" xfId="0" applyAlignment="1" applyFill="1" applyFont="1">
      <alignment horizontal="center" vertical="bottom"/>
    </xf>
    <xf borderId="0" fillId="509" fontId="19" numFmtId="0" xfId="0" applyAlignment="1" applyFill="1" applyFont="1">
      <alignment horizontal="center" vertical="bottom"/>
    </xf>
    <xf borderId="0" fillId="510" fontId="19" numFmtId="0" xfId="0" applyAlignment="1" applyFill="1" applyFont="1">
      <alignment horizontal="center" vertical="bottom"/>
    </xf>
    <xf borderId="0" fillId="511" fontId="19" numFmtId="0" xfId="0" applyAlignment="1" applyFill="1" applyFont="1">
      <alignment horizontal="center" vertical="bottom"/>
    </xf>
    <xf borderId="0" fillId="512" fontId="19" numFmtId="0" xfId="0" applyAlignment="1" applyFill="1" applyFont="1">
      <alignment horizontal="center" vertical="bottom"/>
    </xf>
    <xf borderId="0" fillId="513" fontId="19" numFmtId="0" xfId="0" applyAlignment="1" applyFill="1" applyFont="1">
      <alignment horizontal="center" vertical="bottom"/>
    </xf>
    <xf borderId="0" fillId="514" fontId="19" numFmtId="0" xfId="0" applyAlignment="1" applyFill="1" applyFont="1">
      <alignment horizontal="center" vertical="bottom"/>
    </xf>
    <xf borderId="0" fillId="515" fontId="42" numFmtId="0" xfId="0" applyAlignment="1" applyFill="1" applyFont="1">
      <alignment horizontal="center" vertical="bottom"/>
    </xf>
    <xf borderId="0" fillId="516" fontId="42" numFmtId="0" xfId="0" applyAlignment="1" applyFill="1" applyFont="1">
      <alignment horizontal="center" vertical="bottom"/>
    </xf>
    <xf borderId="0" fillId="517" fontId="42" numFmtId="0" xfId="0" applyAlignment="1" applyFill="1" applyFont="1">
      <alignment horizontal="center" vertical="bottom"/>
    </xf>
    <xf borderId="0" fillId="518" fontId="42" numFmtId="0" xfId="0" applyAlignment="1" applyFill="1" applyFont="1">
      <alignment horizontal="center" vertical="bottom"/>
    </xf>
    <xf borderId="0" fillId="519" fontId="42" numFmtId="0" xfId="0" applyAlignment="1" applyFill="1" applyFont="1">
      <alignment horizontal="center" vertical="bottom"/>
    </xf>
    <xf borderId="0" fillId="520" fontId="42" numFmtId="0" xfId="0" applyAlignment="1" applyFill="1" applyFont="1">
      <alignment horizontal="center" vertical="bottom"/>
    </xf>
    <xf borderId="0" fillId="521" fontId="42" numFmtId="0" xfId="0" applyAlignment="1" applyFill="1" applyFont="1">
      <alignment horizontal="center" vertical="bottom"/>
    </xf>
    <xf borderId="0" fillId="522" fontId="42" numFmtId="0" xfId="0" applyAlignment="1" applyFill="1" applyFont="1">
      <alignment horizontal="center" vertical="bottom"/>
    </xf>
    <xf borderId="0" fillId="523" fontId="42" numFmtId="0" xfId="0" applyAlignment="1" applyFill="1" applyFont="1">
      <alignment horizontal="center" vertical="bottom"/>
    </xf>
    <xf borderId="0" fillId="524" fontId="19" numFmtId="0" xfId="0" applyAlignment="1" applyFill="1" applyFont="1">
      <alignment horizontal="center" vertical="bottom"/>
    </xf>
    <xf borderId="0" fillId="525" fontId="19" numFmtId="0" xfId="0" applyAlignment="1" applyFill="1" applyFont="1">
      <alignment horizontal="center" vertical="bottom"/>
    </xf>
    <xf borderId="0" fillId="526" fontId="19" numFmtId="0" xfId="0" applyAlignment="1" applyFill="1" applyFont="1">
      <alignment horizontal="center" vertical="bottom"/>
    </xf>
    <xf borderId="0" fillId="527" fontId="19" numFmtId="0" xfId="0" applyAlignment="1" applyFill="1" applyFont="1">
      <alignment horizontal="center" vertical="bottom"/>
    </xf>
    <xf borderId="0" fillId="528" fontId="19" numFmtId="0" xfId="0" applyAlignment="1" applyFill="1" applyFont="1">
      <alignment horizontal="center" vertical="bottom"/>
    </xf>
    <xf borderId="0" fillId="529" fontId="19" numFmtId="0" xfId="0" applyAlignment="1" applyFill="1" applyFont="1">
      <alignment horizontal="center" vertical="bottom"/>
    </xf>
    <xf borderId="0" fillId="530" fontId="19" numFmtId="0" xfId="0" applyAlignment="1" applyFill="1" applyFont="1">
      <alignment horizontal="center" vertical="bottom"/>
    </xf>
    <xf borderId="0" fillId="531" fontId="19" numFmtId="0" xfId="0" applyAlignment="1" applyFill="1" applyFont="1">
      <alignment horizontal="center" vertical="bottom"/>
    </xf>
    <xf borderId="0" fillId="532" fontId="19" numFmtId="0" xfId="0" applyAlignment="1" applyFill="1" applyFont="1">
      <alignment horizontal="center" vertical="bottom"/>
    </xf>
    <xf borderId="0" fillId="533" fontId="19" numFmtId="0" xfId="0" applyAlignment="1" applyFill="1" applyFont="1">
      <alignment horizontal="center" vertical="bottom"/>
    </xf>
    <xf borderId="0" fillId="534" fontId="42" numFmtId="0" xfId="0" applyAlignment="1" applyFill="1" applyFont="1">
      <alignment horizontal="center" vertical="bottom"/>
    </xf>
    <xf borderId="0" fillId="535" fontId="42" numFmtId="0" xfId="0" applyAlignment="1" applyFill="1" applyFont="1">
      <alignment horizontal="center" vertical="bottom"/>
    </xf>
    <xf borderId="0" fillId="536" fontId="42" numFmtId="0" xfId="0" applyAlignment="1" applyFill="1" applyFont="1">
      <alignment horizontal="center" vertical="bottom"/>
    </xf>
    <xf borderId="0" fillId="537" fontId="42" numFmtId="0" xfId="0" applyAlignment="1" applyFill="1" applyFont="1">
      <alignment horizontal="center" vertical="bottom"/>
    </xf>
    <xf borderId="0" fillId="538" fontId="42" numFmtId="0" xfId="0" applyAlignment="1" applyFill="1" applyFont="1">
      <alignment horizontal="center" vertical="bottom"/>
    </xf>
    <xf borderId="0" fillId="539" fontId="42" numFmtId="0" xfId="0" applyAlignment="1" applyFill="1" applyFont="1">
      <alignment horizontal="center" vertical="bottom"/>
    </xf>
    <xf borderId="0" fillId="540" fontId="42" numFmtId="0" xfId="0" applyAlignment="1" applyFill="1" applyFont="1">
      <alignment horizontal="center" vertical="bottom"/>
    </xf>
    <xf borderId="0" fillId="541" fontId="42" numFmtId="0" xfId="0" applyAlignment="1" applyFill="1" applyFont="1">
      <alignment horizontal="center" vertical="bottom"/>
    </xf>
    <xf borderId="0" fillId="542" fontId="42" numFmtId="0" xfId="0" applyAlignment="1" applyFill="1" applyFont="1">
      <alignment horizontal="center" vertical="bottom"/>
    </xf>
    <xf borderId="0" fillId="543" fontId="19" numFmtId="0" xfId="0" applyAlignment="1" applyFill="1" applyFont="1">
      <alignment horizontal="center" vertical="bottom"/>
    </xf>
    <xf borderId="0" fillId="544" fontId="19" numFmtId="0" xfId="0" applyAlignment="1" applyFill="1" applyFont="1">
      <alignment horizontal="center" vertical="bottom"/>
    </xf>
    <xf borderId="0" fillId="545" fontId="19" numFmtId="0" xfId="0" applyAlignment="1" applyFill="1" applyFont="1">
      <alignment horizontal="center" vertical="bottom"/>
    </xf>
    <xf borderId="0" fillId="546" fontId="19" numFmtId="0" xfId="0" applyAlignment="1" applyFill="1" applyFont="1">
      <alignment horizontal="center" vertical="bottom"/>
    </xf>
    <xf borderId="0" fillId="547" fontId="19" numFmtId="0" xfId="0" applyAlignment="1" applyFill="1" applyFont="1">
      <alignment horizontal="center" vertical="bottom"/>
    </xf>
    <xf borderId="0" fillId="548" fontId="19" numFmtId="0" xfId="0" applyAlignment="1" applyFill="1" applyFont="1">
      <alignment horizontal="center" vertical="bottom"/>
    </xf>
    <xf borderId="0" fillId="549" fontId="19" numFmtId="0" xfId="0" applyAlignment="1" applyFill="1" applyFont="1">
      <alignment horizontal="center" vertical="bottom"/>
    </xf>
    <xf borderId="0" fillId="550" fontId="19" numFmtId="0" xfId="0" applyAlignment="1" applyFill="1" applyFont="1">
      <alignment horizontal="center" vertical="bottom"/>
    </xf>
    <xf borderId="0" fillId="551" fontId="19" numFmtId="0" xfId="0" applyAlignment="1" applyFill="1" applyFont="1">
      <alignment horizontal="center" vertical="bottom"/>
    </xf>
    <xf borderId="0" fillId="552" fontId="19" numFmtId="0" xfId="0" applyAlignment="1" applyFill="1" applyFont="1">
      <alignment horizontal="center" vertical="bottom"/>
    </xf>
    <xf borderId="0" fillId="553" fontId="42" numFmtId="0" xfId="0" applyAlignment="1" applyFill="1" applyFont="1">
      <alignment horizontal="center" vertical="bottom"/>
    </xf>
    <xf borderId="0" fillId="554" fontId="42" numFmtId="0" xfId="0" applyAlignment="1" applyFill="1" applyFont="1">
      <alignment horizontal="center" vertical="bottom"/>
    </xf>
    <xf borderId="0" fillId="555" fontId="42" numFmtId="0" xfId="0" applyAlignment="1" applyFill="1" applyFont="1">
      <alignment horizontal="center" vertical="bottom"/>
    </xf>
    <xf borderId="0" fillId="556" fontId="42" numFmtId="0" xfId="0" applyAlignment="1" applyFill="1" applyFont="1">
      <alignment horizontal="center" vertical="bottom"/>
    </xf>
    <xf borderId="0" fillId="557" fontId="42" numFmtId="0" xfId="0" applyAlignment="1" applyFill="1" applyFont="1">
      <alignment horizontal="center" vertical="bottom"/>
    </xf>
    <xf borderId="0" fillId="558" fontId="42" numFmtId="0" xfId="0" applyAlignment="1" applyFill="1" applyFont="1">
      <alignment horizontal="center" vertical="bottom"/>
    </xf>
    <xf borderId="0" fillId="559" fontId="42" numFmtId="0" xfId="0" applyAlignment="1" applyFill="1" applyFont="1">
      <alignment horizontal="center" vertical="bottom"/>
    </xf>
    <xf borderId="0" fillId="560" fontId="42" numFmtId="0" xfId="0" applyAlignment="1" applyFill="1" applyFont="1">
      <alignment horizontal="center" vertical="bottom"/>
    </xf>
    <xf borderId="0" fillId="561" fontId="42" numFmtId="0" xfId="0" applyAlignment="1" applyFill="1" applyFont="1">
      <alignment horizontal="center" vertical="bottom"/>
    </xf>
    <xf borderId="0" fillId="562" fontId="19" numFmtId="0" xfId="0" applyAlignment="1" applyFill="1" applyFont="1">
      <alignment horizontal="center" vertical="bottom"/>
    </xf>
    <xf borderId="0" fillId="563" fontId="19" numFmtId="0" xfId="0" applyAlignment="1" applyFill="1" applyFont="1">
      <alignment horizontal="center" vertical="bottom"/>
    </xf>
    <xf borderId="0" fillId="564" fontId="19" numFmtId="0" xfId="0" applyAlignment="1" applyFill="1" applyFont="1">
      <alignment horizontal="center" vertical="bottom"/>
    </xf>
    <xf borderId="0" fillId="565" fontId="19" numFmtId="0" xfId="0" applyAlignment="1" applyFill="1" applyFont="1">
      <alignment horizontal="center" vertical="bottom"/>
    </xf>
    <xf borderId="0" fillId="566" fontId="19" numFmtId="0" xfId="0" applyAlignment="1" applyFill="1" applyFont="1">
      <alignment horizontal="center" vertical="bottom"/>
    </xf>
    <xf borderId="0" fillId="567" fontId="19" numFmtId="0" xfId="0" applyAlignment="1" applyFill="1" applyFont="1">
      <alignment horizontal="center" vertical="bottom"/>
    </xf>
    <xf borderId="0" fillId="568" fontId="19" numFmtId="0" xfId="0" applyAlignment="1" applyFill="1" applyFont="1">
      <alignment horizontal="center" vertical="bottom"/>
    </xf>
    <xf borderId="0" fillId="569" fontId="19" numFmtId="0" xfId="0" applyAlignment="1" applyFill="1" applyFont="1">
      <alignment horizontal="center" vertical="bottom"/>
    </xf>
    <xf borderId="0" fillId="570" fontId="19" numFmtId="0" xfId="0" applyAlignment="1" applyFill="1" applyFont="1">
      <alignment horizontal="center" vertical="bottom"/>
    </xf>
    <xf borderId="0" fillId="571" fontId="19" numFmtId="0" xfId="0" applyAlignment="1" applyFill="1" applyFont="1">
      <alignment horizontal="center" vertical="bottom"/>
    </xf>
    <xf borderId="0" fillId="572" fontId="42" numFmtId="0" xfId="0" applyAlignment="1" applyFill="1" applyFont="1">
      <alignment horizontal="center" vertical="bottom"/>
    </xf>
    <xf borderId="0" fillId="573" fontId="42" numFmtId="0" xfId="0" applyAlignment="1" applyFill="1" applyFont="1">
      <alignment horizontal="center" vertical="bottom"/>
    </xf>
    <xf borderId="0" fillId="574" fontId="42" numFmtId="0" xfId="0" applyAlignment="1" applyFill="1" applyFont="1">
      <alignment horizontal="center" vertical="bottom"/>
    </xf>
    <xf borderId="0" fillId="575" fontId="42" numFmtId="0" xfId="0" applyAlignment="1" applyFill="1" applyFont="1">
      <alignment horizontal="center" vertical="bottom"/>
    </xf>
    <xf borderId="0" fillId="576" fontId="42" numFmtId="0" xfId="0" applyAlignment="1" applyFill="1" applyFont="1">
      <alignment horizontal="center" vertical="bottom"/>
    </xf>
    <xf borderId="0" fillId="577" fontId="42" numFmtId="0" xfId="0" applyAlignment="1" applyFill="1" applyFont="1">
      <alignment horizontal="center" vertical="bottom"/>
    </xf>
    <xf borderId="0" fillId="578" fontId="42" numFmtId="0" xfId="0" applyAlignment="1" applyFill="1" applyFont="1">
      <alignment horizontal="center" vertical="bottom"/>
    </xf>
    <xf borderId="0" fillId="579" fontId="42" numFmtId="0" xfId="0" applyAlignment="1" applyFill="1" applyFont="1">
      <alignment horizontal="center" vertical="bottom"/>
    </xf>
    <xf borderId="0" fillId="580" fontId="42" numFmtId="0" xfId="0" applyAlignment="1" applyFill="1" applyFont="1">
      <alignment horizontal="center" vertical="bottom"/>
    </xf>
    <xf borderId="0" fillId="581" fontId="19" numFmtId="0" xfId="0" applyAlignment="1" applyFill="1" applyFont="1">
      <alignment horizontal="center" vertical="bottom"/>
    </xf>
    <xf borderId="0" fillId="582" fontId="19" numFmtId="0" xfId="0" applyAlignment="1" applyFill="1" applyFont="1">
      <alignment horizontal="center" vertical="bottom"/>
    </xf>
    <xf borderId="0" fillId="583" fontId="19" numFmtId="0" xfId="0" applyAlignment="1" applyFill="1" applyFont="1">
      <alignment horizontal="center" vertical="bottom"/>
    </xf>
    <xf borderId="0" fillId="584" fontId="19" numFmtId="0" xfId="0" applyAlignment="1" applyFill="1" applyFont="1">
      <alignment horizontal="center" vertical="bottom"/>
    </xf>
    <xf borderId="0" fillId="585" fontId="19" numFmtId="0" xfId="0" applyAlignment="1" applyFill="1" applyFont="1">
      <alignment horizontal="center" vertical="bottom"/>
    </xf>
    <xf borderId="0" fillId="586" fontId="19" numFmtId="0" xfId="0" applyAlignment="1" applyFill="1" applyFont="1">
      <alignment horizontal="center" vertical="bottom"/>
    </xf>
    <xf borderId="0" fillId="587" fontId="19" numFmtId="0" xfId="0" applyAlignment="1" applyFill="1" applyFont="1">
      <alignment horizontal="center" vertical="bottom"/>
    </xf>
    <xf borderId="0" fillId="588" fontId="19" numFmtId="0" xfId="0" applyAlignment="1" applyFill="1" applyFont="1">
      <alignment horizontal="center" vertical="bottom"/>
    </xf>
    <xf borderId="0" fillId="589" fontId="19" numFmtId="0" xfId="0" applyAlignment="1" applyFill="1" applyFont="1">
      <alignment horizontal="center" vertical="bottom"/>
    </xf>
    <xf borderId="0" fillId="590" fontId="19" numFmtId="0" xfId="0" applyAlignment="1" applyFill="1" applyFont="1">
      <alignment horizontal="center" vertical="bottom"/>
    </xf>
    <xf borderId="0" fillId="591" fontId="42" numFmtId="0" xfId="0" applyAlignment="1" applyFill="1" applyFont="1">
      <alignment horizontal="center" vertical="bottom"/>
    </xf>
    <xf borderId="0" fillId="592" fontId="42" numFmtId="0" xfId="0" applyAlignment="1" applyFill="1" applyFont="1">
      <alignment horizontal="center" vertical="bottom"/>
    </xf>
    <xf borderId="0" fillId="593" fontId="42" numFmtId="0" xfId="0" applyAlignment="1" applyFill="1" applyFont="1">
      <alignment horizontal="center" vertical="bottom"/>
    </xf>
    <xf borderId="0" fillId="594" fontId="42" numFmtId="0" xfId="0" applyAlignment="1" applyFill="1" applyFont="1">
      <alignment horizontal="center" vertical="bottom"/>
    </xf>
    <xf borderId="0" fillId="595" fontId="42" numFmtId="0" xfId="0" applyAlignment="1" applyFill="1" applyFont="1">
      <alignment horizontal="center" vertical="bottom"/>
    </xf>
    <xf borderId="0" fillId="596" fontId="42" numFmtId="0" xfId="0" applyAlignment="1" applyFill="1" applyFont="1">
      <alignment horizontal="center" vertical="bottom"/>
    </xf>
    <xf borderId="0" fillId="597" fontId="42" numFmtId="0" xfId="0" applyAlignment="1" applyFill="1" applyFont="1">
      <alignment horizontal="center" vertical="bottom"/>
    </xf>
    <xf borderId="0" fillId="598" fontId="42" numFmtId="0" xfId="0" applyAlignment="1" applyFill="1" applyFont="1">
      <alignment horizontal="center" vertical="bottom"/>
    </xf>
    <xf borderId="0" fillId="599" fontId="42" numFmtId="0" xfId="0" applyAlignment="1" applyFill="1" applyFont="1">
      <alignment horizontal="center" vertical="bottom"/>
    </xf>
    <xf borderId="0" fillId="600" fontId="19" numFmtId="0" xfId="0" applyAlignment="1" applyFill="1" applyFont="1">
      <alignment horizontal="center" vertical="bottom"/>
    </xf>
    <xf borderId="0" fillId="601" fontId="19" numFmtId="0" xfId="0" applyAlignment="1" applyFill="1" applyFont="1">
      <alignment horizontal="center" vertical="bottom"/>
    </xf>
    <xf borderId="0" fillId="602" fontId="19" numFmtId="0" xfId="0" applyAlignment="1" applyFill="1" applyFont="1">
      <alignment horizontal="center" vertical="bottom"/>
    </xf>
    <xf borderId="0" fillId="603" fontId="19" numFmtId="0" xfId="0" applyAlignment="1" applyFill="1" applyFont="1">
      <alignment horizontal="center" vertical="bottom"/>
    </xf>
    <xf borderId="0" fillId="604" fontId="19" numFmtId="0" xfId="0" applyAlignment="1" applyFill="1" applyFont="1">
      <alignment horizontal="center" vertical="bottom"/>
    </xf>
    <xf borderId="0" fillId="605" fontId="19" numFmtId="0" xfId="0" applyAlignment="1" applyFill="1" applyFont="1">
      <alignment horizontal="center" vertical="bottom"/>
    </xf>
    <xf borderId="0" fillId="606" fontId="19" numFmtId="0" xfId="0" applyAlignment="1" applyFill="1" applyFont="1">
      <alignment horizontal="center" vertical="bottom"/>
    </xf>
    <xf borderId="0" fillId="607" fontId="19" numFmtId="0" xfId="0" applyAlignment="1" applyFill="1" applyFont="1">
      <alignment horizontal="center" vertical="bottom"/>
    </xf>
    <xf borderId="0" fillId="608" fontId="19" numFmtId="0" xfId="0" applyAlignment="1" applyFill="1" applyFont="1">
      <alignment horizontal="center" vertical="bottom"/>
    </xf>
    <xf borderId="0" fillId="609" fontId="19" numFmtId="0" xfId="0" applyAlignment="1" applyFill="1" applyFont="1">
      <alignment horizontal="center" vertical="bottom"/>
    </xf>
    <xf borderId="0" fillId="610" fontId="42" numFmtId="0" xfId="0" applyAlignment="1" applyFill="1" applyFont="1">
      <alignment horizontal="center" vertical="bottom"/>
    </xf>
    <xf borderId="0" fillId="611" fontId="42" numFmtId="0" xfId="0" applyAlignment="1" applyFill="1" applyFont="1">
      <alignment horizontal="center" vertical="bottom"/>
    </xf>
    <xf borderId="0" fillId="612" fontId="42" numFmtId="0" xfId="0" applyAlignment="1" applyFill="1" applyFont="1">
      <alignment horizontal="center" vertical="bottom"/>
    </xf>
    <xf borderId="0" fillId="613" fontId="42" numFmtId="0" xfId="0" applyAlignment="1" applyFill="1" applyFont="1">
      <alignment horizontal="center" vertical="bottom"/>
    </xf>
    <xf borderId="0" fillId="614" fontId="42" numFmtId="0" xfId="0" applyAlignment="1" applyFill="1" applyFont="1">
      <alignment horizontal="center" vertical="bottom"/>
    </xf>
    <xf borderId="0" fillId="615" fontId="42" numFmtId="0" xfId="0" applyAlignment="1" applyFill="1" applyFont="1">
      <alignment horizontal="center" vertical="bottom"/>
    </xf>
    <xf borderId="0" fillId="616" fontId="42" numFmtId="0" xfId="0" applyAlignment="1" applyFill="1" applyFont="1">
      <alignment horizontal="center" vertical="bottom"/>
    </xf>
    <xf borderId="0" fillId="617" fontId="42" numFmtId="0" xfId="0" applyAlignment="1" applyFill="1" applyFont="1">
      <alignment horizontal="center" vertical="bottom"/>
    </xf>
    <xf borderId="0" fillId="618" fontId="42" numFmtId="0" xfId="0" applyAlignment="1" applyFill="1" applyFont="1">
      <alignment horizontal="center" vertical="bottom"/>
    </xf>
    <xf borderId="0" fillId="619" fontId="19" numFmtId="0" xfId="0" applyAlignment="1" applyFill="1" applyFont="1">
      <alignment horizontal="center" vertical="bottom"/>
    </xf>
    <xf borderId="0" fillId="620" fontId="19" numFmtId="0" xfId="0" applyAlignment="1" applyFill="1" applyFont="1">
      <alignment horizontal="center" vertical="bottom"/>
    </xf>
    <xf borderId="0" fillId="621" fontId="19" numFmtId="0" xfId="0" applyAlignment="1" applyFill="1" applyFont="1">
      <alignment horizontal="center" vertical="bottom"/>
    </xf>
    <xf borderId="0" fillId="622" fontId="19" numFmtId="0" xfId="0" applyAlignment="1" applyFill="1" applyFont="1">
      <alignment horizontal="center" vertical="bottom"/>
    </xf>
    <xf borderId="0" fillId="623" fontId="19" numFmtId="0" xfId="0" applyAlignment="1" applyFill="1" applyFont="1">
      <alignment horizontal="center" vertical="bottom"/>
    </xf>
    <xf borderId="0" fillId="624" fontId="19" numFmtId="0" xfId="0" applyAlignment="1" applyFill="1" applyFont="1">
      <alignment horizontal="center" vertical="bottom"/>
    </xf>
    <xf borderId="0" fillId="625" fontId="19" numFmtId="0" xfId="0" applyAlignment="1" applyFill="1" applyFont="1">
      <alignment horizontal="center" vertical="bottom"/>
    </xf>
    <xf borderId="0" fillId="626" fontId="19" numFmtId="0" xfId="0" applyAlignment="1" applyFill="1" applyFont="1">
      <alignment horizontal="center" vertical="bottom"/>
    </xf>
    <xf borderId="0" fillId="627" fontId="19" numFmtId="0" xfId="0" applyAlignment="1" applyFill="1" applyFont="1">
      <alignment horizontal="center" vertical="bottom"/>
    </xf>
    <xf borderId="0" fillId="628" fontId="19" numFmtId="0" xfId="0" applyAlignment="1" applyFill="1" applyFont="1">
      <alignment horizontal="center" vertical="bottom"/>
    </xf>
    <xf borderId="0" fillId="629" fontId="42" numFmtId="0" xfId="0" applyAlignment="1" applyFill="1" applyFont="1">
      <alignment horizontal="center" vertical="bottom"/>
    </xf>
    <xf borderId="0" fillId="630" fontId="42" numFmtId="0" xfId="0" applyAlignment="1" applyFill="1" applyFont="1">
      <alignment horizontal="center" vertical="bottom"/>
    </xf>
    <xf borderId="0" fillId="631" fontId="42" numFmtId="0" xfId="0" applyAlignment="1" applyFill="1" applyFont="1">
      <alignment horizontal="center" vertical="bottom"/>
    </xf>
    <xf borderId="0" fillId="632" fontId="42" numFmtId="0" xfId="0" applyAlignment="1" applyFill="1" applyFont="1">
      <alignment horizontal="center" vertical="bottom"/>
    </xf>
    <xf borderId="0" fillId="633" fontId="42" numFmtId="0" xfId="0" applyAlignment="1" applyFill="1" applyFont="1">
      <alignment horizontal="center" vertical="bottom"/>
    </xf>
    <xf borderId="0" fillId="634" fontId="42" numFmtId="0" xfId="0" applyAlignment="1" applyFill="1" applyFont="1">
      <alignment horizontal="center" vertical="bottom"/>
    </xf>
    <xf borderId="0" fillId="635" fontId="42" numFmtId="0" xfId="0" applyAlignment="1" applyFill="1" applyFont="1">
      <alignment horizontal="center" vertical="bottom"/>
    </xf>
    <xf borderId="0" fillId="636" fontId="42" numFmtId="0" xfId="0" applyAlignment="1" applyFill="1" applyFont="1">
      <alignment horizontal="center" vertical="bottom"/>
    </xf>
    <xf borderId="0" fillId="637" fontId="42" numFmtId="0" xfId="0" applyAlignment="1" applyFill="1" applyFont="1">
      <alignment horizontal="center" vertical="bottom"/>
    </xf>
    <xf borderId="0" fillId="638" fontId="19" numFmtId="0" xfId="0" applyAlignment="1" applyFill="1" applyFont="1">
      <alignment horizontal="center" vertical="bottom"/>
    </xf>
    <xf borderId="0" fillId="639" fontId="19" numFmtId="0" xfId="0" applyAlignment="1" applyFill="1" applyFont="1">
      <alignment horizontal="center" vertical="bottom"/>
    </xf>
    <xf borderId="0" fillId="640" fontId="19" numFmtId="0" xfId="0" applyAlignment="1" applyFill="1" applyFont="1">
      <alignment horizontal="center" vertical="bottom"/>
    </xf>
    <xf borderId="0" fillId="641" fontId="19" numFmtId="0" xfId="0" applyAlignment="1" applyFill="1" applyFont="1">
      <alignment horizontal="center" vertical="bottom"/>
    </xf>
    <xf borderId="0" fillId="642" fontId="19" numFmtId="0" xfId="0" applyAlignment="1" applyFill="1" applyFont="1">
      <alignment horizontal="center" vertical="bottom"/>
    </xf>
    <xf borderId="0" fillId="643" fontId="19" numFmtId="0" xfId="0" applyAlignment="1" applyFill="1" applyFont="1">
      <alignment horizontal="center" vertical="bottom"/>
    </xf>
    <xf borderId="0" fillId="644" fontId="19" numFmtId="0" xfId="0" applyAlignment="1" applyFill="1" applyFont="1">
      <alignment horizontal="center" vertical="bottom"/>
    </xf>
    <xf borderId="0" fillId="645" fontId="19" numFmtId="0" xfId="0" applyAlignment="1" applyFill="1" applyFont="1">
      <alignment horizontal="center" vertical="bottom"/>
    </xf>
    <xf borderId="0" fillId="646" fontId="19" numFmtId="0" xfId="0" applyAlignment="1" applyFill="1" applyFont="1">
      <alignment horizontal="center" vertical="bottom"/>
    </xf>
    <xf borderId="0" fillId="647" fontId="19" numFmtId="0" xfId="0" applyAlignment="1" applyFill="1" applyFont="1">
      <alignment horizontal="center" vertical="bottom"/>
    </xf>
    <xf borderId="0" fillId="648" fontId="42" numFmtId="0" xfId="0" applyAlignment="1" applyFill="1" applyFont="1">
      <alignment horizontal="center" vertical="bottom"/>
    </xf>
    <xf borderId="0" fillId="649" fontId="42" numFmtId="0" xfId="0" applyAlignment="1" applyFill="1" applyFont="1">
      <alignment horizontal="center" vertical="bottom"/>
    </xf>
    <xf borderId="0" fillId="650" fontId="42" numFmtId="0" xfId="0" applyAlignment="1" applyFill="1" applyFont="1">
      <alignment horizontal="center" vertical="bottom"/>
    </xf>
    <xf borderId="0" fillId="651" fontId="42" numFmtId="0" xfId="0" applyAlignment="1" applyFill="1" applyFont="1">
      <alignment horizontal="center" vertical="bottom"/>
    </xf>
    <xf borderId="0" fillId="652" fontId="42" numFmtId="0" xfId="0" applyAlignment="1" applyFill="1" applyFont="1">
      <alignment horizontal="center" vertical="bottom"/>
    </xf>
    <xf borderId="0" fillId="653" fontId="42" numFmtId="0" xfId="0" applyAlignment="1" applyFill="1" applyFont="1">
      <alignment horizontal="center" vertical="bottom"/>
    </xf>
    <xf borderId="0" fillId="654" fontId="42" numFmtId="0" xfId="0" applyAlignment="1" applyFill="1" applyFont="1">
      <alignment horizontal="center" vertical="bottom"/>
    </xf>
    <xf borderId="0" fillId="655" fontId="42" numFmtId="0" xfId="0" applyAlignment="1" applyFill="1" applyFont="1">
      <alignment horizontal="center" vertical="bottom"/>
    </xf>
    <xf borderId="0" fillId="656" fontId="42" numFmtId="0" xfId="0" applyAlignment="1" applyFill="1" applyFont="1">
      <alignment horizontal="center" vertical="bottom"/>
    </xf>
    <xf borderId="0" fillId="657" fontId="19" numFmtId="0" xfId="0" applyAlignment="1" applyFill="1" applyFont="1">
      <alignment horizontal="center" vertical="bottom"/>
    </xf>
    <xf borderId="0" fillId="658" fontId="19" numFmtId="0" xfId="0" applyAlignment="1" applyFill="1" applyFont="1">
      <alignment horizontal="center" vertical="bottom"/>
    </xf>
    <xf borderId="0" fillId="659" fontId="19" numFmtId="0" xfId="0" applyAlignment="1" applyFill="1" applyFont="1">
      <alignment horizontal="center" vertical="bottom"/>
    </xf>
    <xf borderId="0" fillId="660" fontId="19" numFmtId="0" xfId="0" applyAlignment="1" applyFill="1" applyFont="1">
      <alignment horizontal="center" vertical="bottom"/>
    </xf>
    <xf borderId="0" fillId="661" fontId="19" numFmtId="0" xfId="0" applyAlignment="1" applyFill="1" applyFont="1">
      <alignment horizontal="center" vertical="bottom"/>
    </xf>
    <xf borderId="0" fillId="662" fontId="19" numFmtId="0" xfId="0" applyAlignment="1" applyFill="1" applyFont="1">
      <alignment horizontal="center" vertical="bottom"/>
    </xf>
    <xf borderId="0" fillId="663" fontId="19" numFmtId="0" xfId="0" applyAlignment="1" applyFill="1" applyFont="1">
      <alignment horizontal="center" vertical="bottom"/>
    </xf>
    <xf borderId="0" fillId="664" fontId="19" numFmtId="0" xfId="0" applyAlignment="1" applyFill="1" applyFont="1">
      <alignment horizontal="center" vertical="bottom"/>
    </xf>
    <xf borderId="0" fillId="665" fontId="19" numFmtId="0" xfId="0" applyAlignment="1" applyFill="1" applyFont="1">
      <alignment horizontal="center" vertical="bottom"/>
    </xf>
    <xf borderId="0" fillId="666" fontId="19" numFmtId="0" xfId="0" applyAlignment="1" applyFill="1" applyFont="1">
      <alignment horizontal="center" vertical="bottom"/>
    </xf>
    <xf borderId="0" fillId="667" fontId="42" numFmtId="0" xfId="0" applyAlignment="1" applyFill="1" applyFont="1">
      <alignment horizontal="center" vertical="bottom"/>
    </xf>
    <xf borderId="0" fillId="668" fontId="42" numFmtId="0" xfId="0" applyAlignment="1" applyFill="1" applyFont="1">
      <alignment horizontal="center" vertical="bottom"/>
    </xf>
    <xf borderId="0" fillId="669" fontId="42" numFmtId="0" xfId="0" applyAlignment="1" applyFill="1" applyFont="1">
      <alignment horizontal="center" vertical="bottom"/>
    </xf>
    <xf borderId="0" fillId="670" fontId="42" numFmtId="0" xfId="0" applyAlignment="1" applyFill="1" applyFont="1">
      <alignment horizontal="center" vertical="bottom"/>
    </xf>
    <xf borderId="0" fillId="671" fontId="42" numFmtId="0" xfId="0" applyAlignment="1" applyFill="1" applyFont="1">
      <alignment horizontal="center" vertical="bottom"/>
    </xf>
    <xf borderId="0" fillId="672" fontId="42" numFmtId="0" xfId="0" applyAlignment="1" applyFill="1" applyFont="1">
      <alignment horizontal="center" vertical="bottom"/>
    </xf>
    <xf borderId="0" fillId="673" fontId="42" numFmtId="0" xfId="0" applyAlignment="1" applyFill="1" applyFont="1">
      <alignment horizontal="center" vertical="bottom"/>
    </xf>
    <xf borderId="0" fillId="674" fontId="42" numFmtId="0" xfId="0" applyAlignment="1" applyFill="1" applyFont="1">
      <alignment horizontal="center" vertical="bottom"/>
    </xf>
    <xf borderId="0" fillId="675" fontId="42" numFmtId="0" xfId="0" applyAlignment="1" applyFill="1" applyFont="1">
      <alignment horizontal="center" vertical="bottom"/>
    </xf>
    <xf borderId="0" fillId="676" fontId="19" numFmtId="0" xfId="0" applyAlignment="1" applyFill="1" applyFont="1">
      <alignment horizontal="center" vertical="bottom"/>
    </xf>
    <xf borderId="0" fillId="677" fontId="19" numFmtId="0" xfId="0" applyAlignment="1" applyFill="1" applyFont="1">
      <alignment horizontal="center" vertical="bottom"/>
    </xf>
    <xf borderId="0" fillId="678" fontId="19" numFmtId="0" xfId="0" applyAlignment="1" applyFill="1" applyFont="1">
      <alignment horizontal="center" vertical="bottom"/>
    </xf>
    <xf borderId="0" fillId="679" fontId="19" numFmtId="0" xfId="0" applyAlignment="1" applyFill="1" applyFont="1">
      <alignment horizontal="center" vertical="bottom"/>
    </xf>
    <xf borderId="0" fillId="680" fontId="19" numFmtId="0" xfId="0" applyAlignment="1" applyFill="1" applyFont="1">
      <alignment horizontal="center" vertical="bottom"/>
    </xf>
    <xf borderId="0" fillId="681" fontId="19" numFmtId="0" xfId="0" applyAlignment="1" applyFill="1" applyFont="1">
      <alignment horizontal="center" vertical="bottom"/>
    </xf>
    <xf borderId="0" fillId="682" fontId="19" numFmtId="0" xfId="0" applyAlignment="1" applyFill="1" applyFont="1">
      <alignment horizontal="center" vertical="bottom"/>
    </xf>
    <xf borderId="0" fillId="683" fontId="19" numFmtId="0" xfId="0" applyAlignment="1" applyFill="1" applyFont="1">
      <alignment horizontal="center" vertical="bottom"/>
    </xf>
    <xf borderId="0" fillId="684" fontId="19" numFmtId="0" xfId="0" applyAlignment="1" applyFill="1" applyFont="1">
      <alignment horizontal="center" vertical="bottom"/>
    </xf>
    <xf borderId="0" fillId="685" fontId="19" numFmtId="0" xfId="0" applyAlignment="1" applyFill="1" applyFont="1">
      <alignment horizontal="center" vertical="bottom"/>
    </xf>
    <xf borderId="0" fillId="686" fontId="42" numFmtId="0" xfId="0" applyAlignment="1" applyFill="1" applyFont="1">
      <alignment horizontal="center" vertical="bottom"/>
    </xf>
    <xf borderId="0" fillId="687" fontId="42" numFmtId="0" xfId="0" applyAlignment="1" applyFill="1" applyFont="1">
      <alignment horizontal="center" vertical="bottom"/>
    </xf>
    <xf borderId="0" fillId="688" fontId="42" numFmtId="0" xfId="0" applyAlignment="1" applyFill="1" applyFont="1">
      <alignment horizontal="center" vertical="bottom"/>
    </xf>
    <xf borderId="0" fillId="689" fontId="42" numFmtId="0" xfId="0" applyAlignment="1" applyFill="1" applyFont="1">
      <alignment horizontal="center" vertical="bottom"/>
    </xf>
    <xf borderId="0" fillId="690" fontId="42" numFmtId="0" xfId="0" applyAlignment="1" applyFill="1" applyFont="1">
      <alignment horizontal="center" vertical="bottom"/>
    </xf>
    <xf borderId="0" fillId="691" fontId="42" numFmtId="0" xfId="0" applyAlignment="1" applyFill="1" applyFont="1">
      <alignment horizontal="center" vertical="bottom"/>
    </xf>
    <xf borderId="0" fillId="692" fontId="42" numFmtId="0" xfId="0" applyAlignment="1" applyFill="1" applyFont="1">
      <alignment horizontal="center" vertical="bottom"/>
    </xf>
    <xf borderId="0" fillId="693" fontId="42" numFmtId="0" xfId="0" applyAlignment="1" applyFill="1" applyFont="1">
      <alignment horizontal="center" vertical="bottom"/>
    </xf>
    <xf borderId="0" fillId="694" fontId="42" numFmtId="0" xfId="0" applyAlignment="1" applyFill="1" applyFont="1">
      <alignment horizontal="center" vertical="bottom"/>
    </xf>
    <xf borderId="0" fillId="695" fontId="19" numFmtId="0" xfId="0" applyAlignment="1" applyFill="1" applyFont="1">
      <alignment horizontal="center" vertical="bottom"/>
    </xf>
    <xf borderId="0" fillId="696" fontId="19" numFmtId="0" xfId="0" applyAlignment="1" applyFill="1" applyFont="1">
      <alignment horizontal="center" vertical="bottom"/>
    </xf>
    <xf borderId="0" fillId="697" fontId="19" numFmtId="0" xfId="0" applyAlignment="1" applyFill="1" applyFont="1">
      <alignment horizontal="center" vertical="bottom"/>
    </xf>
    <xf borderId="0" fillId="698" fontId="19" numFmtId="0" xfId="0" applyAlignment="1" applyFill="1" applyFont="1">
      <alignment horizontal="center" vertical="bottom"/>
    </xf>
    <xf borderId="0" fillId="699" fontId="19" numFmtId="0" xfId="0" applyAlignment="1" applyFill="1" applyFont="1">
      <alignment horizontal="center" vertical="bottom"/>
    </xf>
    <xf borderId="0" fillId="700" fontId="19" numFmtId="0" xfId="0" applyAlignment="1" applyFill="1" applyFont="1">
      <alignment horizontal="center" vertical="bottom"/>
    </xf>
    <xf borderId="0" fillId="701" fontId="19" numFmtId="0" xfId="0" applyAlignment="1" applyFill="1" applyFont="1">
      <alignment horizontal="center" vertical="bottom"/>
    </xf>
    <xf borderId="0" fillId="702" fontId="19" numFmtId="0" xfId="0" applyAlignment="1" applyFill="1" applyFont="1">
      <alignment horizontal="center" vertical="bottom"/>
    </xf>
    <xf borderId="0" fillId="703" fontId="19" numFmtId="0" xfId="0" applyAlignment="1" applyFill="1" applyFont="1">
      <alignment horizontal="center" vertical="bottom"/>
    </xf>
    <xf borderId="0" fillId="704" fontId="19" numFmtId="0" xfId="0" applyAlignment="1" applyFill="1" applyFont="1">
      <alignment horizontal="center" vertical="bottom"/>
    </xf>
    <xf borderId="0" fillId="705" fontId="42" numFmtId="0" xfId="0" applyAlignment="1" applyFill="1" applyFont="1">
      <alignment horizontal="center" vertical="bottom"/>
    </xf>
    <xf borderId="0" fillId="706" fontId="42" numFmtId="0" xfId="0" applyAlignment="1" applyFill="1" applyFont="1">
      <alignment horizontal="center" vertical="bottom"/>
    </xf>
    <xf borderId="0" fillId="707" fontId="42" numFmtId="0" xfId="0" applyAlignment="1" applyFill="1" applyFont="1">
      <alignment horizontal="center" vertical="bottom"/>
    </xf>
    <xf borderId="0" fillId="708" fontId="42" numFmtId="0" xfId="0" applyAlignment="1" applyFill="1" applyFont="1">
      <alignment horizontal="center" vertical="bottom"/>
    </xf>
    <xf borderId="0" fillId="709" fontId="42" numFmtId="0" xfId="0" applyAlignment="1" applyFill="1" applyFont="1">
      <alignment horizontal="center" vertical="bottom"/>
    </xf>
    <xf borderId="0" fillId="710" fontId="42" numFmtId="0" xfId="0" applyAlignment="1" applyFill="1" applyFont="1">
      <alignment horizontal="center" vertical="bottom"/>
    </xf>
    <xf borderId="0" fillId="711" fontId="42" numFmtId="0" xfId="0" applyAlignment="1" applyFill="1" applyFont="1">
      <alignment horizontal="center" vertical="bottom"/>
    </xf>
    <xf borderId="0" fillId="712" fontId="42" numFmtId="0" xfId="0" applyAlignment="1" applyFill="1" applyFont="1">
      <alignment horizontal="center" vertical="bottom"/>
    </xf>
    <xf borderId="0" fillId="713" fontId="42" numFmtId="0" xfId="0" applyAlignment="1" applyFill="1" applyFont="1">
      <alignment horizontal="center" vertical="bottom"/>
    </xf>
    <xf borderId="0" fillId="714" fontId="19" numFmtId="0" xfId="0" applyAlignment="1" applyFill="1" applyFont="1">
      <alignment horizontal="center" vertical="bottom"/>
    </xf>
    <xf borderId="0" fillId="715" fontId="19" numFmtId="0" xfId="0" applyAlignment="1" applyFill="1" applyFont="1">
      <alignment horizontal="center" vertical="bottom"/>
    </xf>
    <xf borderId="0" fillId="716" fontId="19" numFmtId="0" xfId="0" applyAlignment="1" applyFill="1" applyFont="1">
      <alignment horizontal="center" vertical="bottom"/>
    </xf>
    <xf borderId="0" fillId="717" fontId="19" numFmtId="0" xfId="0" applyAlignment="1" applyFill="1" applyFont="1">
      <alignment horizontal="center" vertical="bottom"/>
    </xf>
    <xf borderId="0" fillId="718" fontId="19" numFmtId="0" xfId="0" applyAlignment="1" applyFill="1" applyFont="1">
      <alignment horizontal="center" vertical="bottom"/>
    </xf>
    <xf borderId="0" fillId="719" fontId="19" numFmtId="0" xfId="0" applyAlignment="1" applyFill="1" applyFont="1">
      <alignment horizontal="center" vertical="bottom"/>
    </xf>
    <xf borderId="0" fillId="720" fontId="19" numFmtId="0" xfId="0" applyAlignment="1" applyFill="1" applyFont="1">
      <alignment horizontal="center" vertical="bottom"/>
    </xf>
    <xf borderId="0" fillId="721" fontId="19" numFmtId="0" xfId="0" applyAlignment="1" applyFill="1" applyFont="1">
      <alignment horizontal="center" vertical="bottom"/>
    </xf>
    <xf borderId="0" fillId="722" fontId="19" numFmtId="0" xfId="0" applyAlignment="1" applyFill="1" applyFont="1">
      <alignment horizontal="center" vertical="bottom"/>
    </xf>
    <xf borderId="0" fillId="723" fontId="19" numFmtId="0" xfId="0" applyAlignment="1" applyFill="1" applyFont="1">
      <alignment horizontal="center" vertical="bottom"/>
    </xf>
    <xf borderId="0" fillId="724" fontId="42" numFmtId="0" xfId="0" applyAlignment="1" applyFill="1" applyFont="1">
      <alignment horizontal="center" vertical="bottom"/>
    </xf>
    <xf borderId="0" fillId="725" fontId="42" numFmtId="0" xfId="0" applyAlignment="1" applyFill="1" applyFont="1">
      <alignment horizontal="center" vertical="bottom"/>
    </xf>
    <xf borderId="0" fillId="726" fontId="42" numFmtId="0" xfId="0" applyAlignment="1" applyFill="1" applyFont="1">
      <alignment horizontal="center" vertical="bottom"/>
    </xf>
    <xf borderId="0" fillId="727" fontId="42" numFmtId="0" xfId="0" applyAlignment="1" applyFill="1" applyFont="1">
      <alignment horizontal="center" vertical="bottom"/>
    </xf>
    <xf borderId="0" fillId="728" fontId="42" numFmtId="0" xfId="0" applyAlignment="1" applyFill="1" applyFont="1">
      <alignment horizontal="center" vertical="bottom"/>
    </xf>
    <xf borderId="0" fillId="729" fontId="42" numFmtId="0" xfId="0" applyAlignment="1" applyFill="1" applyFont="1">
      <alignment horizontal="center" vertical="bottom"/>
    </xf>
    <xf borderId="0" fillId="730" fontId="42" numFmtId="0" xfId="0" applyAlignment="1" applyFill="1" applyFont="1">
      <alignment horizontal="center" vertical="bottom"/>
    </xf>
    <xf borderId="0" fillId="731" fontId="42" numFmtId="0" xfId="0" applyAlignment="1" applyFill="1" applyFont="1">
      <alignment horizontal="center" vertical="bottom"/>
    </xf>
    <xf borderId="0" fillId="732" fontId="42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6EAE"/>
                </a:solidFill>
                <a:latin typeface="Arial"/>
              </a:defRPr>
            </a:pPr>
            <a:r>
              <a:rPr b="0">
                <a:solidFill>
                  <a:srgbClr val="006EAE"/>
                </a:solidFill>
                <a:latin typeface="Arial"/>
              </a:rPr>
              <a:t>Diurnal fluctuations in rhinarium temperature of a domestic canine 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dog!$E$1</c:f>
            </c:strRef>
          </c:tx>
          <c:spPr>
            <a:ln>
              <a:noFill/>
            </a:ln>
          </c:spPr>
          <c:marker>
            <c:symbol val="star"/>
            <c:size val="14"/>
            <c:spPr>
              <a:solidFill>
                <a:srgbClr val="49BCBC"/>
              </a:solidFill>
              <a:ln cmpd="sng">
                <a:solidFill>
                  <a:srgbClr val="49BCBC"/>
                </a:solidFill>
              </a:ln>
            </c:spPr>
          </c:marker>
          <c:dPt>
            <c:idx val="16"/>
            <c:marker>
              <c:symbol val="none"/>
            </c:marker>
          </c:dPt>
          <c:xVal>
            <c:numRef>
              <c:f>dog!$D$2:$D$20</c:f>
            </c:numRef>
          </c:xVal>
          <c:yVal>
            <c:numRef>
              <c:f>dog!$E$2:$E$20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688709"/>
        <c:axId val="1990535687"/>
      </c:scatterChart>
      <c:valAx>
        <c:axId val="892688709"/>
        <c:scaling>
          <c:orientation val="minMax"/>
          <c:max val="1440.0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5EB342"/>
                    </a:solidFill>
                    <a:latin typeface="Arial"/>
                  </a:defRPr>
                </a:pPr>
                <a:r>
                  <a:rPr b="0" sz="1600">
                    <a:solidFill>
                      <a:srgbClr val="5EB342"/>
                    </a:solidFill>
                    <a:latin typeface="Arial"/>
                  </a:rPr>
                  <a:t>Minutes past midnight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0535687"/>
        <c:majorUnit val="240.0"/>
        <c:minorUnit val="60.0"/>
      </c:valAx>
      <c:valAx>
        <c:axId val="1990535687"/>
        <c:scaling>
          <c:orientation val="minMax"/>
          <c:max val="100.0"/>
        </c:scaling>
        <c:delete val="0"/>
        <c:axPos val="l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C64449"/>
                    </a:solidFill>
                    <a:latin typeface="Arial"/>
                  </a:defRPr>
                </a:pPr>
                <a:r>
                  <a:rPr b="0" sz="1600">
                    <a:solidFill>
                      <a:srgbClr val="C64449"/>
                    </a:solidFill>
                    <a:latin typeface="Arial"/>
                  </a:rPr>
                  <a:t>Nose temperature (°F)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688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371475</xdr:colOff>
      <xdr:row>8</xdr:row>
      <xdr:rowOff>28575</xdr:rowOff>
    </xdr:from>
    <xdr:ext cx="5715000" cy="3552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26</xdr:row>
      <xdr:rowOff>171450</xdr:rowOff>
    </xdr:from>
    <xdr:ext cx="3933825" cy="1943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438150</xdr:colOff>
      <xdr:row>0</xdr:row>
      <xdr:rowOff>0</xdr:rowOff>
    </xdr:from>
    <xdr:ext cx="4876800" cy="62674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74</xdr:row>
      <xdr:rowOff>180975</xdr:rowOff>
    </xdr:from>
    <xdr:ext cx="3419475" cy="32289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aya Sheth" id="{ff7d9274-68f0-4bc7-b11c-b5293aeddd2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07-13T18:32:15.00" personId="{ff7d9274-68f0-4bc7-b11c-b5293aeddd21}" id="{898bc322-7bfa-4bf2-923c-b6cf10c13a9d}" done="1">
    <x18tc:text xml:space="preserve">shaded = ordered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2" dT="2025-02-27T20:47:17.00" personId="{ff7d9274-68f0-4bc7-b11c-b5293aeddd21}" id="{40dafd2f-1dfb-4f71-ac94-7ef9346ea89f}" done="0">
    <x18tc:text xml:space="preserve">default used for ENCODE-rE2G</x18tc:text>
  </x18tc:threadedComment>
  <x18tc:threadedComment ref="C2" dT="2025-02-27T20:45:28.00" personId="{ff7d9274-68f0-4bc7-b11c-b5293aeddd21}" id="{1c46c0a9-0dd6-4fac-9923-716c095bf6f4}" done="1">
    <x18tc:text xml:space="preserve">not the deepest available, but default experiment used for ENCODE-rE2G</x18tc:text>
  </x18tc:threadedComment>
  <x18tc:threadedComment ref="C25" dT="2026-06-06T20:37:01.00" personId="{ff7d9274-68f0-4bc7-b11c-b5293aeddd21}" id="{3f44a1d1-b0df-4880-862a-11cdba969372}" done="0">
    <x18tc:text xml:space="preserve">seems to have slightly better bpnet model performance than other candidate experiment</x18tc:text>
  </x18tc:threadedComment>
  <x18tc:threadedComment ref="I1" dT="2025-03-25T22:36:45.00" personId="{ff7d9274-68f0-4bc7-b11c-b5293aeddd21}" id="{78971214-934a-4e3d-99ba-2a67f8489d7f}" done="1">
    <x18tc:text xml:space="preserve">fold change over control</x18tc:text>
  </x18tc:threadedComment>
  <x18tc:threadedComment ref="K9" dT="2025-06-09T17:49:43.00" personId="{ff7d9274-68f0-4bc7-b11c-b5293aeddd21}" id="{5d2bbbe8-af65-4ccd-b976-2eaaa7225174}" done="0">
    <x18tc:text xml:space="preserve">also .bgz (sorted &amp; indexed)</x18tc:text>
  </x18tc:threadedComment>
  <x18tc:threadedComment ref="H2" dT="2025-03-13T22:24:42.00" personId="{ff7d9274-68f0-4bc7-b11c-b5293aeddd21}" id="{e8fb9bec-8a47-4b89-9481-1e03e7b52ee5}" done="0">
    <x18tc:text xml:space="preserve">R1 is PE, R2 is SE, but both processed as SE</x18tc:text>
  </x18tc:threadedComment>
  <x18tc:threadedComment ref="C16" dT="2025-02-27T20:46:38.00" personId="{ff7d9274-68f0-4bc7-b11c-b5293aeddd21}" id="{11d1594b-b30a-4d4a-a5ac-c0e60a3ffd07}" done="0">
    <x18tc:text xml:space="preserve">default used for ENCODE-rE2G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ocs.google.com/spreadsheets/d/1HN0DypCg4jmuqVrnvZ4t7_r0BweUgpLUV1vVsRiHDk8/edit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docs.google.com/spreadsheets/d/1HN0DypCg4jmuqVrnvZ4t7_r0BweUgpLUV1vVsRiHDk8/edit" TargetMode="External"/><Relationship Id="rId6" Type="http://schemas.openxmlformats.org/officeDocument/2006/relationships/hyperlink" Target="https://docs.google.com/spreadsheets/d/1HN0DypCg4jmuqVrnvZ4t7_r0BweUgpLUV1vVsRiHDk8/edit" TargetMode="External"/><Relationship Id="rId7" Type="http://schemas.openxmlformats.org/officeDocument/2006/relationships/hyperlink" Target="https://docs.google.com/spreadsheets/d/1HN0DypCg4jmuqVrnvZ4t7_r0BweUgpLUV1vVsRiHDk8/edit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benchling.com/maya_sheth/f/lib_WB7YE2OL-ms-sequences/seq_0YbZCz4v-pspax2/edit" TargetMode="External"/><Relationship Id="rId42" Type="http://schemas.openxmlformats.org/officeDocument/2006/relationships/hyperlink" Target="https://benchling.com/maya_sheth/f/lib_KYnoHds0-tfiid/seq_fqpl7uKU-pmx_htaf5/edit" TargetMode="External"/><Relationship Id="rId41" Type="http://schemas.openxmlformats.org/officeDocument/2006/relationships/hyperlink" Target="https://benchling.com/maya_sheth/f/lib_KYnoHds0-tfiid/seq_A3SnTw1z-cmv-ha-htaf1/edit" TargetMode="External"/><Relationship Id="rId44" Type="http://schemas.openxmlformats.org/officeDocument/2006/relationships/hyperlink" Target="https://benchling.com/maya_sheth/f/lib_KYnoHds0-tfiid/seq_bBbszDiW-tforf1771-tbp/edit" TargetMode="External"/><Relationship Id="rId43" Type="http://schemas.openxmlformats.org/officeDocument/2006/relationships/hyperlink" Target="https://benchling.com/maya_sheth/f/lib_KYnoHds0-tfiid/seq_TbOgLq11-tforf2294-taf13/edit" TargetMode="External"/><Relationship Id="rId46" Type="http://schemas.openxmlformats.org/officeDocument/2006/relationships/hyperlink" Target="https://benchling.com/maya_sheth/f/lib_WB7YE2OL-ms-co-activators/seq_2serD4df-pivtrag-tdsmurfp/edit" TargetMode="External"/><Relationship Id="rId45" Type="http://schemas.openxmlformats.org/officeDocument/2006/relationships/hyperlink" Target="https://benchling.com/maya_sheth/f/lib_KYnoHds0-tfiid/seq_I1cZrx3U-tforf2799-taf6/edit" TargetMode="External"/><Relationship Id="rId1" Type="http://schemas.openxmlformats.org/officeDocument/2006/relationships/hyperlink" Target="https://benchling.com/maya_sheth/f/lib_WB7YE2OL-ms-co-activators/seq_sh0paI8l-hivt-his-p300-snap/edit" TargetMode="External"/><Relationship Id="rId2" Type="http://schemas.openxmlformats.org/officeDocument/2006/relationships/hyperlink" Target="https://benchling.com/maya_sheth/f/lib_WB7YE2OL-ms-co-activators/seq_Tqep7WNd-hivt-flag-cbp-ha-snap-his/edit" TargetMode="External"/><Relationship Id="rId3" Type="http://schemas.openxmlformats.org/officeDocument/2006/relationships/hyperlink" Target="https://benchling.com/maya_sheth/f/lib_KYnoHds0-tfiid/seq_wAT7Cd9h-pms003-t7-tbp-snap/edit" TargetMode="External"/><Relationship Id="rId4" Type="http://schemas.openxmlformats.org/officeDocument/2006/relationships/hyperlink" Target="https://benchling.com/maya_sheth/f/lib_KYnoHds0-tfiid/seq_mIWcEl0d-pms004-t7-taf1-snap" TargetMode="External"/><Relationship Id="rId9" Type="http://schemas.openxmlformats.org/officeDocument/2006/relationships/hyperlink" Target="https://benchling.com/maya_sheth/f/lib_WB7YE2OL-ms-co-activators/seq_6s796OcK-pms009-pef-cbpbrd-hatag-hpgk-mtagbfp2/edit" TargetMode="External"/><Relationship Id="rId48" Type="http://schemas.openxmlformats.org/officeDocument/2006/relationships/hyperlink" Target="https://benchling.com/maya_sheth/f/lib_KYnoHds0-tfiid/seq_5Su8o1Aa-exported/edit" TargetMode="External"/><Relationship Id="rId47" Type="http://schemas.openxmlformats.org/officeDocument/2006/relationships/hyperlink" Target="https://benchling.com/maya_sheth/f/lib_WB7YE2OL-ms-sequences/seq_EwdjRbUI-exported/edit" TargetMode="External"/><Relationship Id="rId49" Type="http://schemas.openxmlformats.org/officeDocument/2006/relationships/hyperlink" Target="https://benchling.com/maya_sheth/f/lib_KYnoHds0-tfiid/seq_5Su8o1Aa-exported/edit" TargetMode="External"/><Relationship Id="rId5" Type="http://schemas.openxmlformats.org/officeDocument/2006/relationships/hyperlink" Target="https://benchling.com/maya_sheth/f/lib_KYnoHds0-tfiid/seq_Su97TCai-pms005-t7-taf5-snap" TargetMode="External"/><Relationship Id="rId6" Type="http://schemas.openxmlformats.org/officeDocument/2006/relationships/hyperlink" Target="https://benchling.com/maya_sheth/f/lib_KYnoHds0-tfiid/seq_Kx63qudc-pms006-t7-taf6-snap" TargetMode="External"/><Relationship Id="rId7" Type="http://schemas.openxmlformats.org/officeDocument/2006/relationships/hyperlink" Target="https://benchling.com/maya_sheth/f/lib_KYnoHds0-tfiid/seq_eO5sqEGl-pms007-t7-taf13-snap" TargetMode="External"/><Relationship Id="rId8" Type="http://schemas.openxmlformats.org/officeDocument/2006/relationships/hyperlink" Target="https://benchling.com/maya_sheth/f/lib_WB7YE2OL-ms-co-activators/seq_u69AdsHz-pms008-pef-p300brd-hatag-hpgk-mtagbfp2/edit" TargetMode="External"/><Relationship Id="rId31" Type="http://schemas.openxmlformats.org/officeDocument/2006/relationships/hyperlink" Target="https://benchling.com/maya_sheth/f/lib_SzcHLmC0-p300cbp/seq_vIWvYvRy-pms031-lenti-pef-rtetrse-g72p-3xflag-p300-taz2-t2a-mcherry-bsd-wpre/edit" TargetMode="External"/><Relationship Id="rId30" Type="http://schemas.openxmlformats.org/officeDocument/2006/relationships/hyperlink" Target="https://benchling.com/maya_sheth/f/lib_e2s2gmaK-tfs/seq_sMnitpZc-pms030-lenti-pef-rtetrse-g72p-3xflag-atf48-t2a-mcherry-bsd-wpre/edit" TargetMode="External"/><Relationship Id="rId33" Type="http://schemas.openxmlformats.org/officeDocument/2006/relationships/hyperlink" Target="https://benchling.com/ndelrosso/f/lib_EkUmaJtL-purexpress-backbone-t7-typeiis-fp/seq_KohbOFte-nvd005-t7-typeiis-snap/edit" TargetMode="External"/><Relationship Id="rId32" Type="http://schemas.openxmlformats.org/officeDocument/2006/relationships/hyperlink" Target="https://benchling.com/maya_sheth/f/lib_KYnoHds0-tfiid/seq_b1G64WvV-pms032-t7-taf5-snap/edit" TargetMode="External"/><Relationship Id="rId35" Type="http://schemas.openxmlformats.org/officeDocument/2006/relationships/hyperlink" Target="https://benchling.com/s/seq-IwiSEBAAZ68FmNyBOR6l?m=slm-7HlqBbpeoLepJQHD3Gk5" TargetMode="External"/><Relationship Id="rId34" Type="http://schemas.openxmlformats.org/officeDocument/2006/relationships/hyperlink" Target="https://benchling.com/ndelrosso/f/lib_EkUmaJtL-purexpress-backbone-t7-typeiis-fp/seq_TyATQGkk-nvd006-t7-typeiis-megfp/edit" TargetMode="External"/><Relationship Id="rId37" Type="http://schemas.openxmlformats.org/officeDocument/2006/relationships/hyperlink" Target="https://benchling.com/maya_sheth/f/lib_WB7YE2OL-ms-co-activators/seq_4CJrQraH-pt7cfe1-chis-hivt-backbone/edit" TargetMode="External"/><Relationship Id="rId36" Type="http://schemas.openxmlformats.org/officeDocument/2006/relationships/hyperlink" Target="https://benchling.com/maya_sheth/f/lib_WB7YE2OL-ms-sequences/seq_HwCxrNml-pjt126-lenti-pef-rtetrse-g72p-3xflag-libclonesite-t2a-mcherry-bsd-wpre/edit" TargetMode="External"/><Relationship Id="rId39" Type="http://schemas.openxmlformats.org/officeDocument/2006/relationships/hyperlink" Target="https://benchling.com/maya_sheth/f/lib_WB7YE2OL-ms-sequences/seq_JqPnLzmG-pmd2-g/edit" TargetMode="External"/><Relationship Id="rId38" Type="http://schemas.openxmlformats.org/officeDocument/2006/relationships/hyperlink" Target="https://benchling.com/maya_sheth/f/lib_e2s2gmaK-tfs/seq_N4cRUV2J-pbd81-lenti-pef-rtetrse-g72p-3xflag-vp48-t2a-mcherry-bsd-wpre/edit" TargetMode="External"/><Relationship Id="rId62" Type="http://schemas.openxmlformats.org/officeDocument/2006/relationships/drawing" Target="../drawings/drawing5.xml"/><Relationship Id="rId61" Type="http://schemas.openxmlformats.org/officeDocument/2006/relationships/hyperlink" Target="https://benchling.com/maya_sheth/f/lib_qgOX7nJH-other-coactivators/seq_UxtQ3Bto-med12_plx307/edit" TargetMode="External"/><Relationship Id="rId20" Type="http://schemas.openxmlformats.org/officeDocument/2006/relationships/hyperlink" Target="https://benchling.com/maya_sheth/f/lib_e2s2gmaK-tfs/seq_pah5Orag-pms020-t7-myb25-snap/edit" TargetMode="External"/><Relationship Id="rId22" Type="http://schemas.openxmlformats.org/officeDocument/2006/relationships/hyperlink" Target="https://benchling.com/maya_sheth/f/lib_e2s2gmaK-tfs/seq_lx1kXqm2-pms022-t7-atf48-snap/edit" TargetMode="External"/><Relationship Id="rId21" Type="http://schemas.openxmlformats.org/officeDocument/2006/relationships/hyperlink" Target="https://benchling.com/maya_sheth/f/lib_e2s2gmaK-tfs/seq_8g8SZgjf-pms021-t7-myb25l302a-snap/edit" TargetMode="External"/><Relationship Id="rId24" Type="http://schemas.openxmlformats.org/officeDocument/2006/relationships/hyperlink" Target="https://benchling.com/maya_sheth/f/lib_e2s2gmaK-tfs/seq_aEcmhEYs-pms024-t7-myb25-megfp/edit" TargetMode="External"/><Relationship Id="rId23" Type="http://schemas.openxmlformats.org/officeDocument/2006/relationships/hyperlink" Target="https://benchling.com/maya_sheth/f/lib_SzcHLmC0-p300cbp/seq_xogXSIzC-pms023-t7-p300-kix-snap/edit" TargetMode="External"/><Relationship Id="rId60" Type="http://schemas.openxmlformats.org/officeDocument/2006/relationships/hyperlink" Target="https://benchling.com/maya_sheth/f/lib_WB7YE2OL-ms-sequences/seq_GubInE9q-exported/edit" TargetMode="External"/><Relationship Id="rId26" Type="http://schemas.openxmlformats.org/officeDocument/2006/relationships/hyperlink" Target="https://benchling.com/maya_sheth/f/lib_e2s2gmaK-tfs/seq_dXRyRPeD-pms026-t7-atf48-megfp/edit" TargetMode="External"/><Relationship Id="rId25" Type="http://schemas.openxmlformats.org/officeDocument/2006/relationships/hyperlink" Target="https://benchling.com/maya_sheth/f/lib_e2s2gmaK-tfs/seq_AL2Q5Fjw-pms025-t7-myb25l302a-megfp/edit" TargetMode="External"/><Relationship Id="rId28" Type="http://schemas.openxmlformats.org/officeDocument/2006/relationships/hyperlink" Target="https://benchling.com/maya_sheth/f/lib_SzcHLmC0-p300cbp/seq_UL0pwyGa-pms028-t7-p300-taz2-megfp" TargetMode="External"/><Relationship Id="rId27" Type="http://schemas.openxmlformats.org/officeDocument/2006/relationships/hyperlink" Target="https://benchling.com/maya_sheth/f/lib_SzcHLmC0-p300cbp/seq_hEG2YE3d-pms027-t7-p300-kix-megfp/edit" TargetMode="External"/><Relationship Id="rId29" Type="http://schemas.openxmlformats.org/officeDocument/2006/relationships/hyperlink" Target="https://benchling.com/maya_sheth/f/lib_e2s2gmaK-tfs/seq_qhrmEvGO-pms029-lenti-pef-rtetrse-g72p-3xflag-myb25l302a-t2a-mcherry-bsd-wpre/edit" TargetMode="External"/><Relationship Id="rId51" Type="http://schemas.openxmlformats.org/officeDocument/2006/relationships/hyperlink" Target="https://benchling.com/maya_sheth/f/lib_KYnoHds0-tfiid/seq_fQFX7pga-exported/edit" TargetMode="External"/><Relationship Id="rId50" Type="http://schemas.openxmlformats.org/officeDocument/2006/relationships/hyperlink" Target="https://benchling.com/maya_sheth/f/lib_KYnoHds0-tfiid/seq_aBWCvIm5-exported/edit" TargetMode="External"/><Relationship Id="rId53" Type="http://schemas.openxmlformats.org/officeDocument/2006/relationships/hyperlink" Target="https://benchling.com/maya_sheth/f/lib_KYnoHds0-tfiid/seq_pdClw1C8-exported/edit" TargetMode="External"/><Relationship Id="rId52" Type="http://schemas.openxmlformats.org/officeDocument/2006/relationships/hyperlink" Target="https://benchling.com/maya_sheth/f/lib_KYnoHds0-tfiid/seq_i35oCAKd-exported/edit" TargetMode="External"/><Relationship Id="rId11" Type="http://schemas.openxmlformats.org/officeDocument/2006/relationships/hyperlink" Target="https://benchling.com/maya_sheth/f/lib_KYnoHds0-tfiid/seq_zSS8yxaP-pms011-t7-taf1-megfp/edit" TargetMode="External"/><Relationship Id="rId55" Type="http://schemas.openxmlformats.org/officeDocument/2006/relationships/hyperlink" Target="https://benchling.com/maya_sheth/f/lib_KYnoHds0-tfiid/seq_uD3ggxZ5-exported/edit" TargetMode="External"/><Relationship Id="rId10" Type="http://schemas.openxmlformats.org/officeDocument/2006/relationships/hyperlink" Target="https://benchling.com/maya_sheth/f/lib_KYnoHds0-tfiid/seq_lAhOPi4i-pms010-t7-tbp-megfp/edit" TargetMode="External"/><Relationship Id="rId54" Type="http://schemas.openxmlformats.org/officeDocument/2006/relationships/hyperlink" Target="https://benchling.com/maya_sheth/f/lib_KYnoHds0-tfiid/seq_AiZ3T8in-exported/edit" TargetMode="External"/><Relationship Id="rId13" Type="http://schemas.openxmlformats.org/officeDocument/2006/relationships/hyperlink" Target="https://benchling.com/maya_sheth/f/lib_KYnoHds0-tfiid/seq_gjkKgIbz-pms013-t7-taf13-megfp/edit" TargetMode="External"/><Relationship Id="rId57" Type="http://schemas.openxmlformats.org/officeDocument/2006/relationships/hyperlink" Target="https://benchling.com/maya_sheth/f/lib_WB7YE2OL-ms-sequences/seq_ClXkL3xA-exported/edit" TargetMode="External"/><Relationship Id="rId12" Type="http://schemas.openxmlformats.org/officeDocument/2006/relationships/hyperlink" Target="https://benchling.com/maya_sheth/f/lib_KYnoHds0-tfiid/seq_iQxJUeOg-pms012-t7-taf6-megfp/edit" TargetMode="External"/><Relationship Id="rId56" Type="http://schemas.openxmlformats.org/officeDocument/2006/relationships/hyperlink" Target="https://benchling.com/maya_sheth/f/lib_WB7YE2OL-ms-sequences/seq_7SVuQwNJ-exported/edit" TargetMode="External"/><Relationship Id="rId15" Type="http://schemas.openxmlformats.org/officeDocument/2006/relationships/hyperlink" Target="https://benchling.com/maya_sheth/f/lib_KYnoHds0-tfiid/seq_YNfsJtwL-pms015-lenti-pef-rtetrse-g72p-3xflag-taf1-t2a-mcherry-bsd-wpre/edit" TargetMode="External"/><Relationship Id="rId59" Type="http://schemas.openxmlformats.org/officeDocument/2006/relationships/hyperlink" Target="https://benchling.com/maya_sheth/f/lib_WB7YE2OL-ms-sequences/seq_F0DfeK34-exported/edit" TargetMode="External"/><Relationship Id="rId14" Type="http://schemas.openxmlformats.org/officeDocument/2006/relationships/hyperlink" Target="https://benchling.com/maya_sheth/f/lib_KYnoHds0-tfiid/seq_9jH0ipWx-pms014-lenti-pef-rtetrse-g72p-3xflag-tbp-t2a-mcherry-bsd-wpre/edit" TargetMode="External"/><Relationship Id="rId58" Type="http://schemas.openxmlformats.org/officeDocument/2006/relationships/hyperlink" Target="https://benchling.com/maya_sheth/f/lib_WB7YE2OL-ms-sequences/seq_TERZ9aYL-exported/edit" TargetMode="External"/><Relationship Id="rId17" Type="http://schemas.openxmlformats.org/officeDocument/2006/relationships/hyperlink" Target="https://benchling.com/maya_sheth/f/lib_KYnoHds0-tfiid/seq_teQ14haR-pms017-lenti-pef-rtetrse-g72p-3xflag-taf13-t2a-mcherry-bsd-wpre/edit" TargetMode="External"/><Relationship Id="rId16" Type="http://schemas.openxmlformats.org/officeDocument/2006/relationships/hyperlink" Target="https://benchling.com/maya_sheth/f/lib_KYnoHds0-tfiid/seq_2fcw5AHy-pms016-lenti-pef-rtetrse-g72p-3xflag-taf6-t2a-mcherry-bsd-wpre/edit" TargetMode="External"/><Relationship Id="rId19" Type="http://schemas.openxmlformats.org/officeDocument/2006/relationships/hyperlink" Target="https://benchling.com/maya_sheth/f/lib_WB7YE2OL-ms-sequences/seq_VUbIjrOe-pms019-hivt-typeiis-megfp-polya/edit" TargetMode="External"/><Relationship Id="rId18" Type="http://schemas.openxmlformats.org/officeDocument/2006/relationships/hyperlink" Target="https://benchling.com/maya_sheth/f/lib_WB7YE2OL-ms-sequences/seq_EGcayw6v-hivt-typeiis-snap-polya/edit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8oTQYM9JNgZ2Usrd1SKQj6RxIqrNRoHKFANzBUJw5dM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broadinstitute/ABC-Enhancer-Gene-Prediction/blob/main/reference/hg19/CollapsedGeneBounds.hg19.TSS500bp.bed" TargetMode="External"/><Relationship Id="rId2" Type="http://schemas.openxmlformats.org/officeDocument/2006/relationships/hyperlink" Target="https://github.com/broadinstitute/ABC-Enhancer-Gene-Prediction/blob/main/reference/hg19/CollapsedGeneBounds.hg19.bed" TargetMode="External"/><Relationship Id="rId3" Type="http://schemas.openxmlformats.org/officeDocument/2006/relationships/hyperlink" Target="https://github.com/EngreitzLab/ENCODE_rE2G/blob/main/resources/external_features/gene_promoter_class_RefSeqCurated.170308.bed.CollapsedGeneBounds.hg38.TSS500bp.tsv" TargetMode="External"/><Relationship Id="rId4" Type="http://schemas.openxmlformats.org/officeDocument/2006/relationships/hyperlink" Target="https://github.com/broadinstitute/ABC-Enhancer-Gene-Prediction/blob/main/reference/hg19/chrom_sizes.tsv" TargetMode="External"/><Relationship Id="rId9" Type="http://schemas.openxmlformats.org/officeDocument/2006/relationships/hyperlink" Target="https://github.com/broadinstitute/ABC-Enhancer-Gene-Prediction/blob/main/reference/hg38/CollapsedGeneBounds.hg38.TSS500bp.bed" TargetMode="External"/><Relationship Id="rId5" Type="http://schemas.openxmlformats.org/officeDocument/2006/relationships/hyperlink" Target="https://github.com/broadinstitute/ABC-Enhancer-Gene-Prediction/blob/main/reference/hg19/wgEncodeHg19ConsensusSignalArtifactRegions.bed" TargetMode="External"/><Relationship Id="rId6" Type="http://schemas.openxmlformats.org/officeDocument/2006/relationships/hyperlink" Target="https://github.com/EngreitzLab/ENCODE_rE2G/blob/main/resources/external_features/gene_promoter_class_RefSeqCurated.170308.bed.CollapsedGeneBounds.hg38.TSS500bp.tsv" TargetMode="External"/><Relationship Id="rId7" Type="http://schemas.openxmlformats.org/officeDocument/2006/relationships/hyperlink" Target="https://github.com/broadinstitute/ABC-Enhancer-Gene-Prediction/blob/main/reference/hg38/GRCh38_EBV.no_alt.chrom.sizes.tsv" TargetMode="External"/><Relationship Id="rId8" Type="http://schemas.openxmlformats.org/officeDocument/2006/relationships/hyperlink" Target="https://github.com/broadinstitute/ABC-Enhancer-Gene-Prediction/blob/main/reference/hg38/GRCh38_unified_blacklist.bed" TargetMode="External"/><Relationship Id="rId11" Type="http://schemas.openxmlformats.org/officeDocument/2006/relationships/hyperlink" Target="https://github.com/EngreitzLab/ENCODE_rE2G/blob/main/resources/external_features/gene_promoter_class_RefSeqCurated.170308.bed.CollapsedGeneBounds.hg38.TSS500bp.tsv" TargetMode="External"/><Relationship Id="rId10" Type="http://schemas.openxmlformats.org/officeDocument/2006/relationships/hyperlink" Target="https://github.com/broadinstitute/ABC-Enhancer-Gene-Prediction/blob/main/reference/hg38/CollapsedGeneBounds.hg38.bed" TargetMode="External"/><Relationship Id="rId13" Type="http://schemas.openxmlformats.org/officeDocument/2006/relationships/hyperlink" Target="https://github.com/broadinstitute/ABC-Enhancer-Gene-Prediction/blob/main/reference/hg38/GRCh38_unified_blacklist.bed" TargetMode="External"/><Relationship Id="rId12" Type="http://schemas.openxmlformats.org/officeDocument/2006/relationships/hyperlink" Target="https://github.com/broadinstitute/ABC-Enhancer-Gene-Prediction/blob/main/reference/hg38/GRCh38_EBV.no_alt.chrom.sizes.tsv" TargetMode="External"/><Relationship Id="rId15" Type="http://schemas.openxmlformats.org/officeDocument/2006/relationships/hyperlink" Target="https://www.encodeproject.org/files/ENCFF528XGK/@@download/ENCFF528XGK.hic" TargetMode="External"/><Relationship Id="rId14" Type="http://schemas.openxmlformats.org/officeDocument/2006/relationships/hyperlink" Target="https://tinyurl.com/yvcv327a" TargetMode="External"/><Relationship Id="rId17" Type="http://schemas.openxmlformats.org/officeDocument/2006/relationships/drawing" Target="../drawings/drawing11.xml"/><Relationship Id="rId16" Type="http://schemas.openxmlformats.org/officeDocument/2006/relationships/hyperlink" Target="https://www.encodeproject.org/files/ENCFF317OIA/@@download/ENCFF317OIA.hic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maketintsandshades.com/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s3.us-central-1.wasabisys.com/aiden-encode-hic-mirror/bifocals_iter2/tissues.hic" TargetMode="External"/><Relationship Id="rId2" Type="http://schemas.openxmlformats.org/officeDocument/2006/relationships/hyperlink" Target="https://s3.us-central-1.wasabisys.com/aiden-encode-hic-mirror/bifocals_iter2/tissues.hic" TargetMode="External"/><Relationship Id="rId3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www.encodeproject.org/files/ENCFF414OGC/@@download/ENCFF414OGC.bigWig" TargetMode="External"/><Relationship Id="rId9" Type="http://schemas.openxmlformats.org/officeDocument/2006/relationships/hyperlink" Target="https://mitra.stanford.edu/engreitz/oak/Users/sheth/Data/ENCODE/WTC11/H3K27ac/ENCSR146DPQ_coverage.bw" TargetMode="External"/><Relationship Id="rId5" Type="http://schemas.openxmlformats.org/officeDocument/2006/relationships/hyperlink" Target="https://mitra.stanford.edu/engreitz/oak/Users/sheth/Data/share/IGV/ENCSR000AKP_coverage.bw" TargetMode="External"/><Relationship Id="rId6" Type="http://schemas.openxmlformats.org/officeDocument/2006/relationships/hyperlink" Target="https://mitra.stanford.edu/engreitz/oak/Users/sheth/Data/share/IGV/ENCSR000AKP_coverage.bw" TargetMode="External"/><Relationship Id="rId7" Type="http://schemas.openxmlformats.org/officeDocument/2006/relationships/hyperlink" Target="https://www.encodeproject.org/files/ENCFF736FHB/@@download/ENCFF736FHB.bigWig" TargetMode="External"/><Relationship Id="rId8" Type="http://schemas.openxmlformats.org/officeDocument/2006/relationships/hyperlink" Target="https://www.encodeproject.org/files/ENCFF306ZMK/@@download/ENCFF306ZMK.bigWig" TargetMode="External"/><Relationship Id="rId31" Type="http://schemas.openxmlformats.org/officeDocument/2006/relationships/hyperlink" Target="https://www.encodeproject.org/files/ENCFF276TJN/@@download/ENCFF276TJN.bigWig" TargetMode="External"/><Relationship Id="rId30" Type="http://schemas.openxmlformats.org/officeDocument/2006/relationships/hyperlink" Target="https://www.encodeproject.org/files/ENCFF342DVJ/@@download/ENCFF342DVJ.bigWig" TargetMode="External"/><Relationship Id="rId33" Type="http://schemas.openxmlformats.org/officeDocument/2006/relationships/hyperlink" Target="https://regulome.altius.org/" TargetMode="External"/><Relationship Id="rId32" Type="http://schemas.openxmlformats.org/officeDocument/2006/relationships/hyperlink" Target="https://www.encodeproject.org/files/ENCFF686JSS/@@download/ENCFF686JSS.bigWig" TargetMode="External"/><Relationship Id="rId35" Type="http://schemas.openxmlformats.org/officeDocument/2006/relationships/hyperlink" Target="https://pubmed.ncbi.nlm.nih.gov/36323252/" TargetMode="External"/><Relationship Id="rId34" Type="http://schemas.openxmlformats.org/officeDocument/2006/relationships/hyperlink" Target="https://mitra.stanford.edu/engreitz/oak/Projects/E2G/THP1/THP1_PRJNA830917/THP1_macrophages_0000min_R1/H3K27ac/SRR18899252.pe.bw" TargetMode="External"/><Relationship Id="rId37" Type="http://schemas.openxmlformats.org/officeDocument/2006/relationships/vmlDrawing" Target="../drawings/vmlDrawing2.vml"/><Relationship Id="rId36" Type="http://schemas.openxmlformats.org/officeDocument/2006/relationships/drawing" Target="../drawings/drawing14.xml"/><Relationship Id="rId20" Type="http://schemas.openxmlformats.org/officeDocument/2006/relationships/hyperlink" Target="https://doi.org/10.1186/s13059-020-02152-7" TargetMode="External"/><Relationship Id="rId22" Type="http://schemas.openxmlformats.org/officeDocument/2006/relationships/hyperlink" Target="https://doi.org/10.1101/gad.302646.117" TargetMode="External"/><Relationship Id="rId21" Type="http://schemas.openxmlformats.org/officeDocument/2006/relationships/hyperlink" Target="https://doi.org/10.1038/srep43345" TargetMode="External"/><Relationship Id="rId24" Type="http://schemas.openxmlformats.org/officeDocument/2006/relationships/hyperlink" Target="https://www.encodeproject.org/files/ENCFF919FBG/@@download/ENCFF919FBG.bigWig" TargetMode="External"/><Relationship Id="rId23" Type="http://schemas.openxmlformats.org/officeDocument/2006/relationships/hyperlink" Target="https://www.encodeproject.org/files/ENCFF573NKX/@@download/ENCFF573NKX.bigWig" TargetMode="External"/><Relationship Id="rId26" Type="http://schemas.openxmlformats.org/officeDocument/2006/relationships/hyperlink" Target="https://www.encodeproject.org/files/ENCFF380KPI/@@download/ENCFF380KPI.bigWig" TargetMode="External"/><Relationship Id="rId25" Type="http://schemas.openxmlformats.org/officeDocument/2006/relationships/hyperlink" Target="https://www.encodeproject.org/files/ENCFF332TNJ/@@download/ENCFF332TNJ.bigWig" TargetMode="External"/><Relationship Id="rId28" Type="http://schemas.openxmlformats.org/officeDocument/2006/relationships/hyperlink" Target="https://www.encodeproject.org/files/ENCFF429TIE/@@download/ENCFF429TIE.bigWig" TargetMode="External"/><Relationship Id="rId27" Type="http://schemas.openxmlformats.org/officeDocument/2006/relationships/hyperlink" Target="https://www.encodeproject.org/files/ENCFF396RXV/@@download/ENCFF396RXV.bigWig" TargetMode="External"/><Relationship Id="rId29" Type="http://schemas.openxmlformats.org/officeDocument/2006/relationships/hyperlink" Target="https://www.encodeproject.org/files/ENCFF963CHU/@@download/ENCFF963CHU.bigWig" TargetMode="External"/><Relationship Id="rId11" Type="http://schemas.openxmlformats.org/officeDocument/2006/relationships/hyperlink" Target="https://www.encodeproject.org/files/ENCFF733JYS/@@download/ENCFF733JYS.bigWig" TargetMode="External"/><Relationship Id="rId10" Type="http://schemas.openxmlformats.org/officeDocument/2006/relationships/hyperlink" Target="https://www.encodeproject.org/files/ENCFF974CGC/@@download/ENCFF974CGC.bigWig" TargetMode="External"/><Relationship Id="rId13" Type="http://schemas.openxmlformats.org/officeDocument/2006/relationships/hyperlink" Target="https://www.encodeproject.org/files/ENCFF825ECI/@@download/ENCFF825ECI.bigWig" TargetMode="External"/><Relationship Id="rId12" Type="http://schemas.openxmlformats.org/officeDocument/2006/relationships/hyperlink" Target="https://www.encodeproject.org/files/ENCFF360PWG/@@download/ENCFF360PWG.bigWig" TargetMode="External"/><Relationship Id="rId15" Type="http://schemas.openxmlformats.org/officeDocument/2006/relationships/hyperlink" Target="https://www.encodeproject.org/files/ENCFF906MKW/@@download/ENCFF906MKW.bigWig" TargetMode="External"/><Relationship Id="rId14" Type="http://schemas.openxmlformats.org/officeDocument/2006/relationships/hyperlink" Target="https://www.encodeproject.org/files/ENCFF717ZKL/@@download/ENCFF717ZKL.bigWig" TargetMode="External"/><Relationship Id="rId17" Type="http://schemas.openxmlformats.org/officeDocument/2006/relationships/hyperlink" Target="https://www.encodeproject.org/files/ENCFF734CUT/@@download/ENCFF734CUT.bigWig" TargetMode="External"/><Relationship Id="rId16" Type="http://schemas.openxmlformats.org/officeDocument/2006/relationships/hyperlink" Target="https://www.encodeproject.org/files/ENCFF545BXW/@@download/ENCFF545BXW.bigWig" TargetMode="External"/><Relationship Id="rId19" Type="http://schemas.openxmlformats.org/officeDocument/2006/relationships/hyperlink" Target="https://www.encodeproject.org/files/ENCFF564KBE/@@download/ENCFF564KBE.bigWig" TargetMode="External"/><Relationship Id="rId18" Type="http://schemas.openxmlformats.org/officeDocument/2006/relationships/hyperlink" Target="https://www.encodeproject.org/files/ENCFF486WAD/@@download/ENCFF486WAD.bigWig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2" width="20.13"/>
    <col customWidth="1" min="3" max="3" width="9.25"/>
    <col customWidth="1" min="4" max="4" width="8.38"/>
    <col customWidth="1" min="5" max="5" width="64.38"/>
    <col customWidth="1" min="6" max="6" width="31.88"/>
  </cols>
  <sheetData>
    <row r="1">
      <c r="A1" s="1" t="s">
        <v>0</v>
      </c>
      <c r="B1" s="1" t="s">
        <v>3</v>
      </c>
      <c r="C1" s="1" t="s">
        <v>6</v>
      </c>
      <c r="D1" s="1" t="s">
        <v>7</v>
      </c>
      <c r="E1" s="1" t="s">
        <v>8</v>
      </c>
      <c r="F1" s="1" t="s">
        <v>10</v>
      </c>
      <c r="G1" s="1" t="s">
        <v>11</v>
      </c>
      <c r="H1" s="1"/>
      <c r="I1" s="1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0" t="s">
        <v>25</v>
      </c>
      <c r="B2" s="11" t="s">
        <v>28</v>
      </c>
      <c r="C2" s="11" t="s">
        <v>31</v>
      </c>
      <c r="D2" s="11" t="s">
        <v>33</v>
      </c>
      <c r="E2" s="5" t="s">
        <v>35</v>
      </c>
      <c r="F2" s="5" t="s">
        <v>37</v>
      </c>
      <c r="G2" s="12" t="s">
        <v>40</v>
      </c>
    </row>
    <row r="3">
      <c r="A3" s="14" t="s">
        <v>46</v>
      </c>
      <c r="B3" s="5" t="s">
        <v>48</v>
      </c>
      <c r="C3" s="11" t="s">
        <v>31</v>
      </c>
      <c r="D3" s="11" t="s">
        <v>33</v>
      </c>
      <c r="E3" s="5" t="s">
        <v>53</v>
      </c>
      <c r="F3" s="5" t="s">
        <v>55</v>
      </c>
      <c r="G3" s="12" t="s">
        <v>40</v>
      </c>
    </row>
    <row r="4">
      <c r="A4" s="14" t="s">
        <v>59</v>
      </c>
      <c r="B4" s="5" t="s">
        <v>62</v>
      </c>
      <c r="C4" s="11" t="s">
        <v>31</v>
      </c>
      <c r="D4" s="11" t="s">
        <v>33</v>
      </c>
      <c r="E4" s="5" t="s">
        <v>63</v>
      </c>
      <c r="F4" s="5" t="s">
        <v>55</v>
      </c>
      <c r="G4" s="12" t="s">
        <v>40</v>
      </c>
    </row>
    <row r="5">
      <c r="A5" s="14" t="s">
        <v>68</v>
      </c>
      <c r="B5" s="15" t="s">
        <v>71</v>
      </c>
      <c r="C5" s="11" t="s">
        <v>31</v>
      </c>
      <c r="D5" s="11" t="s">
        <v>33</v>
      </c>
      <c r="E5" s="5" t="s">
        <v>77</v>
      </c>
      <c r="F5" s="5" t="s">
        <v>79</v>
      </c>
      <c r="G5" s="5" t="s">
        <v>81</v>
      </c>
    </row>
    <row r="6">
      <c r="A6" s="14" t="s">
        <v>86</v>
      </c>
      <c r="B6" s="15" t="s">
        <v>88</v>
      </c>
      <c r="C6" s="11" t="s">
        <v>31</v>
      </c>
      <c r="D6" s="11" t="s">
        <v>33</v>
      </c>
      <c r="E6" s="5" t="s">
        <v>92</v>
      </c>
      <c r="F6" s="5" t="s">
        <v>96</v>
      </c>
      <c r="G6" s="5" t="s">
        <v>81</v>
      </c>
    </row>
    <row r="7">
      <c r="A7" s="14" t="s">
        <v>101</v>
      </c>
      <c r="B7" s="11" t="s">
        <v>103</v>
      </c>
      <c r="C7" s="11" t="s">
        <v>31</v>
      </c>
      <c r="D7" s="11" t="s">
        <v>33</v>
      </c>
      <c r="E7" s="5" t="s">
        <v>108</v>
      </c>
      <c r="F7" s="5" t="s">
        <v>110</v>
      </c>
      <c r="G7" s="5" t="s">
        <v>113</v>
      </c>
    </row>
    <row r="8">
      <c r="A8" s="14" t="s">
        <v>118</v>
      </c>
      <c r="B8" s="15" t="s">
        <v>119</v>
      </c>
      <c r="C8" s="11" t="s">
        <v>31</v>
      </c>
      <c r="D8" s="11" t="s">
        <v>33</v>
      </c>
      <c r="E8" s="5" t="s">
        <v>123</v>
      </c>
      <c r="F8" s="5" t="s">
        <v>124</v>
      </c>
      <c r="G8" s="5" t="s">
        <v>113</v>
      </c>
    </row>
    <row r="9">
      <c r="A9" s="17" t="s">
        <v>130</v>
      </c>
      <c r="B9" s="15" t="s">
        <v>133</v>
      </c>
      <c r="C9" s="11" t="s">
        <v>31</v>
      </c>
      <c r="D9" s="11" t="s">
        <v>33</v>
      </c>
      <c r="E9" s="5" t="s">
        <v>139</v>
      </c>
      <c r="F9" s="5" t="s">
        <v>79</v>
      </c>
      <c r="G9" s="5" t="s">
        <v>81</v>
      </c>
    </row>
    <row r="10">
      <c r="A10" s="10" t="s">
        <v>144</v>
      </c>
      <c r="B10" s="18" t="s">
        <v>146</v>
      </c>
      <c r="C10" s="19" t="s">
        <v>31</v>
      </c>
      <c r="D10" s="19" t="s">
        <v>33</v>
      </c>
      <c r="E10" s="18" t="s">
        <v>153</v>
      </c>
      <c r="F10" s="18" t="s">
        <v>154</v>
      </c>
      <c r="G10" s="5" t="s">
        <v>156</v>
      </c>
    </row>
    <row r="11">
      <c r="A11" s="10" t="s">
        <v>160</v>
      </c>
      <c r="B11" s="18" t="s">
        <v>161</v>
      </c>
      <c r="C11" s="19" t="s">
        <v>31</v>
      </c>
      <c r="D11" s="19" t="s">
        <v>33</v>
      </c>
      <c r="E11" s="18" t="s">
        <v>166</v>
      </c>
      <c r="F11" s="18" t="s">
        <v>167</v>
      </c>
      <c r="G11" s="5" t="s">
        <v>156</v>
      </c>
    </row>
    <row r="12">
      <c r="A12" s="10" t="s">
        <v>170</v>
      </c>
      <c r="B12" s="20" t="s">
        <v>173</v>
      </c>
      <c r="C12" s="19" t="s">
        <v>31</v>
      </c>
      <c r="D12" s="19" t="s">
        <v>33</v>
      </c>
      <c r="E12" s="18" t="s">
        <v>177</v>
      </c>
      <c r="F12" s="18" t="s">
        <v>178</v>
      </c>
      <c r="G12" s="5" t="s">
        <v>156</v>
      </c>
    </row>
    <row r="13">
      <c r="A13" s="10" t="s">
        <v>183</v>
      </c>
      <c r="B13" s="20" t="s">
        <v>184</v>
      </c>
      <c r="C13" s="19" t="s">
        <v>31</v>
      </c>
      <c r="D13" s="19" t="s">
        <v>33</v>
      </c>
      <c r="E13" s="18" t="s">
        <v>187</v>
      </c>
      <c r="F13" s="18" t="s">
        <v>189</v>
      </c>
      <c r="G13" s="5" t="s">
        <v>156</v>
      </c>
    </row>
    <row r="14">
      <c r="A14" s="21" t="s">
        <v>193</v>
      </c>
      <c r="B14" s="12" t="s">
        <v>196</v>
      </c>
      <c r="C14" s="11" t="s">
        <v>31</v>
      </c>
      <c r="D14" s="11" t="s">
        <v>33</v>
      </c>
      <c r="E14" s="5" t="s">
        <v>200</v>
      </c>
      <c r="F14" s="5" t="s">
        <v>202</v>
      </c>
      <c r="G14" s="5" t="s">
        <v>203</v>
      </c>
    </row>
    <row r="15">
      <c r="A15" s="21" t="s">
        <v>207</v>
      </c>
      <c r="B15" s="12" t="s">
        <v>209</v>
      </c>
      <c r="C15" s="11" t="s">
        <v>31</v>
      </c>
      <c r="D15" s="11" t="s">
        <v>33</v>
      </c>
      <c r="E15" s="5" t="s">
        <v>211</v>
      </c>
      <c r="F15" s="5" t="s">
        <v>213</v>
      </c>
      <c r="G15" s="5" t="s">
        <v>203</v>
      </c>
    </row>
    <row r="16">
      <c r="A16" s="10" t="s">
        <v>218</v>
      </c>
      <c r="B16" s="20" t="s">
        <v>220</v>
      </c>
      <c r="C16" s="19" t="s">
        <v>31</v>
      </c>
      <c r="D16" s="19" t="s">
        <v>33</v>
      </c>
      <c r="E16" s="18" t="s">
        <v>222</v>
      </c>
      <c r="F16" s="18" t="s">
        <v>223</v>
      </c>
      <c r="G16" s="5" t="s">
        <v>156</v>
      </c>
    </row>
    <row r="17">
      <c r="A17" s="10" t="s">
        <v>230</v>
      </c>
      <c r="B17" s="20" t="s">
        <v>231</v>
      </c>
      <c r="C17" s="19" t="s">
        <v>31</v>
      </c>
      <c r="D17" s="19" t="s">
        <v>33</v>
      </c>
      <c r="E17" s="18" t="s">
        <v>237</v>
      </c>
      <c r="F17" s="18" t="s">
        <v>238</v>
      </c>
      <c r="G17" s="5" t="s">
        <v>156</v>
      </c>
    </row>
    <row r="18">
      <c r="A18" s="10" t="s">
        <v>242</v>
      </c>
      <c r="B18" s="20" t="s">
        <v>244</v>
      </c>
      <c r="C18" s="19" t="s">
        <v>31</v>
      </c>
      <c r="D18" s="19" t="s">
        <v>33</v>
      </c>
      <c r="E18" s="18" t="s">
        <v>248</v>
      </c>
      <c r="F18" s="18" t="s">
        <v>250</v>
      </c>
      <c r="G18" s="5" t="s">
        <v>156</v>
      </c>
    </row>
    <row r="19">
      <c r="A19" s="10" t="s">
        <v>254</v>
      </c>
      <c r="B19" s="20" t="s">
        <v>258</v>
      </c>
      <c r="C19" s="19" t="s">
        <v>31</v>
      </c>
      <c r="D19" s="19" t="s">
        <v>33</v>
      </c>
      <c r="E19" s="18" t="s">
        <v>260</v>
      </c>
      <c r="F19" s="18" t="s">
        <v>223</v>
      </c>
      <c r="G19" s="5" t="s">
        <v>156</v>
      </c>
    </row>
    <row r="20">
      <c r="A20" s="10" t="s">
        <v>266</v>
      </c>
      <c r="B20" s="20" t="s">
        <v>268</v>
      </c>
      <c r="C20" s="19" t="s">
        <v>31</v>
      </c>
      <c r="D20" s="19" t="s">
        <v>33</v>
      </c>
      <c r="E20" s="18" t="s">
        <v>272</v>
      </c>
      <c r="F20" s="18" t="s">
        <v>274</v>
      </c>
      <c r="G20" s="5" t="s">
        <v>156</v>
      </c>
    </row>
    <row r="21">
      <c r="A21" s="10" t="s">
        <v>277</v>
      </c>
      <c r="B21" s="20" t="s">
        <v>278</v>
      </c>
      <c r="C21" s="19" t="s">
        <v>31</v>
      </c>
      <c r="D21" s="19" t="s">
        <v>33</v>
      </c>
      <c r="E21" s="18" t="s">
        <v>282</v>
      </c>
      <c r="F21" s="18" t="s">
        <v>283</v>
      </c>
      <c r="G21" s="5" t="s">
        <v>156</v>
      </c>
    </row>
    <row r="22">
      <c r="A22" s="21" t="s">
        <v>290</v>
      </c>
      <c r="B22" s="12" t="s">
        <v>291</v>
      </c>
      <c r="C22" s="11" t="s">
        <v>31</v>
      </c>
      <c r="D22" s="11" t="s">
        <v>33</v>
      </c>
      <c r="E22" s="5" t="s">
        <v>293</v>
      </c>
      <c r="F22" s="5" t="s">
        <v>295</v>
      </c>
      <c r="G22" s="5" t="s">
        <v>297</v>
      </c>
    </row>
    <row r="23">
      <c r="A23" s="21" t="s">
        <v>299</v>
      </c>
      <c r="B23" s="12" t="s">
        <v>301</v>
      </c>
      <c r="C23" s="11" t="s">
        <v>31</v>
      </c>
      <c r="D23" s="11" t="s">
        <v>33</v>
      </c>
      <c r="E23" s="5" t="s">
        <v>304</v>
      </c>
      <c r="F23" s="5" t="s">
        <v>305</v>
      </c>
      <c r="G23" s="5" t="s">
        <v>297</v>
      </c>
    </row>
    <row r="24">
      <c r="A24" s="5" t="s">
        <v>308</v>
      </c>
      <c r="B24" s="12" t="s">
        <v>309</v>
      </c>
      <c r="C24" s="11" t="s">
        <v>31</v>
      </c>
      <c r="D24" s="11" t="s">
        <v>33</v>
      </c>
      <c r="E24" s="5" t="s">
        <v>313</v>
      </c>
      <c r="F24" s="5" t="s">
        <v>314</v>
      </c>
      <c r="G24" s="5" t="s">
        <v>156</v>
      </c>
    </row>
    <row r="25">
      <c r="A25" s="5" t="s">
        <v>317</v>
      </c>
      <c r="B25" s="12" t="s">
        <v>318</v>
      </c>
      <c r="C25" s="11" t="s">
        <v>31</v>
      </c>
      <c r="D25" s="11" t="s">
        <v>33</v>
      </c>
      <c r="E25" s="5" t="s">
        <v>320</v>
      </c>
      <c r="F25" s="5" t="s">
        <v>223</v>
      </c>
      <c r="G25" s="5" t="s">
        <v>156</v>
      </c>
    </row>
    <row r="26">
      <c r="A26" s="5" t="s">
        <v>323</v>
      </c>
      <c r="B26" s="12" t="s">
        <v>326</v>
      </c>
      <c r="C26" s="11" t="s">
        <v>31</v>
      </c>
      <c r="D26" s="11" t="s">
        <v>33</v>
      </c>
      <c r="E26" s="5" t="s">
        <v>328</v>
      </c>
      <c r="F26" s="5" t="s">
        <v>330</v>
      </c>
      <c r="G26" s="5" t="s">
        <v>156</v>
      </c>
    </row>
    <row r="27">
      <c r="A27" s="5" t="s">
        <v>333</v>
      </c>
      <c r="B27" s="12" t="s">
        <v>334</v>
      </c>
      <c r="C27" s="11" t="s">
        <v>31</v>
      </c>
      <c r="D27" s="11" t="s">
        <v>33</v>
      </c>
      <c r="E27" s="5" t="s">
        <v>337</v>
      </c>
      <c r="F27" s="5" t="s">
        <v>338</v>
      </c>
      <c r="G27" s="5" t="s">
        <v>156</v>
      </c>
    </row>
    <row r="28">
      <c r="A28" s="21" t="s">
        <v>341</v>
      </c>
      <c r="B28" s="12" t="s">
        <v>342</v>
      </c>
      <c r="C28" s="11" t="s">
        <v>31</v>
      </c>
      <c r="D28" s="11" t="s">
        <v>33</v>
      </c>
      <c r="E28" s="5" t="s">
        <v>345</v>
      </c>
      <c r="F28" s="5" t="s">
        <v>346</v>
      </c>
      <c r="G28" s="5" t="s">
        <v>347</v>
      </c>
    </row>
    <row r="29">
      <c r="A29" s="21" t="s">
        <v>351</v>
      </c>
      <c r="B29" s="12" t="s">
        <v>352</v>
      </c>
      <c r="C29" s="11" t="s">
        <v>31</v>
      </c>
      <c r="D29" s="11" t="s">
        <v>33</v>
      </c>
      <c r="E29" s="5" t="s">
        <v>355</v>
      </c>
      <c r="F29" s="5" t="s">
        <v>356</v>
      </c>
      <c r="G29" s="5" t="s">
        <v>347</v>
      </c>
    </row>
    <row r="30">
      <c r="A30" s="21" t="s">
        <v>359</v>
      </c>
      <c r="B30" s="12" t="s">
        <v>361</v>
      </c>
      <c r="C30" s="11" t="s">
        <v>31</v>
      </c>
      <c r="D30" s="11" t="s">
        <v>33</v>
      </c>
      <c r="E30" s="5" t="s">
        <v>363</v>
      </c>
      <c r="F30" s="5" t="s">
        <v>364</v>
      </c>
      <c r="G30" s="5" t="s">
        <v>366</v>
      </c>
    </row>
    <row r="31">
      <c r="A31" s="21" t="s">
        <v>368</v>
      </c>
      <c r="B31" s="12" t="s">
        <v>370</v>
      </c>
      <c r="C31" s="11" t="s">
        <v>31</v>
      </c>
      <c r="D31" s="11" t="s">
        <v>33</v>
      </c>
      <c r="E31" s="5" t="s">
        <v>372</v>
      </c>
      <c r="F31" s="5" t="s">
        <v>364</v>
      </c>
      <c r="G31" s="5" t="s">
        <v>366</v>
      </c>
    </row>
    <row r="32">
      <c r="A32" s="10" t="s">
        <v>376</v>
      </c>
      <c r="B32" s="20" t="s">
        <v>379</v>
      </c>
      <c r="C32" s="19" t="s">
        <v>31</v>
      </c>
      <c r="D32" s="19" t="s">
        <v>33</v>
      </c>
      <c r="E32" s="18" t="s">
        <v>380</v>
      </c>
      <c r="F32" s="18" t="s">
        <v>382</v>
      </c>
      <c r="G32" s="5" t="s">
        <v>156</v>
      </c>
    </row>
    <row r="33">
      <c r="A33" s="10" t="s">
        <v>385</v>
      </c>
      <c r="B33" s="20" t="s">
        <v>387</v>
      </c>
      <c r="C33" s="19" t="s">
        <v>31</v>
      </c>
      <c r="D33" s="19" t="s">
        <v>33</v>
      </c>
      <c r="E33" s="18" t="s">
        <v>388</v>
      </c>
      <c r="F33" s="18" t="s">
        <v>389</v>
      </c>
      <c r="G33" s="5" t="s">
        <v>156</v>
      </c>
    </row>
    <row r="34">
      <c r="A34" s="10" t="s">
        <v>392</v>
      </c>
      <c r="B34" s="20" t="s">
        <v>393</v>
      </c>
      <c r="C34" s="19" t="s">
        <v>31</v>
      </c>
      <c r="D34" s="19" t="s">
        <v>33</v>
      </c>
      <c r="E34" s="18" t="s">
        <v>396</v>
      </c>
      <c r="F34" s="18" t="s">
        <v>397</v>
      </c>
      <c r="G34" s="5" t="s">
        <v>156</v>
      </c>
    </row>
    <row r="35">
      <c r="A35" s="10" t="s">
        <v>401</v>
      </c>
      <c r="B35" s="20" t="s">
        <v>402</v>
      </c>
      <c r="C35" s="19" t="s">
        <v>31</v>
      </c>
      <c r="D35" s="19" t="s">
        <v>33</v>
      </c>
      <c r="E35" s="18" t="s">
        <v>405</v>
      </c>
      <c r="F35" s="18" t="s">
        <v>223</v>
      </c>
      <c r="G35" s="5" t="s">
        <v>156</v>
      </c>
    </row>
    <row r="36">
      <c r="A36" s="5" t="s">
        <v>409</v>
      </c>
      <c r="B36" s="12" t="s">
        <v>412</v>
      </c>
      <c r="C36" s="11" t="s">
        <v>31</v>
      </c>
      <c r="D36" s="11" t="s">
        <v>33</v>
      </c>
      <c r="E36" s="5" t="s">
        <v>414</v>
      </c>
      <c r="F36" s="5" t="s">
        <v>415</v>
      </c>
      <c r="G36" s="5" t="s">
        <v>156</v>
      </c>
    </row>
    <row r="37">
      <c r="A37" s="5" t="s">
        <v>419</v>
      </c>
      <c r="B37" s="12" t="s">
        <v>422</v>
      </c>
      <c r="C37" s="11" t="s">
        <v>31</v>
      </c>
      <c r="D37" s="11" t="s">
        <v>33</v>
      </c>
      <c r="E37" s="5" t="s">
        <v>424</v>
      </c>
      <c r="F37" s="5" t="s">
        <v>426</v>
      </c>
      <c r="G37" s="5" t="s">
        <v>156</v>
      </c>
    </row>
    <row r="38">
      <c r="A38" s="21" t="s">
        <v>430</v>
      </c>
      <c r="B38" s="12" t="s">
        <v>432</v>
      </c>
      <c r="C38" s="11" t="s">
        <v>31</v>
      </c>
      <c r="D38" s="11" t="s">
        <v>33</v>
      </c>
      <c r="E38" s="5" t="s">
        <v>434</v>
      </c>
      <c r="F38" s="5" t="s">
        <v>436</v>
      </c>
      <c r="G38" s="5" t="s">
        <v>437</v>
      </c>
    </row>
    <row r="39">
      <c r="A39" s="21" t="s">
        <v>440</v>
      </c>
      <c r="B39" s="12" t="s">
        <v>441</v>
      </c>
      <c r="C39" s="11" t="s">
        <v>31</v>
      </c>
      <c r="D39" s="11" t="s">
        <v>33</v>
      </c>
      <c r="E39" s="5" t="s">
        <v>443</v>
      </c>
      <c r="F39" s="5" t="s">
        <v>364</v>
      </c>
      <c r="G39" s="5" t="s">
        <v>437</v>
      </c>
    </row>
    <row r="40">
      <c r="A40" s="5" t="s">
        <v>450</v>
      </c>
      <c r="B40" s="12" t="s">
        <v>453</v>
      </c>
      <c r="C40" s="11" t="s">
        <v>31</v>
      </c>
      <c r="D40" s="11" t="s">
        <v>33</v>
      </c>
      <c r="E40" s="5" t="s">
        <v>456</v>
      </c>
      <c r="F40" s="5" t="s">
        <v>458</v>
      </c>
      <c r="G40" s="5" t="s">
        <v>156</v>
      </c>
    </row>
    <row r="41">
      <c r="A41" s="5" t="s">
        <v>461</v>
      </c>
      <c r="B41" s="12" t="s">
        <v>462</v>
      </c>
      <c r="C41" s="11" t="s">
        <v>31</v>
      </c>
      <c r="D41" s="11" t="s">
        <v>33</v>
      </c>
      <c r="E41" s="5" t="s">
        <v>466</v>
      </c>
      <c r="F41" s="5" t="s">
        <v>305</v>
      </c>
      <c r="G41" s="5" t="s">
        <v>156</v>
      </c>
    </row>
    <row r="42">
      <c r="A42" s="21" t="s">
        <v>469</v>
      </c>
      <c r="B42" s="12" t="s">
        <v>471</v>
      </c>
      <c r="C42" s="11" t="s">
        <v>31</v>
      </c>
      <c r="D42" s="11" t="s">
        <v>33</v>
      </c>
      <c r="E42" s="5" t="s">
        <v>474</v>
      </c>
      <c r="F42" s="5" t="s">
        <v>476</v>
      </c>
      <c r="G42" s="5" t="s">
        <v>478</v>
      </c>
    </row>
    <row r="43">
      <c r="A43" s="21" t="s">
        <v>481</v>
      </c>
      <c r="B43" s="12" t="s">
        <v>482</v>
      </c>
      <c r="C43" s="11" t="s">
        <v>31</v>
      </c>
      <c r="D43" s="11" t="s">
        <v>33</v>
      </c>
      <c r="E43" s="5" t="s">
        <v>486</v>
      </c>
      <c r="F43" s="5" t="s">
        <v>487</v>
      </c>
      <c r="G43" s="5" t="s">
        <v>478</v>
      </c>
    </row>
    <row r="44">
      <c r="A44" s="21" t="s">
        <v>492</v>
      </c>
      <c r="B44" s="12" t="s">
        <v>494</v>
      </c>
      <c r="C44" s="11" t="s">
        <v>31</v>
      </c>
      <c r="D44" s="11" t="s">
        <v>33</v>
      </c>
      <c r="E44" s="5" t="s">
        <v>496</v>
      </c>
      <c r="F44" s="5" t="s">
        <v>499</v>
      </c>
      <c r="G44" s="5" t="s">
        <v>501</v>
      </c>
    </row>
    <row r="45">
      <c r="A45" s="21" t="s">
        <v>503</v>
      </c>
      <c r="B45" s="12" t="s">
        <v>505</v>
      </c>
      <c r="C45" s="11" t="s">
        <v>31</v>
      </c>
      <c r="D45" s="11" t="s">
        <v>33</v>
      </c>
      <c r="E45" s="5" t="s">
        <v>507</v>
      </c>
      <c r="F45" s="5" t="s">
        <v>223</v>
      </c>
      <c r="G45" s="5" t="s">
        <v>501</v>
      </c>
    </row>
    <row r="46">
      <c r="A46" s="14" t="s">
        <v>511</v>
      </c>
      <c r="B46" s="15" t="s">
        <v>513</v>
      </c>
      <c r="C46" s="11" t="s">
        <v>31</v>
      </c>
      <c r="D46" s="11" t="s">
        <v>33</v>
      </c>
      <c r="E46" s="5" t="s">
        <v>517</v>
      </c>
      <c r="F46" s="5" t="s">
        <v>518</v>
      </c>
      <c r="G46" s="5" t="s">
        <v>113</v>
      </c>
    </row>
    <row r="47">
      <c r="A47" s="14" t="s">
        <v>522</v>
      </c>
      <c r="B47" s="5" t="s">
        <v>524</v>
      </c>
      <c r="C47" s="11" t="s">
        <v>31</v>
      </c>
      <c r="D47" s="11" t="s">
        <v>33</v>
      </c>
      <c r="E47" s="5" t="s">
        <v>526</v>
      </c>
      <c r="F47" s="5" t="s">
        <v>79</v>
      </c>
      <c r="G47" s="5" t="s">
        <v>81</v>
      </c>
    </row>
    <row r="48">
      <c r="A48" s="10" t="s">
        <v>531</v>
      </c>
      <c r="B48" s="12" t="s">
        <v>533</v>
      </c>
      <c r="C48" s="11" t="s">
        <v>31</v>
      </c>
      <c r="D48" s="5" t="s">
        <v>33</v>
      </c>
      <c r="E48" s="5" t="s">
        <v>536</v>
      </c>
      <c r="F48" s="5" t="s">
        <v>110</v>
      </c>
      <c r="G48" s="12" t="s">
        <v>40</v>
      </c>
    </row>
    <row r="49">
      <c r="A49" s="10" t="s">
        <v>541</v>
      </c>
      <c r="B49" s="5" t="s">
        <v>542</v>
      </c>
      <c r="C49" s="11" t="s">
        <v>31</v>
      </c>
      <c r="D49" s="5" t="s">
        <v>33</v>
      </c>
      <c r="E49" s="5" t="s">
        <v>546</v>
      </c>
      <c r="F49" s="5" t="s">
        <v>79</v>
      </c>
      <c r="G49" s="5" t="s">
        <v>81</v>
      </c>
    </row>
    <row r="50">
      <c r="A50" s="10" t="s">
        <v>551</v>
      </c>
      <c r="B50" s="5" t="s">
        <v>553</v>
      </c>
      <c r="C50" s="5" t="s">
        <v>31</v>
      </c>
      <c r="D50" s="5" t="s">
        <v>33</v>
      </c>
      <c r="E50" s="5" t="s">
        <v>556</v>
      </c>
      <c r="F50" s="5" t="s">
        <v>558</v>
      </c>
      <c r="G50" s="5" t="s">
        <v>81</v>
      </c>
    </row>
    <row r="51">
      <c r="A51" s="14" t="s">
        <v>562</v>
      </c>
      <c r="B51" s="5" t="s">
        <v>564</v>
      </c>
      <c r="C51" s="5" t="s">
        <v>31</v>
      </c>
      <c r="D51" s="5" t="s">
        <v>33</v>
      </c>
      <c r="E51" s="5" t="s">
        <v>566</v>
      </c>
      <c r="F51" s="5" t="s">
        <v>569</v>
      </c>
      <c r="G51" s="5" t="s">
        <v>113</v>
      </c>
    </row>
    <row r="52">
      <c r="A52" s="14" t="s">
        <v>572</v>
      </c>
      <c r="B52" s="5" t="s">
        <v>573</v>
      </c>
      <c r="C52" s="5" t="s">
        <v>31</v>
      </c>
      <c r="D52" s="5" t="s">
        <v>33</v>
      </c>
      <c r="E52" s="5" t="s">
        <v>577</v>
      </c>
      <c r="F52" s="5" t="s">
        <v>79</v>
      </c>
      <c r="G52" s="5" t="s">
        <v>81</v>
      </c>
    </row>
    <row r="53">
      <c r="A53" s="10" t="s">
        <v>579</v>
      </c>
      <c r="B53" s="24" t="s">
        <v>585</v>
      </c>
      <c r="C53" s="5" t="s">
        <v>31</v>
      </c>
      <c r="D53" s="5" t="s">
        <v>33</v>
      </c>
      <c r="E53" s="5" t="s">
        <v>587</v>
      </c>
      <c r="F53" s="5" t="s">
        <v>588</v>
      </c>
      <c r="G53" s="5" t="s">
        <v>589</v>
      </c>
    </row>
    <row r="54">
      <c r="A54" s="10" t="s">
        <v>591</v>
      </c>
      <c r="B54" s="5" t="s">
        <v>592</v>
      </c>
      <c r="C54" s="5" t="s">
        <v>31</v>
      </c>
      <c r="D54" s="5" t="s">
        <v>33</v>
      </c>
      <c r="E54" s="5" t="s">
        <v>594</v>
      </c>
      <c r="F54" s="5" t="s">
        <v>79</v>
      </c>
      <c r="G54" s="5" t="s">
        <v>589</v>
      </c>
    </row>
    <row r="55">
      <c r="A55" s="10" t="s">
        <v>596</v>
      </c>
      <c r="B55" s="5" t="s">
        <v>597</v>
      </c>
      <c r="C55" s="5" t="s">
        <v>31</v>
      </c>
      <c r="D55" s="5" t="s">
        <v>33</v>
      </c>
      <c r="E55" s="5" t="s">
        <v>599</v>
      </c>
      <c r="F55" s="5" t="s">
        <v>79</v>
      </c>
      <c r="G55" s="5" t="s">
        <v>81</v>
      </c>
    </row>
    <row r="56">
      <c r="A56" s="14" t="s">
        <v>601</v>
      </c>
      <c r="B56" s="25" t="s">
        <v>602</v>
      </c>
      <c r="C56" s="5" t="s">
        <v>31</v>
      </c>
      <c r="D56" s="5" t="s">
        <v>33</v>
      </c>
      <c r="E56" s="5" t="s">
        <v>608</v>
      </c>
      <c r="F56" s="5">
        <v>70.1</v>
      </c>
      <c r="G56" s="5" t="s">
        <v>609</v>
      </c>
    </row>
    <row r="57">
      <c r="A57" s="14" t="s">
        <v>612</v>
      </c>
      <c r="B57" s="25" t="s">
        <v>613</v>
      </c>
      <c r="C57" s="5" t="s">
        <v>31</v>
      </c>
      <c r="D57" s="5" t="s">
        <v>33</v>
      </c>
      <c r="E57" s="5" t="s">
        <v>615</v>
      </c>
      <c r="F57" s="5">
        <v>71.1</v>
      </c>
      <c r="G57" s="5" t="s">
        <v>609</v>
      </c>
    </row>
    <row r="58">
      <c r="A58" s="14" t="s">
        <v>617</v>
      </c>
      <c r="B58" s="26" t="s">
        <v>619</v>
      </c>
      <c r="C58" s="5" t="s">
        <v>31</v>
      </c>
      <c r="D58" s="5" t="s">
        <v>33</v>
      </c>
      <c r="E58" s="5" t="s">
        <v>621</v>
      </c>
      <c r="F58" s="5" t="s">
        <v>622</v>
      </c>
      <c r="G58" s="5" t="s">
        <v>624</v>
      </c>
    </row>
    <row r="59">
      <c r="A59" s="14" t="s">
        <v>625</v>
      </c>
      <c r="B59" s="26" t="s">
        <v>627</v>
      </c>
      <c r="C59" s="5" t="s">
        <v>31</v>
      </c>
      <c r="D59" s="5" t="s">
        <v>33</v>
      </c>
      <c r="E59" s="5" t="s">
        <v>629</v>
      </c>
      <c r="F59" s="5" t="s">
        <v>630</v>
      </c>
      <c r="G59" s="5" t="s">
        <v>624</v>
      </c>
    </row>
    <row r="60">
      <c r="A60" s="14" t="s">
        <v>632</v>
      </c>
      <c r="B60" s="27" t="s">
        <v>633</v>
      </c>
      <c r="C60" s="5" t="s">
        <v>31</v>
      </c>
      <c r="D60" s="5" t="s">
        <v>33</v>
      </c>
      <c r="E60" s="5" t="s">
        <v>636</v>
      </c>
      <c r="F60" s="5" t="s">
        <v>637</v>
      </c>
      <c r="G60" s="5" t="s">
        <v>624</v>
      </c>
    </row>
    <row r="61">
      <c r="A61" s="14" t="s">
        <v>639</v>
      </c>
      <c r="B61" s="27" t="s">
        <v>640</v>
      </c>
      <c r="C61" s="5" t="s">
        <v>31</v>
      </c>
      <c r="D61" s="5" t="s">
        <v>33</v>
      </c>
      <c r="E61" s="5" t="s">
        <v>642</v>
      </c>
      <c r="F61" s="5" t="s">
        <v>643</v>
      </c>
      <c r="G61" s="5" t="s">
        <v>624</v>
      </c>
    </row>
    <row r="62">
      <c r="A62" s="14" t="s">
        <v>645</v>
      </c>
      <c r="B62" s="28" t="s">
        <v>647</v>
      </c>
      <c r="C62" s="5" t="s">
        <v>31</v>
      </c>
      <c r="D62" s="5" t="s">
        <v>33</v>
      </c>
      <c r="E62" s="5" t="s">
        <v>649</v>
      </c>
      <c r="F62" s="5" t="s">
        <v>650</v>
      </c>
      <c r="G62" s="5" t="s">
        <v>651</v>
      </c>
    </row>
    <row r="63">
      <c r="A63" s="14" t="s">
        <v>652</v>
      </c>
      <c r="B63" s="28" t="s">
        <v>653</v>
      </c>
      <c r="C63" s="5" t="s">
        <v>31</v>
      </c>
      <c r="D63" s="5" t="s">
        <v>33</v>
      </c>
      <c r="E63" s="5" t="s">
        <v>654</v>
      </c>
      <c r="F63" s="5" t="s">
        <v>630</v>
      </c>
      <c r="G63" s="5" t="s">
        <v>651</v>
      </c>
    </row>
    <row r="64">
      <c r="A64" s="14" t="s">
        <v>655</v>
      </c>
      <c r="B64" s="29" t="s">
        <v>656</v>
      </c>
      <c r="C64" s="5" t="s">
        <v>31</v>
      </c>
      <c r="D64" s="5" t="s">
        <v>33</v>
      </c>
      <c r="E64" s="5" t="s">
        <v>657</v>
      </c>
      <c r="F64" s="5" t="s">
        <v>658</v>
      </c>
      <c r="G64" s="5" t="s">
        <v>651</v>
      </c>
    </row>
    <row r="65">
      <c r="A65" s="14" t="s">
        <v>659</v>
      </c>
      <c r="B65" s="29" t="s">
        <v>660</v>
      </c>
      <c r="C65" s="5" t="s">
        <v>31</v>
      </c>
      <c r="D65" s="5" t="s">
        <v>33</v>
      </c>
      <c r="E65" s="5" t="s">
        <v>661</v>
      </c>
      <c r="F65" s="5" t="s">
        <v>662</v>
      </c>
      <c r="G65" s="5" t="s">
        <v>651</v>
      </c>
    </row>
    <row r="66">
      <c r="A66" s="14" t="s">
        <v>663</v>
      </c>
      <c r="B66" s="5" t="s">
        <v>664</v>
      </c>
      <c r="C66" s="5" t="s">
        <v>31</v>
      </c>
      <c r="D66" s="5" t="s">
        <v>33</v>
      </c>
      <c r="E66" s="5" t="s">
        <v>665</v>
      </c>
      <c r="F66" s="5">
        <v>66.9</v>
      </c>
      <c r="G66" s="5" t="s">
        <v>666</v>
      </c>
    </row>
    <row r="67">
      <c r="A67" s="14" t="s">
        <v>667</v>
      </c>
      <c r="B67" s="5" t="s">
        <v>668</v>
      </c>
      <c r="C67" s="5" t="s">
        <v>31</v>
      </c>
      <c r="D67" s="5" t="s">
        <v>33</v>
      </c>
      <c r="E67" s="5" t="s">
        <v>669</v>
      </c>
      <c r="F67" s="5">
        <v>66.3</v>
      </c>
      <c r="G67" s="5" t="s">
        <v>666</v>
      </c>
    </row>
    <row r="68">
      <c r="A68" s="30" t="s">
        <v>670</v>
      </c>
      <c r="B68" s="5" t="s">
        <v>671</v>
      </c>
      <c r="C68" s="5" t="s">
        <v>31</v>
      </c>
      <c r="D68" s="5" t="s">
        <v>33</v>
      </c>
      <c r="E68" s="31" t="s">
        <v>672</v>
      </c>
      <c r="F68" s="5">
        <v>66.9</v>
      </c>
    </row>
    <row r="69">
      <c r="A69" s="30" t="s">
        <v>673</v>
      </c>
      <c r="B69" s="5" t="s">
        <v>674</v>
      </c>
      <c r="C69" s="5" t="s">
        <v>31</v>
      </c>
      <c r="D69" s="5" t="s">
        <v>33</v>
      </c>
      <c r="E69" s="31" t="s">
        <v>675</v>
      </c>
      <c r="F69" s="5">
        <v>66.9</v>
      </c>
      <c r="G69" s="1"/>
    </row>
    <row r="70">
      <c r="A70" s="30" t="s">
        <v>676</v>
      </c>
      <c r="B70" s="5" t="s">
        <v>677</v>
      </c>
      <c r="C70" s="5" t="s">
        <v>31</v>
      </c>
      <c r="D70" s="5" t="s">
        <v>33</v>
      </c>
      <c r="E70" s="31" t="s">
        <v>678</v>
      </c>
      <c r="F70" s="5">
        <v>66.8</v>
      </c>
      <c r="G70" s="1"/>
    </row>
    <row r="71">
      <c r="A71" s="30" t="s">
        <v>679</v>
      </c>
      <c r="B71" s="5" t="s">
        <v>680</v>
      </c>
      <c r="C71" s="5" t="s">
        <v>31</v>
      </c>
      <c r="D71" s="5" t="s">
        <v>33</v>
      </c>
      <c r="E71" s="31" t="s">
        <v>681</v>
      </c>
      <c r="F71" s="5">
        <v>66.8</v>
      </c>
      <c r="G71" s="1"/>
    </row>
    <row r="72">
      <c r="A72" s="21" t="s">
        <v>682</v>
      </c>
      <c r="B72" s="32" t="s">
        <v>683</v>
      </c>
      <c r="C72" s="5" t="s">
        <v>31</v>
      </c>
      <c r="D72" s="5" t="s">
        <v>33</v>
      </c>
      <c r="E72" s="5" t="s">
        <v>684</v>
      </c>
      <c r="F72" s="5" t="s">
        <v>685</v>
      </c>
      <c r="G72" s="5" t="s">
        <v>686</v>
      </c>
    </row>
    <row r="73">
      <c r="A73" s="21" t="s">
        <v>687</v>
      </c>
      <c r="B73" s="32" t="s">
        <v>688</v>
      </c>
      <c r="C73" s="5" t="s">
        <v>31</v>
      </c>
      <c r="D73" s="5" t="s">
        <v>33</v>
      </c>
      <c r="E73" s="5" t="s">
        <v>689</v>
      </c>
      <c r="F73" s="5" t="s">
        <v>558</v>
      </c>
      <c r="G73" s="5" t="s">
        <v>690</v>
      </c>
    </row>
    <row r="74">
      <c r="A74" s="21" t="s">
        <v>691</v>
      </c>
      <c r="B74" s="32" t="s">
        <v>692</v>
      </c>
      <c r="C74" s="5" t="s">
        <v>31</v>
      </c>
      <c r="D74" s="5" t="s">
        <v>33</v>
      </c>
      <c r="E74" s="5" t="s">
        <v>693</v>
      </c>
      <c r="F74" s="5" t="s">
        <v>694</v>
      </c>
      <c r="G74" s="5" t="s">
        <v>695</v>
      </c>
    </row>
    <row r="75">
      <c r="A75" s="21" t="s">
        <v>696</v>
      </c>
      <c r="B75" s="32" t="s">
        <v>697</v>
      </c>
      <c r="C75" s="5" t="s">
        <v>31</v>
      </c>
      <c r="D75" s="5" t="s">
        <v>33</v>
      </c>
      <c r="E75" s="5" t="s">
        <v>698</v>
      </c>
      <c r="F75" s="5" t="s">
        <v>699</v>
      </c>
      <c r="G75" s="5" t="s">
        <v>695</v>
      </c>
    </row>
    <row r="76">
      <c r="A76" s="21" t="s">
        <v>700</v>
      </c>
      <c r="B76" s="32" t="s">
        <v>701</v>
      </c>
      <c r="C76" s="5" t="s">
        <v>31</v>
      </c>
      <c r="D76" s="5" t="s">
        <v>33</v>
      </c>
      <c r="E76" s="5" t="s">
        <v>702</v>
      </c>
      <c r="F76" s="5" t="s">
        <v>703</v>
      </c>
      <c r="G76" s="5" t="s">
        <v>437</v>
      </c>
    </row>
    <row r="77">
      <c r="A77" s="21" t="s">
        <v>704</v>
      </c>
      <c r="B77" s="32" t="s">
        <v>705</v>
      </c>
      <c r="C77" s="5" t="s">
        <v>31</v>
      </c>
      <c r="D77" s="5" t="s">
        <v>33</v>
      </c>
      <c r="E77" s="5" t="s">
        <v>706</v>
      </c>
      <c r="F77" s="5" t="s">
        <v>707</v>
      </c>
      <c r="G77" s="5" t="s">
        <v>708</v>
      </c>
    </row>
    <row r="78">
      <c r="A78" s="21" t="s">
        <v>709</v>
      </c>
      <c r="B78" s="32" t="s">
        <v>710</v>
      </c>
      <c r="C78" s="5" t="s">
        <v>31</v>
      </c>
      <c r="D78" s="5" t="s">
        <v>33</v>
      </c>
      <c r="E78" s="5" t="s">
        <v>711</v>
      </c>
      <c r="F78" s="5" t="s">
        <v>712</v>
      </c>
      <c r="G78" s="5" t="s">
        <v>708</v>
      </c>
    </row>
    <row r="79">
      <c r="A79" s="21" t="s">
        <v>713</v>
      </c>
      <c r="B79" s="32" t="s">
        <v>714</v>
      </c>
      <c r="C79" s="5" t="s">
        <v>31</v>
      </c>
      <c r="D79" s="5" t="s">
        <v>33</v>
      </c>
      <c r="E79" s="5" t="s">
        <v>715</v>
      </c>
      <c r="F79" s="5" t="s">
        <v>716</v>
      </c>
      <c r="G79" s="5" t="s">
        <v>717</v>
      </c>
    </row>
    <row r="80">
      <c r="A80" s="21" t="s">
        <v>718</v>
      </c>
      <c r="B80" s="32" t="s">
        <v>719</v>
      </c>
      <c r="C80" s="5" t="s">
        <v>31</v>
      </c>
      <c r="D80" s="5" t="s">
        <v>33</v>
      </c>
      <c r="E80" s="5" t="s">
        <v>720</v>
      </c>
      <c r="F80" s="5" t="s">
        <v>721</v>
      </c>
      <c r="G80" s="5" t="s">
        <v>717</v>
      </c>
    </row>
    <row r="81">
      <c r="A81" s="21" t="s">
        <v>722</v>
      </c>
      <c r="B81" s="32" t="s">
        <v>723</v>
      </c>
      <c r="C81" s="5" t="s">
        <v>31</v>
      </c>
      <c r="D81" s="5" t="s">
        <v>33</v>
      </c>
      <c r="E81" s="5" t="s">
        <v>724</v>
      </c>
      <c r="F81" s="5" t="s">
        <v>725</v>
      </c>
      <c r="G81" s="5" t="s">
        <v>726</v>
      </c>
    </row>
    <row r="82">
      <c r="A82" s="21" t="s">
        <v>727</v>
      </c>
      <c r="B82" s="32" t="s">
        <v>728</v>
      </c>
      <c r="C82" s="5" t="s">
        <v>31</v>
      </c>
      <c r="D82" s="5" t="s">
        <v>33</v>
      </c>
      <c r="E82" s="5" t="s">
        <v>729</v>
      </c>
      <c r="F82" s="5" t="s">
        <v>730</v>
      </c>
      <c r="G82" s="5" t="s">
        <v>726</v>
      </c>
    </row>
    <row r="83">
      <c r="A83" s="21" t="s">
        <v>731</v>
      </c>
      <c r="B83" s="32" t="s">
        <v>732</v>
      </c>
      <c r="C83" s="5" t="s">
        <v>31</v>
      </c>
      <c r="D83" s="5" t="s">
        <v>33</v>
      </c>
      <c r="E83" s="5" t="s">
        <v>733</v>
      </c>
      <c r="F83" s="5" t="s">
        <v>734</v>
      </c>
      <c r="G83" s="5" t="s">
        <v>735</v>
      </c>
    </row>
    <row r="84">
      <c r="A84" s="21" t="s">
        <v>736</v>
      </c>
      <c r="B84" s="32" t="s">
        <v>737</v>
      </c>
      <c r="C84" s="5" t="s">
        <v>31</v>
      </c>
      <c r="D84" s="5" t="s">
        <v>33</v>
      </c>
      <c r="E84" s="5" t="s">
        <v>738</v>
      </c>
      <c r="F84" s="5" t="s">
        <v>739</v>
      </c>
      <c r="G84" s="5" t="s">
        <v>735</v>
      </c>
    </row>
    <row r="85">
      <c r="A85" s="21" t="s">
        <v>740</v>
      </c>
      <c r="B85" s="32" t="s">
        <v>741</v>
      </c>
      <c r="C85" s="5" t="s">
        <v>31</v>
      </c>
      <c r="D85" s="5" t="s">
        <v>33</v>
      </c>
      <c r="E85" s="5" t="s">
        <v>742</v>
      </c>
      <c r="F85" s="5" t="s">
        <v>743</v>
      </c>
      <c r="G85" s="5" t="s">
        <v>744</v>
      </c>
    </row>
    <row r="86">
      <c r="A86" s="21" t="s">
        <v>745</v>
      </c>
      <c r="B86" s="32" t="s">
        <v>746</v>
      </c>
      <c r="C86" s="5" t="s">
        <v>31</v>
      </c>
      <c r="D86" s="5" t="s">
        <v>33</v>
      </c>
      <c r="E86" s="5" t="s">
        <v>747</v>
      </c>
      <c r="F86" s="5" t="s">
        <v>518</v>
      </c>
      <c r="G86" s="5" t="s">
        <v>744</v>
      </c>
    </row>
    <row r="87">
      <c r="A87" s="21" t="s">
        <v>748</v>
      </c>
      <c r="B87" s="32" t="s">
        <v>749</v>
      </c>
      <c r="C87" s="5" t="s">
        <v>31</v>
      </c>
      <c r="D87" s="5" t="s">
        <v>33</v>
      </c>
      <c r="E87" s="5" t="s">
        <v>750</v>
      </c>
      <c r="F87" s="5" t="s">
        <v>751</v>
      </c>
      <c r="G87" s="5" t="s">
        <v>752</v>
      </c>
    </row>
    <row r="88">
      <c r="A88" s="21" t="s">
        <v>753</v>
      </c>
      <c r="B88" s="32" t="s">
        <v>754</v>
      </c>
      <c r="C88" s="5" t="s">
        <v>31</v>
      </c>
      <c r="D88" s="5" t="s">
        <v>33</v>
      </c>
      <c r="E88" s="5" t="s">
        <v>755</v>
      </c>
      <c r="F88" s="5" t="s">
        <v>756</v>
      </c>
      <c r="G88" s="5" t="s">
        <v>752</v>
      </c>
    </row>
    <row r="89">
      <c r="A89" s="21" t="s">
        <v>757</v>
      </c>
      <c r="B89" s="32" t="s">
        <v>758</v>
      </c>
      <c r="C89" s="5" t="s">
        <v>31</v>
      </c>
      <c r="D89" s="5" t="s">
        <v>33</v>
      </c>
      <c r="E89" s="5" t="s">
        <v>759</v>
      </c>
      <c r="F89" s="5" t="s">
        <v>760</v>
      </c>
      <c r="G89" s="5" t="s">
        <v>735</v>
      </c>
    </row>
    <row r="90">
      <c r="A90" s="21" t="s">
        <v>761</v>
      </c>
      <c r="B90" s="32" t="s">
        <v>758</v>
      </c>
      <c r="C90" s="5" t="s">
        <v>31</v>
      </c>
      <c r="D90" s="5" t="s">
        <v>33</v>
      </c>
      <c r="E90" s="5" t="s">
        <v>762</v>
      </c>
      <c r="F90" s="5" t="s">
        <v>763</v>
      </c>
      <c r="G90" s="5" t="s">
        <v>735</v>
      </c>
    </row>
    <row r="91">
      <c r="A91" s="21" t="s">
        <v>764</v>
      </c>
      <c r="B91" s="32" t="s">
        <v>765</v>
      </c>
      <c r="C91" s="5" t="s">
        <v>31</v>
      </c>
      <c r="D91" s="5" t="s">
        <v>33</v>
      </c>
      <c r="E91" s="5" t="s">
        <v>766</v>
      </c>
      <c r="F91" s="5" t="s">
        <v>767</v>
      </c>
      <c r="G91" s="5" t="s">
        <v>768</v>
      </c>
    </row>
    <row r="92">
      <c r="A92" s="21" t="s">
        <v>769</v>
      </c>
      <c r="B92" s="32" t="s">
        <v>770</v>
      </c>
      <c r="C92" s="5" t="s">
        <v>31</v>
      </c>
      <c r="D92" s="5" t="s">
        <v>33</v>
      </c>
      <c r="E92" s="5" t="s">
        <v>771</v>
      </c>
      <c r="F92" s="5" t="s">
        <v>96</v>
      </c>
      <c r="G92" s="5" t="s">
        <v>768</v>
      </c>
    </row>
    <row r="93">
      <c r="A93" s="21" t="s">
        <v>772</v>
      </c>
      <c r="B93" s="5" t="s">
        <v>773</v>
      </c>
      <c r="C93" s="5" t="s">
        <v>31</v>
      </c>
      <c r="D93" s="5" t="s">
        <v>33</v>
      </c>
      <c r="E93" s="5" t="s">
        <v>774</v>
      </c>
      <c r="F93" s="5">
        <v>57.1</v>
      </c>
      <c r="G93" s="5" t="s">
        <v>775</v>
      </c>
    </row>
    <row r="94">
      <c r="A94" s="21" t="s">
        <v>776</v>
      </c>
      <c r="B94" s="5" t="s">
        <v>777</v>
      </c>
      <c r="C94" s="5" t="s">
        <v>31</v>
      </c>
      <c r="D94" s="5" t="s">
        <v>33</v>
      </c>
      <c r="E94" s="5" t="s">
        <v>778</v>
      </c>
      <c r="F94" s="5">
        <v>57.2</v>
      </c>
      <c r="G94" s="5" t="s">
        <v>775</v>
      </c>
    </row>
    <row r="95">
      <c r="A95" s="21" t="s">
        <v>779</v>
      </c>
      <c r="B95" s="32" t="s">
        <v>780</v>
      </c>
      <c r="C95" s="5" t="s">
        <v>31</v>
      </c>
      <c r="D95" s="5" t="s">
        <v>33</v>
      </c>
      <c r="E95" s="5" t="s">
        <v>781</v>
      </c>
      <c r="F95" s="5" t="s">
        <v>782</v>
      </c>
      <c r="G95" s="5" t="s">
        <v>768</v>
      </c>
    </row>
    <row r="96">
      <c r="A96" s="21" t="s">
        <v>783</v>
      </c>
      <c r="B96" s="32" t="s">
        <v>784</v>
      </c>
      <c r="C96" s="5" t="s">
        <v>31</v>
      </c>
      <c r="D96" s="5" t="s">
        <v>33</v>
      </c>
      <c r="E96" s="5" t="s">
        <v>785</v>
      </c>
      <c r="F96" s="5" t="s">
        <v>767</v>
      </c>
      <c r="G96" s="5" t="s">
        <v>768</v>
      </c>
    </row>
    <row r="97">
      <c r="A97" s="21" t="s">
        <v>786</v>
      </c>
      <c r="B97" s="32" t="s">
        <v>787</v>
      </c>
      <c r="C97" s="5" t="s">
        <v>31</v>
      </c>
      <c r="D97" s="5" t="s">
        <v>33</v>
      </c>
      <c r="E97" s="5" t="s">
        <v>788</v>
      </c>
      <c r="F97" s="5" t="s">
        <v>789</v>
      </c>
      <c r="G97" s="5" t="s">
        <v>790</v>
      </c>
    </row>
    <row r="98">
      <c r="A98" s="21" t="s">
        <v>791</v>
      </c>
      <c r="B98" s="32" t="s">
        <v>792</v>
      </c>
      <c r="C98" s="5" t="s">
        <v>31</v>
      </c>
      <c r="D98" s="5" t="s">
        <v>33</v>
      </c>
      <c r="E98" s="5" t="s">
        <v>793</v>
      </c>
      <c r="F98" s="5" t="s">
        <v>794</v>
      </c>
      <c r="G98" s="5" t="s">
        <v>790</v>
      </c>
    </row>
    <row r="99">
      <c r="A99" s="30" t="s">
        <v>795</v>
      </c>
      <c r="B99" s="33" t="s">
        <v>796</v>
      </c>
      <c r="C99" s="5" t="s">
        <v>31</v>
      </c>
      <c r="D99" s="5" t="s">
        <v>33</v>
      </c>
      <c r="E99" s="31" t="s">
        <v>672</v>
      </c>
      <c r="F99" s="5"/>
      <c r="G99" s="5" t="s">
        <v>797</v>
      </c>
    </row>
    <row r="100">
      <c r="A100" s="30" t="s">
        <v>798</v>
      </c>
      <c r="B100" s="33" t="s">
        <v>799</v>
      </c>
      <c r="C100" s="5" t="s">
        <v>31</v>
      </c>
      <c r="D100" s="5" t="s">
        <v>33</v>
      </c>
      <c r="E100" s="31" t="s">
        <v>675</v>
      </c>
      <c r="F100" s="5"/>
      <c r="G100" s="5" t="s">
        <v>797</v>
      </c>
    </row>
    <row r="101">
      <c r="A101" s="30" t="s">
        <v>800</v>
      </c>
      <c r="B101" s="34" t="s">
        <v>801</v>
      </c>
      <c r="C101" s="5" t="s">
        <v>31</v>
      </c>
      <c r="D101" s="5" t="s">
        <v>33</v>
      </c>
      <c r="E101" s="31" t="s">
        <v>678</v>
      </c>
      <c r="F101" s="5"/>
      <c r="G101" s="5" t="s">
        <v>797</v>
      </c>
    </row>
    <row r="102">
      <c r="A102" s="30" t="s">
        <v>802</v>
      </c>
      <c r="B102" s="34" t="s">
        <v>803</v>
      </c>
      <c r="C102" s="5" t="s">
        <v>31</v>
      </c>
      <c r="D102" s="5" t="s">
        <v>33</v>
      </c>
      <c r="E102" s="31" t="s">
        <v>681</v>
      </c>
      <c r="F102" s="5"/>
      <c r="G102" s="5" t="s">
        <v>797</v>
      </c>
    </row>
    <row r="103">
      <c r="A103" s="21" t="s">
        <v>804</v>
      </c>
      <c r="B103" s="32" t="s">
        <v>805</v>
      </c>
      <c r="C103" s="5" t="s">
        <v>31</v>
      </c>
      <c r="D103" s="5" t="s">
        <v>33</v>
      </c>
      <c r="E103" s="5" t="s">
        <v>806</v>
      </c>
      <c r="F103" s="5" t="s">
        <v>807</v>
      </c>
      <c r="G103" s="5" t="s">
        <v>808</v>
      </c>
    </row>
    <row r="104">
      <c r="A104" s="21" t="s">
        <v>809</v>
      </c>
      <c r="B104" s="32" t="s">
        <v>810</v>
      </c>
      <c r="C104" s="5" t="s">
        <v>31</v>
      </c>
      <c r="D104" s="5" t="s">
        <v>33</v>
      </c>
      <c r="E104" s="5" t="s">
        <v>811</v>
      </c>
      <c r="F104" s="5" t="s">
        <v>55</v>
      </c>
      <c r="G104" s="5" t="s">
        <v>808</v>
      </c>
    </row>
    <row r="105">
      <c r="A105" s="21" t="s">
        <v>812</v>
      </c>
      <c r="B105" s="35" t="s">
        <v>813</v>
      </c>
      <c r="C105" s="5" t="s">
        <v>31</v>
      </c>
      <c r="D105" s="5" t="s">
        <v>33</v>
      </c>
      <c r="E105" s="5" t="s">
        <v>814</v>
      </c>
      <c r="F105" s="5" t="s">
        <v>815</v>
      </c>
      <c r="G105" s="5" t="s">
        <v>797</v>
      </c>
    </row>
    <row r="106">
      <c r="A106" s="21" t="s">
        <v>816</v>
      </c>
      <c r="B106" s="36" t="s">
        <v>817</v>
      </c>
      <c r="C106" s="5" t="s">
        <v>31</v>
      </c>
      <c r="D106" s="5" t="s">
        <v>33</v>
      </c>
      <c r="E106" s="5" t="s">
        <v>818</v>
      </c>
      <c r="F106" s="5"/>
      <c r="G106" s="5" t="s">
        <v>797</v>
      </c>
    </row>
    <row r="107">
      <c r="A107" s="21" t="s">
        <v>819</v>
      </c>
      <c r="B107" s="35" t="s">
        <v>820</v>
      </c>
      <c r="C107" s="5" t="s">
        <v>31</v>
      </c>
      <c r="D107" s="5" t="s">
        <v>33</v>
      </c>
      <c r="E107" s="5" t="s">
        <v>821</v>
      </c>
      <c r="F107" s="5" t="s">
        <v>822</v>
      </c>
      <c r="G107" s="5" t="s">
        <v>797</v>
      </c>
    </row>
    <row r="108">
      <c r="A108" s="21" t="s">
        <v>823</v>
      </c>
      <c r="B108" s="36" t="s">
        <v>824</v>
      </c>
      <c r="C108" s="5" t="s">
        <v>31</v>
      </c>
      <c r="D108" s="5" t="s">
        <v>33</v>
      </c>
      <c r="E108" s="5" t="s">
        <v>825</v>
      </c>
      <c r="F108" s="5"/>
      <c r="G108" s="5" t="s">
        <v>797</v>
      </c>
    </row>
    <row r="109">
      <c r="A109" s="21" t="s">
        <v>826</v>
      </c>
      <c r="B109" s="32" t="s">
        <v>827</v>
      </c>
      <c r="C109" s="5" t="s">
        <v>31</v>
      </c>
      <c r="D109" s="5" t="s">
        <v>33</v>
      </c>
      <c r="E109" s="5" t="s">
        <v>828</v>
      </c>
      <c r="F109" s="5" t="s">
        <v>829</v>
      </c>
      <c r="G109" s="5" t="s">
        <v>717</v>
      </c>
    </row>
    <row r="110">
      <c r="A110" s="21" t="s">
        <v>830</v>
      </c>
      <c r="B110" s="32" t="s">
        <v>831</v>
      </c>
      <c r="C110" s="5" t="s">
        <v>31</v>
      </c>
      <c r="D110" s="5" t="s">
        <v>33</v>
      </c>
      <c r="E110" s="5" t="s">
        <v>832</v>
      </c>
      <c r="F110" s="5"/>
      <c r="G110" s="5"/>
    </row>
    <row r="111">
      <c r="A111" s="21" t="s">
        <v>833</v>
      </c>
      <c r="B111" s="5" t="s">
        <v>834</v>
      </c>
      <c r="C111" s="5" t="s">
        <v>31</v>
      </c>
      <c r="D111" s="5" t="s">
        <v>33</v>
      </c>
      <c r="E111" s="5" t="s">
        <v>835</v>
      </c>
      <c r="F111" s="5"/>
      <c r="G111" s="5"/>
    </row>
    <row r="112">
      <c r="A112" s="21" t="s">
        <v>836</v>
      </c>
      <c r="B112" s="5" t="s">
        <v>837</v>
      </c>
      <c r="C112" s="5" t="s">
        <v>31</v>
      </c>
      <c r="D112" s="5" t="s">
        <v>33</v>
      </c>
      <c r="E112" s="5" t="s">
        <v>839</v>
      </c>
      <c r="F112" s="5"/>
      <c r="G112" s="5"/>
    </row>
    <row r="113">
      <c r="A113" s="21" t="s">
        <v>844</v>
      </c>
      <c r="B113" s="32" t="s">
        <v>845</v>
      </c>
      <c r="C113" s="5" t="s">
        <v>31</v>
      </c>
      <c r="D113" s="5" t="s">
        <v>33</v>
      </c>
      <c r="E113" s="5" t="s">
        <v>846</v>
      </c>
      <c r="F113" s="5" t="s">
        <v>847</v>
      </c>
      <c r="G113" s="5" t="s">
        <v>848</v>
      </c>
    </row>
    <row r="114">
      <c r="A114" s="21" t="s">
        <v>849</v>
      </c>
      <c r="B114" s="32" t="s">
        <v>850</v>
      </c>
      <c r="C114" s="5" t="s">
        <v>31</v>
      </c>
      <c r="D114" s="5" t="s">
        <v>33</v>
      </c>
      <c r="E114" s="5" t="s">
        <v>851</v>
      </c>
      <c r="F114" s="5" t="s">
        <v>852</v>
      </c>
      <c r="G114" s="5" t="s">
        <v>848</v>
      </c>
    </row>
    <row r="115">
      <c r="A115" s="21" t="s">
        <v>854</v>
      </c>
      <c r="B115" s="32" t="s">
        <v>856</v>
      </c>
      <c r="C115" s="5" t="s">
        <v>31</v>
      </c>
      <c r="D115" s="5" t="s">
        <v>33</v>
      </c>
      <c r="E115" s="5" t="s">
        <v>858</v>
      </c>
      <c r="F115" s="5" t="s">
        <v>860</v>
      </c>
      <c r="G115" s="5" t="s">
        <v>861</v>
      </c>
    </row>
    <row r="116">
      <c r="A116" s="21" t="s">
        <v>862</v>
      </c>
      <c r="B116" s="32" t="s">
        <v>863</v>
      </c>
      <c r="C116" s="5" t="s">
        <v>31</v>
      </c>
      <c r="D116" s="5" t="s">
        <v>33</v>
      </c>
      <c r="E116" s="5" t="s">
        <v>864</v>
      </c>
      <c r="F116" s="5" t="s">
        <v>865</v>
      </c>
      <c r="G116" s="5" t="s">
        <v>861</v>
      </c>
    </row>
    <row r="117">
      <c r="A117" s="5" t="s">
        <v>866</v>
      </c>
      <c r="B117" s="39" t="s">
        <v>867</v>
      </c>
      <c r="C117" s="5" t="s">
        <v>31</v>
      </c>
      <c r="D117" s="5" t="s">
        <v>33</v>
      </c>
      <c r="E117" s="5" t="s">
        <v>869</v>
      </c>
      <c r="F117" s="5" t="s">
        <v>822</v>
      </c>
      <c r="G117" s="5" t="s">
        <v>870</v>
      </c>
    </row>
    <row r="118">
      <c r="A118" s="5" t="s">
        <v>871</v>
      </c>
      <c r="B118" s="40" t="s">
        <v>873</v>
      </c>
      <c r="C118" s="5" t="s">
        <v>31</v>
      </c>
      <c r="D118" s="5" t="s">
        <v>33</v>
      </c>
      <c r="E118" s="5" t="s">
        <v>876</v>
      </c>
      <c r="F118" s="5"/>
      <c r="G118" s="5" t="s">
        <v>870</v>
      </c>
    </row>
    <row r="119">
      <c r="A119" s="5" t="s">
        <v>878</v>
      </c>
      <c r="B119" s="39" t="s">
        <v>880</v>
      </c>
      <c r="C119" s="5" t="s">
        <v>31</v>
      </c>
      <c r="D119" s="5" t="s">
        <v>33</v>
      </c>
      <c r="E119" s="5" t="s">
        <v>881</v>
      </c>
      <c r="F119" s="5" t="s">
        <v>882</v>
      </c>
      <c r="G119" s="5" t="s">
        <v>870</v>
      </c>
    </row>
    <row r="120">
      <c r="A120" s="5" t="s">
        <v>883</v>
      </c>
      <c r="B120" s="40" t="s">
        <v>884</v>
      </c>
      <c r="C120" s="5" t="s">
        <v>31</v>
      </c>
      <c r="D120" s="5" t="s">
        <v>33</v>
      </c>
      <c r="E120" s="5" t="s">
        <v>885</v>
      </c>
      <c r="F120" s="5"/>
      <c r="G120" s="5" t="s">
        <v>870</v>
      </c>
    </row>
    <row r="121">
      <c r="A121" s="5"/>
      <c r="E121" s="5"/>
      <c r="F121" s="5"/>
      <c r="G121" s="5"/>
    </row>
    <row r="122">
      <c r="A122" s="5"/>
      <c r="E122" s="5"/>
      <c r="F122" s="5"/>
      <c r="G122" s="5"/>
    </row>
    <row r="123">
      <c r="A123" s="5"/>
      <c r="E123" s="5"/>
      <c r="F123" s="5"/>
      <c r="G123" s="5"/>
    </row>
    <row r="124">
      <c r="F124" s="1" t="s">
        <v>886</v>
      </c>
      <c r="G124" s="1" t="s">
        <v>887</v>
      </c>
    </row>
    <row r="125">
      <c r="A125" s="10" t="s">
        <v>888</v>
      </c>
      <c r="B125" s="5" t="s">
        <v>889</v>
      </c>
      <c r="C125" s="5" t="s">
        <v>31</v>
      </c>
      <c r="D125" s="5" t="s">
        <v>33</v>
      </c>
      <c r="E125" s="43" t="s">
        <v>890</v>
      </c>
      <c r="F125" s="5" t="s">
        <v>891</v>
      </c>
      <c r="G125" s="5" t="s">
        <v>893</v>
      </c>
    </row>
    <row r="126">
      <c r="A126" s="10" t="s">
        <v>895</v>
      </c>
      <c r="B126" s="5" t="s">
        <v>897</v>
      </c>
      <c r="C126" s="5" t="s">
        <v>31</v>
      </c>
      <c r="D126" s="5" t="s">
        <v>33</v>
      </c>
      <c r="E126" s="43" t="s">
        <v>898</v>
      </c>
      <c r="F126" s="5" t="s">
        <v>899</v>
      </c>
      <c r="G126" s="5" t="s">
        <v>900</v>
      </c>
    </row>
    <row r="127">
      <c r="A127" s="10" t="s">
        <v>903</v>
      </c>
      <c r="B127" s="5" t="s">
        <v>906</v>
      </c>
      <c r="C127" s="5" t="s">
        <v>31</v>
      </c>
      <c r="D127" s="5" t="s">
        <v>33</v>
      </c>
      <c r="E127" s="43" t="s">
        <v>907</v>
      </c>
      <c r="F127" s="5" t="s">
        <v>908</v>
      </c>
      <c r="G127" s="5" t="s">
        <v>909</v>
      </c>
    </row>
    <row r="128">
      <c r="A128" s="10" t="s">
        <v>911</v>
      </c>
      <c r="B128" s="5" t="s">
        <v>912</v>
      </c>
      <c r="C128" s="5" t="s">
        <v>31</v>
      </c>
      <c r="D128" s="5" t="s">
        <v>33</v>
      </c>
      <c r="E128" s="43" t="s">
        <v>915</v>
      </c>
      <c r="F128" s="5" t="s">
        <v>916</v>
      </c>
      <c r="G128" s="5" t="s">
        <v>917</v>
      </c>
    </row>
    <row r="129">
      <c r="A129" s="10" t="s">
        <v>918</v>
      </c>
      <c r="B129" s="5" t="s">
        <v>919</v>
      </c>
      <c r="C129" s="5" t="s">
        <v>31</v>
      </c>
      <c r="D129" s="5" t="s">
        <v>33</v>
      </c>
      <c r="E129" s="44" t="s">
        <v>922</v>
      </c>
    </row>
    <row r="130">
      <c r="A130" s="10" t="s">
        <v>924</v>
      </c>
      <c r="B130" s="5" t="s">
        <v>925</v>
      </c>
      <c r="C130" s="5" t="s">
        <v>31</v>
      </c>
      <c r="D130" s="5" t="s">
        <v>33</v>
      </c>
      <c r="E130" s="5" t="s">
        <v>928</v>
      </c>
    </row>
    <row r="131">
      <c r="A131" s="10" t="s">
        <v>931</v>
      </c>
      <c r="B131" s="5" t="s">
        <v>932</v>
      </c>
      <c r="C131" s="5" t="s">
        <v>31</v>
      </c>
      <c r="D131" s="5" t="s">
        <v>33</v>
      </c>
      <c r="E131" s="5" t="s">
        <v>933</v>
      </c>
    </row>
    <row r="132">
      <c r="C132" s="5"/>
    </row>
  </sheetData>
  <hyperlinks>
    <hyperlink r:id="rId4" location="gid=0" ref="E125"/>
    <hyperlink r:id="rId5" location="gid=0" ref="E126"/>
    <hyperlink r:id="rId6" location="gid=0" ref="E127"/>
    <hyperlink r:id="rId7" location="gid=0" ref="E128"/>
  </hyperlinks>
  <drawing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1161</v>
      </c>
      <c r="B1" s="5" t="s">
        <v>1162</v>
      </c>
      <c r="D1" s="5" t="s">
        <v>1163</v>
      </c>
      <c r="E1" s="5" t="s">
        <v>1164</v>
      </c>
      <c r="F1" s="5" t="s">
        <v>1165</v>
      </c>
      <c r="G1" s="5" t="s">
        <v>1166</v>
      </c>
      <c r="J1" s="5" t="s">
        <v>1167</v>
      </c>
    </row>
    <row r="2">
      <c r="A2" s="57">
        <v>45665.0</v>
      </c>
      <c r="B2" s="58">
        <v>2100.0</v>
      </c>
      <c r="C2" s="58"/>
      <c r="D2" s="58">
        <f>21*60</f>
        <v>1260</v>
      </c>
      <c r="E2" s="58">
        <v>92.0</v>
      </c>
      <c r="F2" s="5" t="s">
        <v>1168</v>
      </c>
      <c r="J2" s="52">
        <f>(99.5+102.5)/2</f>
        <v>101</v>
      </c>
    </row>
    <row r="3">
      <c r="A3" s="59"/>
      <c r="B3" s="60"/>
      <c r="C3" s="60"/>
      <c r="D3" s="60"/>
      <c r="E3" s="60"/>
    </row>
    <row r="4">
      <c r="A4" s="61">
        <v>45666.0</v>
      </c>
      <c r="B4" s="62">
        <v>800.0</v>
      </c>
      <c r="C4" s="62"/>
      <c r="D4" s="62">
        <f>8*60</f>
        <v>480</v>
      </c>
      <c r="E4" s="62">
        <v>66.0</v>
      </c>
    </row>
    <row r="5">
      <c r="A5" s="59"/>
      <c r="B5" s="62">
        <v>1100.0</v>
      </c>
      <c r="C5" s="62"/>
      <c r="D5" s="62">
        <f>11*60</f>
        <v>660</v>
      </c>
      <c r="E5" s="62">
        <v>70.0</v>
      </c>
    </row>
    <row r="6">
      <c r="A6" s="59"/>
      <c r="B6" s="62">
        <v>1300.0</v>
      </c>
      <c r="C6" s="62"/>
      <c r="D6" s="62">
        <f>13*60</f>
        <v>780</v>
      </c>
      <c r="E6" s="62">
        <v>65.0</v>
      </c>
    </row>
    <row r="7">
      <c r="A7" s="59"/>
      <c r="B7" s="62">
        <v>1630.0</v>
      </c>
      <c r="C7" s="62"/>
      <c r="D7" s="62">
        <f>16*60+30</f>
        <v>990</v>
      </c>
      <c r="E7" s="62">
        <v>65.0</v>
      </c>
    </row>
    <row r="8">
      <c r="A8" s="59"/>
      <c r="B8" s="62">
        <v>1800.0</v>
      </c>
      <c r="C8" s="62"/>
      <c r="D8" s="62">
        <f>18*60</f>
        <v>1080</v>
      </c>
      <c r="E8" s="62">
        <v>64.0</v>
      </c>
    </row>
    <row r="9">
      <c r="A9" s="59"/>
      <c r="B9" s="62">
        <v>2000.0</v>
      </c>
      <c r="C9" s="62"/>
      <c r="D9" s="62">
        <f>20*60</f>
        <v>1200</v>
      </c>
      <c r="E9" s="62">
        <v>74.0</v>
      </c>
      <c r="F9" s="5" t="s">
        <v>1168</v>
      </c>
      <c r="G9" s="5" t="s">
        <v>1169</v>
      </c>
    </row>
    <row r="10">
      <c r="A10" s="59"/>
      <c r="B10" s="62">
        <v>2030.0</v>
      </c>
      <c r="C10" s="62"/>
      <c r="D10" s="62">
        <f>20*60+30</f>
        <v>1230</v>
      </c>
      <c r="E10" s="62">
        <v>62.0</v>
      </c>
      <c r="F10" s="5" t="s">
        <v>1171</v>
      </c>
      <c r="G10" s="5" t="s">
        <v>1171</v>
      </c>
    </row>
    <row r="11">
      <c r="A11" s="59"/>
      <c r="B11" s="62">
        <v>2045.0</v>
      </c>
      <c r="C11" s="62"/>
      <c r="D11" s="62">
        <f>20*60+45</f>
        <v>1245</v>
      </c>
      <c r="E11" s="62">
        <v>66.0</v>
      </c>
    </row>
    <row r="12">
      <c r="A12" s="59"/>
      <c r="B12" s="62">
        <v>2115.0</v>
      </c>
      <c r="C12" s="62"/>
      <c r="D12" s="62">
        <f>21*60+15</f>
        <v>1275</v>
      </c>
      <c r="E12" s="62">
        <v>88.0</v>
      </c>
    </row>
    <row r="13">
      <c r="A13" s="59"/>
      <c r="B13" s="62">
        <v>2130.0</v>
      </c>
      <c r="C13" s="62"/>
      <c r="D13" s="62">
        <f>21*60+30</f>
        <v>1290</v>
      </c>
      <c r="E13" s="62">
        <v>95.0</v>
      </c>
    </row>
    <row r="14">
      <c r="A14" s="59"/>
      <c r="B14" s="60"/>
      <c r="C14" s="60"/>
      <c r="D14" s="60"/>
      <c r="E14" s="60"/>
    </row>
    <row r="15">
      <c r="A15" s="61">
        <v>45667.0</v>
      </c>
      <c r="B15" s="62">
        <v>700.0</v>
      </c>
      <c r="C15" s="62"/>
      <c r="D15" s="62">
        <f>7*60</f>
        <v>420</v>
      </c>
      <c r="E15" s="62">
        <v>98.0</v>
      </c>
      <c r="F15" s="5" t="s">
        <v>1168</v>
      </c>
      <c r="G15" s="5" t="s">
        <v>1179</v>
      </c>
    </row>
    <row r="16">
      <c r="A16" s="59"/>
      <c r="B16" s="62">
        <v>730.0</v>
      </c>
      <c r="C16" s="62"/>
      <c r="D16" s="62">
        <f>7*60+30</f>
        <v>450</v>
      </c>
      <c r="E16" s="62">
        <v>76.0</v>
      </c>
      <c r="G16" s="5" t="s">
        <v>1182</v>
      </c>
    </row>
    <row r="17">
      <c r="A17" s="59"/>
      <c r="B17" s="62">
        <v>745.0</v>
      </c>
      <c r="C17" s="62"/>
      <c r="D17" s="62">
        <f>7*60+45</f>
        <v>465</v>
      </c>
      <c r="E17" s="62">
        <v>56.0</v>
      </c>
      <c r="F17" s="5" t="s">
        <v>1171</v>
      </c>
      <c r="G17" s="5" t="s">
        <v>1199</v>
      </c>
    </row>
    <row r="18">
      <c r="A18" s="59"/>
      <c r="B18" s="62">
        <v>800.0</v>
      </c>
      <c r="C18" s="62"/>
      <c r="D18" s="62">
        <f>8*60</f>
        <v>480</v>
      </c>
      <c r="E18" s="62">
        <v>63.0</v>
      </c>
    </row>
    <row r="19">
      <c r="A19" s="59"/>
      <c r="B19" s="62">
        <v>1100.0</v>
      </c>
      <c r="C19" s="62"/>
      <c r="D19" s="62">
        <f>11*60</f>
        <v>660</v>
      </c>
      <c r="E19" s="62">
        <v>79.0</v>
      </c>
    </row>
    <row r="20">
      <c r="A20" s="59"/>
      <c r="B20" s="62">
        <v>1200.0</v>
      </c>
      <c r="C20" s="62"/>
      <c r="D20" s="62">
        <f>12*60</f>
        <v>720</v>
      </c>
      <c r="E20" s="62">
        <v>69.0</v>
      </c>
    </row>
    <row r="22">
      <c r="E22" s="52">
        <f>MAX(E2:E20)</f>
        <v>98</v>
      </c>
    </row>
    <row r="23">
      <c r="E23" s="52">
        <f>MIN(E2:E20)</f>
        <v>56</v>
      </c>
    </row>
    <row r="24">
      <c r="E24" s="52">
        <f>E22-E23</f>
        <v>42</v>
      </c>
    </row>
    <row r="34">
      <c r="M34" s="7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3" t="s">
        <v>4</v>
      </c>
      <c r="F1" s="5" t="s">
        <v>9</v>
      </c>
      <c r="J1" s="6" t="s">
        <v>12</v>
      </c>
      <c r="K1" s="7" t="s">
        <v>13</v>
      </c>
    </row>
    <row r="2">
      <c r="A2" s="2" t="s">
        <v>14</v>
      </c>
      <c r="B2" s="8" t="s">
        <v>15</v>
      </c>
      <c r="F2" s="9">
        <v>21249.0</v>
      </c>
      <c r="K2" s="3" t="s">
        <v>17</v>
      </c>
    </row>
    <row r="3">
      <c r="A3" s="2" t="s">
        <v>20</v>
      </c>
      <c r="B3" s="3" t="s">
        <v>21</v>
      </c>
      <c r="F3" s="5" t="s">
        <v>23</v>
      </c>
      <c r="G3" s="5" t="s">
        <v>26</v>
      </c>
      <c r="J3" s="8" t="s">
        <v>27</v>
      </c>
    </row>
    <row r="4">
      <c r="A4" s="2" t="s">
        <v>32</v>
      </c>
      <c r="B4" s="8" t="s">
        <v>34</v>
      </c>
      <c r="F4" s="9">
        <v>21249.0</v>
      </c>
      <c r="G4" s="5" t="s">
        <v>39</v>
      </c>
    </row>
    <row r="5">
      <c r="A5" s="2" t="s">
        <v>42</v>
      </c>
      <c r="B5" s="8" t="s">
        <v>44</v>
      </c>
      <c r="F5" s="13" t="s">
        <v>22</v>
      </c>
      <c r="G5" s="5" t="s">
        <v>39</v>
      </c>
    </row>
    <row r="6">
      <c r="A6" s="2" t="s">
        <v>49</v>
      </c>
      <c r="B6" s="3" t="s">
        <v>51</v>
      </c>
      <c r="F6" s="5" t="s">
        <v>9</v>
      </c>
      <c r="J6" s="5" t="s">
        <v>54</v>
      </c>
    </row>
    <row r="7">
      <c r="A7" s="2" t="s">
        <v>56</v>
      </c>
      <c r="B7" s="6" t="s">
        <v>58</v>
      </c>
      <c r="F7" s="5" t="s">
        <v>61</v>
      </c>
    </row>
    <row r="8">
      <c r="A8" s="2" t="s">
        <v>56</v>
      </c>
      <c r="B8" s="6" t="s">
        <v>66</v>
      </c>
      <c r="F8" s="5" t="s">
        <v>61</v>
      </c>
    </row>
    <row r="9">
      <c r="A9" s="2" t="s">
        <v>70</v>
      </c>
      <c r="B9" s="3" t="s">
        <v>73</v>
      </c>
      <c r="F9" s="5" t="s">
        <v>9</v>
      </c>
    </row>
    <row r="10">
      <c r="A10" s="2" t="s">
        <v>74</v>
      </c>
      <c r="B10" s="3" t="s">
        <v>76</v>
      </c>
      <c r="F10" s="13" t="s">
        <v>22</v>
      </c>
      <c r="G10" s="5" t="s">
        <v>39</v>
      </c>
      <c r="H10" s="5" t="s">
        <v>78</v>
      </c>
    </row>
    <row r="11">
      <c r="A11" s="2" t="s">
        <v>83</v>
      </c>
      <c r="B11" s="8" t="s">
        <v>84</v>
      </c>
      <c r="F11" s="13" t="s">
        <v>22</v>
      </c>
      <c r="G11" s="5" t="s">
        <v>39</v>
      </c>
    </row>
    <row r="12">
      <c r="A12" s="2" t="s">
        <v>89</v>
      </c>
      <c r="B12" s="3" t="s">
        <v>90</v>
      </c>
      <c r="F12" s="5" t="s">
        <v>9</v>
      </c>
    </row>
    <row r="13">
      <c r="A13" s="2" t="s">
        <v>94</v>
      </c>
      <c r="B13" s="3" t="s">
        <v>95</v>
      </c>
      <c r="F13" s="5" t="s">
        <v>9</v>
      </c>
    </row>
    <row r="14">
      <c r="A14" s="2" t="s">
        <v>99</v>
      </c>
      <c r="B14" s="3" t="s">
        <v>100</v>
      </c>
      <c r="F14" s="5" t="s">
        <v>9</v>
      </c>
    </row>
    <row r="15">
      <c r="A15" s="2" t="s">
        <v>104</v>
      </c>
      <c r="B15" s="6" t="s">
        <v>106</v>
      </c>
      <c r="F15" s="5" t="s">
        <v>107</v>
      </c>
    </row>
    <row r="16">
      <c r="A16" s="2" t="s">
        <v>109</v>
      </c>
      <c r="B16" s="8" t="s">
        <v>112</v>
      </c>
      <c r="F16" s="9">
        <v>21249.0</v>
      </c>
      <c r="G16" s="5" t="s">
        <v>39</v>
      </c>
    </row>
    <row r="17">
      <c r="A17" s="2" t="s">
        <v>115</v>
      </c>
      <c r="B17" s="3" t="s">
        <v>117</v>
      </c>
      <c r="F17" s="5" t="s">
        <v>9</v>
      </c>
    </row>
    <row r="18">
      <c r="A18" s="16" t="s">
        <v>122</v>
      </c>
      <c r="B18" s="8" t="s">
        <v>126</v>
      </c>
      <c r="F18" s="13" t="s">
        <v>22</v>
      </c>
      <c r="G18" s="5" t="s">
        <v>39</v>
      </c>
    </row>
    <row r="19">
      <c r="A19" s="16" t="s">
        <v>129</v>
      </c>
      <c r="B19" s="6" t="s">
        <v>132</v>
      </c>
      <c r="F19" s="5" t="s">
        <v>107</v>
      </c>
    </row>
    <row r="20">
      <c r="A20" s="16" t="s">
        <v>134</v>
      </c>
      <c r="B20" s="8" t="s">
        <v>136</v>
      </c>
      <c r="F20" s="9">
        <v>21249.0</v>
      </c>
      <c r="G20" s="5" t="s">
        <v>39</v>
      </c>
    </row>
    <row r="21">
      <c r="A21" s="16" t="s">
        <v>141</v>
      </c>
      <c r="B21" s="8" t="s">
        <v>143</v>
      </c>
      <c r="F21" s="13" t="s">
        <v>22</v>
      </c>
      <c r="G21" s="5" t="s">
        <v>39</v>
      </c>
    </row>
    <row r="22">
      <c r="A22" s="16" t="s">
        <v>147</v>
      </c>
      <c r="B22" s="6" t="s">
        <v>149</v>
      </c>
      <c r="F22" s="5" t="s">
        <v>9</v>
      </c>
    </row>
    <row r="23">
      <c r="A23" s="16" t="s">
        <v>150</v>
      </c>
      <c r="B23" s="8" t="s">
        <v>152</v>
      </c>
      <c r="F23" s="5">
        <v>21249.0</v>
      </c>
    </row>
    <row r="24">
      <c r="A24" s="16" t="s">
        <v>157</v>
      </c>
      <c r="B24" s="8" t="s">
        <v>159</v>
      </c>
      <c r="F24" s="5">
        <v>21249.0</v>
      </c>
    </row>
    <row r="25">
      <c r="A25" s="16" t="s">
        <v>162</v>
      </c>
      <c r="B25" s="8" t="s">
        <v>164</v>
      </c>
      <c r="F25" s="5">
        <v>21249.0</v>
      </c>
    </row>
    <row r="26">
      <c r="A26" s="16" t="s">
        <v>169</v>
      </c>
      <c r="B26" s="8" t="s">
        <v>172</v>
      </c>
      <c r="F26" s="5">
        <v>21249.0</v>
      </c>
    </row>
    <row r="27">
      <c r="A27" s="16" t="s">
        <v>169</v>
      </c>
      <c r="B27" s="6" t="s">
        <v>176</v>
      </c>
      <c r="F27" s="5" t="s">
        <v>107</v>
      </c>
    </row>
    <row r="28">
      <c r="A28" s="16" t="s">
        <v>180</v>
      </c>
      <c r="B28" s="3" t="s">
        <v>182</v>
      </c>
      <c r="F28" s="5" t="s">
        <v>9</v>
      </c>
    </row>
    <row r="29">
      <c r="A29" s="16" t="s">
        <v>185</v>
      </c>
      <c r="B29" s="5" t="s">
        <v>188</v>
      </c>
    </row>
    <row r="30">
      <c r="A30" s="16" t="s">
        <v>185</v>
      </c>
      <c r="B30" s="5" t="s">
        <v>191</v>
      </c>
    </row>
    <row r="31">
      <c r="A31" s="16" t="s">
        <v>185</v>
      </c>
      <c r="B31" s="5" t="s">
        <v>195</v>
      </c>
    </row>
    <row r="32">
      <c r="A32" s="16" t="s">
        <v>197</v>
      </c>
      <c r="B32" s="5" t="s">
        <v>199</v>
      </c>
    </row>
    <row r="33">
      <c r="A33" s="16" t="s">
        <v>204</v>
      </c>
      <c r="B33" s="3" t="s">
        <v>205</v>
      </c>
      <c r="F33" s="5" t="s">
        <v>9</v>
      </c>
    </row>
    <row r="34">
      <c r="A34" s="16" t="s">
        <v>204</v>
      </c>
      <c r="B34" s="3" t="s">
        <v>210</v>
      </c>
      <c r="F34" s="5" t="s">
        <v>9</v>
      </c>
    </row>
    <row r="35">
      <c r="A35" s="16" t="s">
        <v>215</v>
      </c>
      <c r="B35" s="5" t="s">
        <v>216</v>
      </c>
    </row>
    <row r="36">
      <c r="A36" s="16" t="s">
        <v>215</v>
      </c>
      <c r="B36" s="5" t="s">
        <v>221</v>
      </c>
    </row>
    <row r="37">
      <c r="A37" s="16" t="s">
        <v>224</v>
      </c>
      <c r="B37" s="5" t="s">
        <v>225</v>
      </c>
    </row>
    <row r="38">
      <c r="A38" s="16" t="s">
        <v>224</v>
      </c>
      <c r="B38" s="5" t="s">
        <v>227</v>
      </c>
    </row>
    <row r="39">
      <c r="A39" s="16" t="s">
        <v>224</v>
      </c>
      <c r="B39" s="5" t="s">
        <v>232</v>
      </c>
    </row>
    <row r="40">
      <c r="A40" s="16" t="s">
        <v>234</v>
      </c>
      <c r="B40" s="5" t="s">
        <v>236</v>
      </c>
    </row>
    <row r="41">
      <c r="A41" s="16" t="s">
        <v>234</v>
      </c>
      <c r="B41" s="5" t="s">
        <v>240</v>
      </c>
    </row>
    <row r="42">
      <c r="A42" s="16" t="s">
        <v>243</v>
      </c>
      <c r="B42" s="3" t="s">
        <v>245</v>
      </c>
      <c r="F42" s="5" t="s">
        <v>9</v>
      </c>
    </row>
    <row r="43">
      <c r="A43" s="16" t="s">
        <v>243</v>
      </c>
      <c r="B43" s="5" t="s">
        <v>249</v>
      </c>
    </row>
    <row r="44">
      <c r="A44" s="16" t="s">
        <v>243</v>
      </c>
      <c r="B44" s="5" t="s">
        <v>253</v>
      </c>
    </row>
    <row r="45">
      <c r="A45" s="16" t="s">
        <v>256</v>
      </c>
      <c r="B45" s="5" t="s">
        <v>259</v>
      </c>
    </row>
    <row r="46">
      <c r="A46" s="22" t="s">
        <v>261</v>
      </c>
      <c r="B46" s="5" t="s">
        <v>263</v>
      </c>
    </row>
    <row r="47">
      <c r="A47" s="22" t="s">
        <v>267</v>
      </c>
      <c r="B47" s="5" t="s">
        <v>269</v>
      </c>
    </row>
    <row r="48">
      <c r="A48" s="22" t="s">
        <v>267</v>
      </c>
      <c r="B48" s="5" t="s">
        <v>273</v>
      </c>
    </row>
    <row r="49">
      <c r="A49" s="22" t="s">
        <v>267</v>
      </c>
      <c r="B49" s="5" t="s">
        <v>276</v>
      </c>
    </row>
    <row r="50">
      <c r="A50" s="22" t="s">
        <v>279</v>
      </c>
      <c r="B50" s="5" t="s">
        <v>281</v>
      </c>
    </row>
    <row r="51">
      <c r="A51" s="22" t="s">
        <v>279</v>
      </c>
      <c r="B51" s="5" t="s">
        <v>284</v>
      </c>
    </row>
    <row r="52">
      <c r="A52" s="22" t="s">
        <v>286</v>
      </c>
      <c r="B52" s="5" t="s">
        <v>287</v>
      </c>
      <c r="F52" s="5" t="s">
        <v>288</v>
      </c>
    </row>
    <row r="53">
      <c r="A53" s="22" t="s">
        <v>286</v>
      </c>
      <c r="B53" s="5" t="s">
        <v>292</v>
      </c>
    </row>
    <row r="54">
      <c r="A54" s="22" t="s">
        <v>294</v>
      </c>
      <c r="B54" s="5" t="s">
        <v>296</v>
      </c>
    </row>
    <row r="55">
      <c r="A55" s="22" t="s">
        <v>294</v>
      </c>
      <c r="B55" s="5" t="s">
        <v>298</v>
      </c>
    </row>
    <row r="56">
      <c r="A56" s="22" t="s">
        <v>300</v>
      </c>
      <c r="B56" s="6" t="s">
        <v>302</v>
      </c>
      <c r="F56" s="23" t="s">
        <v>107</v>
      </c>
    </row>
    <row r="57">
      <c r="A57" s="22" t="s">
        <v>300</v>
      </c>
      <c r="B57" s="5" t="s">
        <v>307</v>
      </c>
    </row>
    <row r="58">
      <c r="A58" s="22" t="s">
        <v>310</v>
      </c>
      <c r="B58" s="5" t="s">
        <v>311</v>
      </c>
    </row>
    <row r="59">
      <c r="A59" s="22" t="s">
        <v>310</v>
      </c>
      <c r="B59" s="5" t="s">
        <v>315</v>
      </c>
    </row>
    <row r="60">
      <c r="A60" s="22" t="s">
        <v>310</v>
      </c>
      <c r="B60" s="5" t="s">
        <v>319</v>
      </c>
    </row>
    <row r="61">
      <c r="A61" s="22" t="s">
        <v>310</v>
      </c>
      <c r="B61" s="5" t="s">
        <v>322</v>
      </c>
    </row>
    <row r="62">
      <c r="A62" s="22" t="s">
        <v>310</v>
      </c>
      <c r="B62" s="5" t="s">
        <v>325</v>
      </c>
    </row>
    <row r="63">
      <c r="A63" s="22" t="s">
        <v>327</v>
      </c>
      <c r="B63" s="5" t="s">
        <v>329</v>
      </c>
    </row>
    <row r="64">
      <c r="A64" s="22" t="s">
        <v>327</v>
      </c>
      <c r="B64" s="5" t="s">
        <v>332</v>
      </c>
    </row>
    <row r="65">
      <c r="A65" s="22" t="s">
        <v>327</v>
      </c>
      <c r="B65" s="5" t="s">
        <v>336</v>
      </c>
    </row>
    <row r="66">
      <c r="A66" s="22" t="s">
        <v>339</v>
      </c>
      <c r="B66" s="6" t="s">
        <v>340</v>
      </c>
      <c r="F66" s="5" t="s">
        <v>9</v>
      </c>
    </row>
    <row r="67">
      <c r="A67" s="22" t="s">
        <v>339</v>
      </c>
      <c r="B67" s="3" t="s">
        <v>344</v>
      </c>
      <c r="F67" s="5" t="s">
        <v>9</v>
      </c>
    </row>
    <row r="68">
      <c r="A68" s="22" t="s">
        <v>348</v>
      </c>
      <c r="B68" s="5" t="s">
        <v>350</v>
      </c>
    </row>
    <row r="69">
      <c r="A69" s="22" t="s">
        <v>348</v>
      </c>
      <c r="B69" s="5" t="s">
        <v>353</v>
      </c>
    </row>
    <row r="70">
      <c r="A70" s="22" t="s">
        <v>348</v>
      </c>
      <c r="B70" s="5" t="s">
        <v>357</v>
      </c>
    </row>
    <row r="71">
      <c r="A71" s="22" t="s">
        <v>360</v>
      </c>
      <c r="B71" s="5" t="s">
        <v>362</v>
      </c>
    </row>
    <row r="72">
      <c r="A72" s="22" t="s">
        <v>365</v>
      </c>
      <c r="B72" s="5" t="s">
        <v>367</v>
      </c>
    </row>
    <row r="73">
      <c r="A73" s="22" t="s">
        <v>365</v>
      </c>
      <c r="B73" s="5" t="s">
        <v>371</v>
      </c>
    </row>
    <row r="74">
      <c r="A74" s="22" t="s">
        <v>373</v>
      </c>
      <c r="B74" s="5" t="s">
        <v>374</v>
      </c>
    </row>
    <row r="75">
      <c r="A75" s="22" t="s">
        <v>375</v>
      </c>
      <c r="B75" s="5" t="s">
        <v>378</v>
      </c>
    </row>
    <row r="76">
      <c r="A76" s="22" t="s">
        <v>375</v>
      </c>
      <c r="B76" s="5" t="s">
        <v>383</v>
      </c>
    </row>
    <row r="77">
      <c r="A77" s="5" t="s">
        <v>384</v>
      </c>
      <c r="B77" s="6" t="s">
        <v>386</v>
      </c>
      <c r="F77" s="5" t="s">
        <v>9</v>
      </c>
    </row>
    <row r="78">
      <c r="A78" s="5" t="s">
        <v>390</v>
      </c>
      <c r="B78" s="6" t="s">
        <v>391</v>
      </c>
      <c r="F78" s="5" t="s">
        <v>9</v>
      </c>
    </row>
    <row r="79">
      <c r="A79" s="5" t="s">
        <v>390</v>
      </c>
      <c r="B79" s="5" t="s">
        <v>395</v>
      </c>
    </row>
    <row r="80">
      <c r="A80" s="5" t="s">
        <v>398</v>
      </c>
      <c r="B80" s="5" t="s">
        <v>400</v>
      </c>
    </row>
    <row r="81">
      <c r="A81" s="5" t="s">
        <v>398</v>
      </c>
      <c r="B81" s="5" t="s">
        <v>404</v>
      </c>
    </row>
    <row r="82">
      <c r="A82" s="5" t="s">
        <v>406</v>
      </c>
      <c r="B82" s="5" t="s">
        <v>408</v>
      </c>
    </row>
    <row r="83">
      <c r="A83" s="5" t="s">
        <v>411</v>
      </c>
      <c r="B83" s="5" t="s">
        <v>413</v>
      </c>
    </row>
    <row r="84">
      <c r="A84" s="5" t="s">
        <v>416</v>
      </c>
      <c r="B84" s="5" t="s">
        <v>417</v>
      </c>
    </row>
    <row r="85">
      <c r="A85" s="5" t="s">
        <v>420</v>
      </c>
      <c r="B85" s="3" t="s">
        <v>421</v>
      </c>
      <c r="F85" s="5" t="s">
        <v>9</v>
      </c>
    </row>
    <row r="86">
      <c r="A86" s="5" t="s">
        <v>425</v>
      </c>
      <c r="B86" s="5" t="s">
        <v>427</v>
      </c>
    </row>
    <row r="87">
      <c r="A87" s="5" t="s">
        <v>429</v>
      </c>
      <c r="B87" s="3" t="s">
        <v>431</v>
      </c>
      <c r="F87" s="5" t="s">
        <v>9</v>
      </c>
    </row>
    <row r="88">
      <c r="A88" s="5" t="s">
        <v>433</v>
      </c>
      <c r="B88" s="5" t="s">
        <v>435</v>
      </c>
    </row>
    <row r="89">
      <c r="A89" s="5" t="s">
        <v>438</v>
      </c>
      <c r="B89" s="5" t="s">
        <v>439</v>
      </c>
    </row>
    <row r="90">
      <c r="A90" s="5" t="s">
        <v>438</v>
      </c>
      <c r="B90" s="5" t="s">
        <v>444</v>
      </c>
    </row>
    <row r="91">
      <c r="A91" s="5" t="s">
        <v>446</v>
      </c>
      <c r="B91" s="5" t="s">
        <v>447</v>
      </c>
    </row>
    <row r="92">
      <c r="A92" s="5" t="s">
        <v>449</v>
      </c>
      <c r="B92" s="5" t="s">
        <v>451</v>
      </c>
    </row>
    <row r="93">
      <c r="A93" s="5" t="s">
        <v>454</v>
      </c>
      <c r="B93" s="3" t="s">
        <v>455</v>
      </c>
      <c r="F93" s="5" t="s">
        <v>9</v>
      </c>
    </row>
    <row r="94">
      <c r="A94" s="5" t="s">
        <v>454</v>
      </c>
      <c r="B94" s="5" t="s">
        <v>459</v>
      </c>
    </row>
    <row r="95">
      <c r="A95" s="5" t="s">
        <v>463</v>
      </c>
      <c r="B95" s="5" t="s">
        <v>464</v>
      </c>
    </row>
    <row r="96">
      <c r="A96" s="5" t="s">
        <v>467</v>
      </c>
      <c r="B96" s="5" t="s">
        <v>468</v>
      </c>
    </row>
    <row r="97">
      <c r="A97" s="5" t="s">
        <v>470</v>
      </c>
      <c r="B97" s="5" t="s">
        <v>472</v>
      </c>
    </row>
    <row r="98">
      <c r="A98" s="5" t="s">
        <v>475</v>
      </c>
      <c r="B98" s="5" t="s">
        <v>477</v>
      </c>
    </row>
    <row r="99">
      <c r="A99" s="5" t="s">
        <v>475</v>
      </c>
      <c r="B99" s="5" t="s">
        <v>480</v>
      </c>
    </row>
    <row r="100">
      <c r="A100" s="5" t="s">
        <v>484</v>
      </c>
      <c r="B100" s="5" t="s">
        <v>485</v>
      </c>
    </row>
    <row r="101">
      <c r="A101" s="5" t="s">
        <v>489</v>
      </c>
      <c r="B101" s="5" t="s">
        <v>490</v>
      </c>
    </row>
    <row r="102">
      <c r="A102" s="5" t="s">
        <v>493</v>
      </c>
      <c r="B102" s="5" t="s">
        <v>495</v>
      </c>
    </row>
    <row r="103">
      <c r="A103" s="5" t="s">
        <v>498</v>
      </c>
      <c r="B103" s="5" t="s">
        <v>500</v>
      </c>
    </row>
    <row r="104">
      <c r="A104" s="5" t="s">
        <v>498</v>
      </c>
      <c r="B104" s="5" t="s">
        <v>504</v>
      </c>
    </row>
    <row r="105">
      <c r="A105" s="5" t="s">
        <v>506</v>
      </c>
      <c r="B105" s="5" t="s">
        <v>508</v>
      </c>
    </row>
    <row r="106">
      <c r="A106" s="5" t="s">
        <v>510</v>
      </c>
      <c r="B106" s="5" t="s">
        <v>512</v>
      </c>
    </row>
    <row r="107">
      <c r="A107" s="5" t="s">
        <v>515</v>
      </c>
      <c r="B107" s="5" t="s">
        <v>516</v>
      </c>
    </row>
    <row r="108">
      <c r="A108" s="5" t="s">
        <v>520</v>
      </c>
      <c r="B108" s="3" t="s">
        <v>521</v>
      </c>
      <c r="F108" s="5" t="s">
        <v>9</v>
      </c>
    </row>
    <row r="109">
      <c r="A109" s="5" t="s">
        <v>525</v>
      </c>
      <c r="B109" s="3" t="s">
        <v>528</v>
      </c>
      <c r="F109" s="5" t="s">
        <v>9</v>
      </c>
    </row>
    <row r="110">
      <c r="A110" s="5" t="s">
        <v>530</v>
      </c>
      <c r="B110" s="5" t="s">
        <v>532</v>
      </c>
    </row>
    <row r="111">
      <c r="A111" s="5" t="s">
        <v>535</v>
      </c>
      <c r="B111" s="5" t="s">
        <v>537</v>
      </c>
    </row>
    <row r="112">
      <c r="A112" s="5" t="s">
        <v>539</v>
      </c>
      <c r="B112" s="5" t="s">
        <v>540</v>
      </c>
    </row>
    <row r="113">
      <c r="A113" s="5" t="s">
        <v>544</v>
      </c>
      <c r="B113" s="5" t="s">
        <v>545</v>
      </c>
    </row>
    <row r="114">
      <c r="A114" s="5" t="s">
        <v>548</v>
      </c>
      <c r="B114" s="5" t="s">
        <v>549</v>
      </c>
    </row>
    <row r="115">
      <c r="A115" s="5" t="s">
        <v>552</v>
      </c>
      <c r="B115" s="5" t="s">
        <v>554</v>
      </c>
    </row>
    <row r="116">
      <c r="A116" s="5" t="s">
        <v>557</v>
      </c>
      <c r="B116" s="5" t="s">
        <v>560</v>
      </c>
    </row>
    <row r="117">
      <c r="A117" s="5" t="s">
        <v>561</v>
      </c>
      <c r="B117" s="5" t="s">
        <v>563</v>
      </c>
    </row>
    <row r="118">
      <c r="A118" s="5" t="s">
        <v>565</v>
      </c>
      <c r="B118" s="5" t="s">
        <v>567</v>
      </c>
    </row>
    <row r="119">
      <c r="A119" s="5" t="s">
        <v>570</v>
      </c>
      <c r="B119" s="5" t="s">
        <v>571</v>
      </c>
    </row>
    <row r="120">
      <c r="A120" s="5" t="s">
        <v>574</v>
      </c>
      <c r="B120" s="5" t="s">
        <v>575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16</v>
      </c>
      <c r="B2" s="5" t="s">
        <v>18</v>
      </c>
      <c r="C2" s="5" t="s">
        <v>19</v>
      </c>
    </row>
    <row r="3">
      <c r="A3" s="5" t="s">
        <v>22</v>
      </c>
      <c r="B3" s="5" t="s">
        <v>24</v>
      </c>
      <c r="C3" s="5" t="s">
        <v>19</v>
      </c>
    </row>
    <row r="4">
      <c r="A4" s="5" t="s">
        <v>29</v>
      </c>
      <c r="B4" s="5" t="s">
        <v>30</v>
      </c>
      <c r="C4" s="5" t="s">
        <v>19</v>
      </c>
    </row>
    <row r="5">
      <c r="A5" s="5" t="s">
        <v>36</v>
      </c>
      <c r="B5" s="5" t="s">
        <v>38</v>
      </c>
      <c r="C5" s="5" t="s">
        <v>19</v>
      </c>
    </row>
    <row r="6">
      <c r="A6" s="5" t="s">
        <v>41</v>
      </c>
      <c r="B6" s="5" t="s">
        <v>43</v>
      </c>
      <c r="C6" s="5" t="s">
        <v>19</v>
      </c>
    </row>
    <row r="7">
      <c r="A7" s="5" t="s">
        <v>45</v>
      </c>
      <c r="B7" s="5" t="s">
        <v>47</v>
      </c>
      <c r="C7" s="5" t="s">
        <v>19</v>
      </c>
    </row>
    <row r="8">
      <c r="A8" s="5" t="s">
        <v>50</v>
      </c>
      <c r="B8" s="5" t="s">
        <v>52</v>
      </c>
      <c r="C8" s="5" t="s">
        <v>19</v>
      </c>
    </row>
    <row r="9">
      <c r="A9" s="5" t="s">
        <v>57</v>
      </c>
      <c r="B9" s="5" t="s">
        <v>60</v>
      </c>
      <c r="C9" s="5" t="s">
        <v>19</v>
      </c>
    </row>
    <row r="10">
      <c r="A10" s="5" t="s">
        <v>64</v>
      </c>
      <c r="B10" s="5" t="s">
        <v>65</v>
      </c>
      <c r="C10" s="5" t="s">
        <v>67</v>
      </c>
    </row>
    <row r="11">
      <c r="A11" s="5" t="s">
        <v>69</v>
      </c>
      <c r="B11" s="5" t="s">
        <v>72</v>
      </c>
      <c r="C11" s="5" t="s">
        <v>19</v>
      </c>
    </row>
    <row r="12">
      <c r="A12" s="5" t="s">
        <v>61</v>
      </c>
      <c r="B12" s="5" t="s">
        <v>75</v>
      </c>
      <c r="C12" s="5" t="s">
        <v>19</v>
      </c>
    </row>
    <row r="13">
      <c r="A13" s="5" t="s">
        <v>80</v>
      </c>
      <c r="B13" s="5" t="s">
        <v>82</v>
      </c>
      <c r="C13" s="5" t="s">
        <v>19</v>
      </c>
    </row>
    <row r="14">
      <c r="A14" s="5" t="s">
        <v>85</v>
      </c>
      <c r="B14" s="5" t="s">
        <v>87</v>
      </c>
      <c r="C14" s="5" t="s">
        <v>19</v>
      </c>
    </row>
    <row r="15">
      <c r="A15" s="5" t="s">
        <v>91</v>
      </c>
      <c r="B15" s="5" t="s">
        <v>93</v>
      </c>
      <c r="C15" s="5" t="s">
        <v>67</v>
      </c>
    </row>
    <row r="16">
      <c r="A16" s="5" t="s">
        <v>97</v>
      </c>
      <c r="B16" s="5" t="s">
        <v>98</v>
      </c>
      <c r="C16" s="5" t="s">
        <v>19</v>
      </c>
    </row>
    <row r="17">
      <c r="A17" s="5" t="s">
        <v>102</v>
      </c>
      <c r="B17" s="5" t="s">
        <v>105</v>
      </c>
      <c r="C17" s="5" t="s">
        <v>19</v>
      </c>
    </row>
    <row r="18">
      <c r="A18" s="5" t="s">
        <v>107</v>
      </c>
      <c r="B18" s="5" t="s">
        <v>111</v>
      </c>
      <c r="C18" s="5" t="s">
        <v>67</v>
      </c>
    </row>
    <row r="19">
      <c r="A19" s="5" t="s">
        <v>114</v>
      </c>
      <c r="B19" s="5" t="s">
        <v>116</v>
      </c>
      <c r="C19" s="5" t="s">
        <v>19</v>
      </c>
    </row>
    <row r="20">
      <c r="A20" s="5" t="s">
        <v>120</v>
      </c>
      <c r="B20" s="5" t="s">
        <v>121</v>
      </c>
      <c r="C20" s="5" t="s">
        <v>19</v>
      </c>
    </row>
    <row r="21">
      <c r="A21" s="5" t="s">
        <v>125</v>
      </c>
      <c r="B21" s="5" t="s">
        <v>127</v>
      </c>
      <c r="C21" s="5" t="s">
        <v>67</v>
      </c>
    </row>
    <row r="22">
      <c r="A22" s="5" t="s">
        <v>128</v>
      </c>
      <c r="B22" s="5" t="s">
        <v>131</v>
      </c>
      <c r="C22" s="5" t="s">
        <v>19</v>
      </c>
    </row>
    <row r="23">
      <c r="A23" s="5" t="s">
        <v>135</v>
      </c>
      <c r="B23" s="5" t="s">
        <v>137</v>
      </c>
      <c r="C23" s="5" t="s">
        <v>138</v>
      </c>
    </row>
    <row r="24">
      <c r="A24" s="5" t="s">
        <v>140</v>
      </c>
      <c r="B24" s="5" t="s">
        <v>142</v>
      </c>
      <c r="C24" s="5" t="s">
        <v>138</v>
      </c>
    </row>
    <row r="25">
      <c r="A25" s="5" t="s">
        <v>145</v>
      </c>
      <c r="B25" s="5" t="s">
        <v>148</v>
      </c>
      <c r="C25" s="5" t="s">
        <v>138</v>
      </c>
    </row>
    <row r="26">
      <c r="A26" s="5">
        <v>21249.0</v>
      </c>
      <c r="B26" s="5" t="s">
        <v>151</v>
      </c>
      <c r="C26" s="5" t="s">
        <v>138</v>
      </c>
    </row>
    <row r="27">
      <c r="A27" s="5" t="s">
        <v>155</v>
      </c>
      <c r="B27" s="5" t="s">
        <v>158</v>
      </c>
      <c r="C27" s="5" t="s">
        <v>19</v>
      </c>
    </row>
    <row r="28">
      <c r="A28" s="5" t="s">
        <v>163</v>
      </c>
      <c r="B28" s="5" t="s">
        <v>165</v>
      </c>
      <c r="C28" s="5" t="s">
        <v>19</v>
      </c>
    </row>
    <row r="29">
      <c r="A29" s="5" t="s">
        <v>168</v>
      </c>
      <c r="B29" s="5" t="s">
        <v>171</v>
      </c>
      <c r="C29" s="5" t="s">
        <v>19</v>
      </c>
    </row>
    <row r="30">
      <c r="A30" s="5" t="s">
        <v>174</v>
      </c>
      <c r="B30" s="5" t="s">
        <v>175</v>
      </c>
      <c r="C30" s="5" t="s">
        <v>138</v>
      </c>
    </row>
    <row r="31">
      <c r="A31" s="5" t="s">
        <v>179</v>
      </c>
      <c r="B31" s="5" t="s">
        <v>181</v>
      </c>
      <c r="C31" s="5" t="s">
        <v>138</v>
      </c>
    </row>
    <row r="32">
      <c r="A32" s="5" t="s">
        <v>186</v>
      </c>
      <c r="B32" s="5" t="s">
        <v>190</v>
      </c>
      <c r="C32" s="5" t="s">
        <v>138</v>
      </c>
    </row>
    <row r="33">
      <c r="A33" s="5" t="s">
        <v>192</v>
      </c>
      <c r="B33" s="5" t="s">
        <v>194</v>
      </c>
      <c r="C33" s="5" t="s">
        <v>19</v>
      </c>
    </row>
    <row r="34">
      <c r="A34" s="5" t="s">
        <v>198</v>
      </c>
      <c r="B34" s="5" t="s">
        <v>201</v>
      </c>
      <c r="C34" s="5" t="s">
        <v>138</v>
      </c>
    </row>
    <row r="35">
      <c r="A35" s="5" t="s">
        <v>206</v>
      </c>
      <c r="B35" s="5" t="s">
        <v>208</v>
      </c>
      <c r="C35" s="5" t="s">
        <v>19</v>
      </c>
    </row>
    <row r="36">
      <c r="A36" s="5" t="s">
        <v>212</v>
      </c>
      <c r="B36" s="5" t="s">
        <v>214</v>
      </c>
      <c r="C36" s="5" t="s">
        <v>19</v>
      </c>
    </row>
    <row r="37">
      <c r="A37" s="5" t="s">
        <v>217</v>
      </c>
      <c r="B37" s="5" t="s">
        <v>219</v>
      </c>
      <c r="C37" s="5" t="s">
        <v>138</v>
      </c>
    </row>
    <row r="38">
      <c r="A38" s="5">
        <v>438998.0</v>
      </c>
      <c r="B38" s="5" t="s">
        <v>226</v>
      </c>
      <c r="C38" s="5" t="s">
        <v>138</v>
      </c>
    </row>
    <row r="39">
      <c r="A39" s="5" t="s">
        <v>228</v>
      </c>
      <c r="B39" s="5" t="s">
        <v>229</v>
      </c>
      <c r="C39" s="5" t="s">
        <v>138</v>
      </c>
    </row>
    <row r="40">
      <c r="A40" s="5" t="s">
        <v>233</v>
      </c>
      <c r="B40" s="5" t="s">
        <v>235</v>
      </c>
      <c r="C40" s="5" t="s">
        <v>138</v>
      </c>
    </row>
    <row r="41">
      <c r="A41" s="5" t="s">
        <v>239</v>
      </c>
      <c r="B41" s="5" t="s">
        <v>241</v>
      </c>
      <c r="C41" s="5" t="s">
        <v>19</v>
      </c>
    </row>
    <row r="42">
      <c r="A42" s="5" t="s">
        <v>246</v>
      </c>
      <c r="B42" s="5" t="s">
        <v>247</v>
      </c>
      <c r="C42" s="5" t="s">
        <v>138</v>
      </c>
    </row>
    <row r="43">
      <c r="A43" s="5" t="s">
        <v>251</v>
      </c>
      <c r="B43" s="5" t="s">
        <v>252</v>
      </c>
      <c r="C43" s="5" t="s">
        <v>19</v>
      </c>
    </row>
    <row r="44">
      <c r="A44" s="5" t="s">
        <v>255</v>
      </c>
      <c r="B44" s="5" t="s">
        <v>257</v>
      </c>
      <c r="C44" s="5" t="s">
        <v>138</v>
      </c>
    </row>
    <row r="45">
      <c r="A45" s="5">
        <v>434501.0</v>
      </c>
      <c r="B45" s="5" t="s">
        <v>262</v>
      </c>
      <c r="C45" s="5" t="s">
        <v>138</v>
      </c>
    </row>
    <row r="46">
      <c r="A46" s="5" t="s">
        <v>264</v>
      </c>
      <c r="B46" s="5" t="s">
        <v>265</v>
      </c>
      <c r="C46" s="5" t="s">
        <v>138</v>
      </c>
    </row>
    <row r="47">
      <c r="A47" s="5" t="s">
        <v>270</v>
      </c>
      <c r="B47" s="5" t="s">
        <v>271</v>
      </c>
      <c r="C47" s="5" t="s">
        <v>138</v>
      </c>
    </row>
    <row r="48">
      <c r="A48" s="5" t="s">
        <v>275</v>
      </c>
      <c r="B48" s="5">
        <v>910.0</v>
      </c>
      <c r="C48" s="5" t="s">
        <v>19</v>
      </c>
    </row>
    <row r="49">
      <c r="A49" s="5" t="s">
        <v>280</v>
      </c>
      <c r="B49" s="5">
        <v>830.0</v>
      </c>
      <c r="C49" s="5" t="s">
        <v>19</v>
      </c>
    </row>
    <row r="50">
      <c r="A50" s="5" t="s">
        <v>285</v>
      </c>
      <c r="B50" s="5">
        <v>637.0</v>
      </c>
      <c r="C50" s="5" t="s">
        <v>19</v>
      </c>
    </row>
    <row r="51">
      <c r="A51" s="5" t="s">
        <v>289</v>
      </c>
      <c r="B51" s="5">
        <v>632.0</v>
      </c>
      <c r="C51" s="5" t="s">
        <v>138</v>
      </c>
    </row>
    <row r="52">
      <c r="A52" s="5" t="s">
        <v>303</v>
      </c>
      <c r="B52" s="5">
        <v>347.0</v>
      </c>
      <c r="C52" s="5" t="s">
        <v>138</v>
      </c>
    </row>
    <row r="53">
      <c r="A53" s="5" t="s">
        <v>306</v>
      </c>
      <c r="B53" s="5">
        <v>236.0</v>
      </c>
      <c r="C53" s="5" t="s">
        <v>138</v>
      </c>
    </row>
    <row r="54">
      <c r="A54" s="5" t="s">
        <v>312</v>
      </c>
      <c r="B54" s="5">
        <v>177.0</v>
      </c>
      <c r="C54" s="5" t="s">
        <v>138</v>
      </c>
    </row>
    <row r="55">
      <c r="A55" s="5" t="s">
        <v>316</v>
      </c>
      <c r="B55" s="5">
        <v>129.0</v>
      </c>
      <c r="C55" s="5" t="s">
        <v>138</v>
      </c>
    </row>
    <row r="56">
      <c r="A56" s="5" t="s">
        <v>321</v>
      </c>
      <c r="B56" s="5">
        <v>115.0</v>
      </c>
      <c r="C56" s="5" t="s">
        <v>138</v>
      </c>
    </row>
    <row r="57">
      <c r="A57" s="5" t="s">
        <v>324</v>
      </c>
      <c r="B57" s="5">
        <v>79.0</v>
      </c>
      <c r="C57" s="5" t="s">
        <v>138</v>
      </c>
    </row>
    <row r="58">
      <c r="A58" s="5" t="s">
        <v>331</v>
      </c>
      <c r="B58" s="5">
        <v>69.0</v>
      </c>
      <c r="C58" s="5" t="s">
        <v>67</v>
      </c>
    </row>
    <row r="59">
      <c r="A59" s="5" t="s">
        <v>335</v>
      </c>
      <c r="B59" s="5">
        <v>55.0</v>
      </c>
      <c r="C59" s="5" t="s">
        <v>138</v>
      </c>
    </row>
    <row r="60">
      <c r="A60" s="5">
        <v>410983.0</v>
      </c>
      <c r="B60" s="5">
        <v>51.0</v>
      </c>
      <c r="C60" s="5" t="s">
        <v>138</v>
      </c>
    </row>
    <row r="61">
      <c r="A61" s="5" t="s">
        <v>343</v>
      </c>
      <c r="B61" s="5">
        <v>38.0</v>
      </c>
      <c r="C61" s="5" t="s">
        <v>138</v>
      </c>
    </row>
    <row r="62">
      <c r="A62" s="5" t="s">
        <v>349</v>
      </c>
      <c r="B62" s="5">
        <v>34.0</v>
      </c>
      <c r="C62" s="5" t="s">
        <v>138</v>
      </c>
    </row>
    <row r="63">
      <c r="A63" s="5" t="s">
        <v>354</v>
      </c>
      <c r="B63" s="5">
        <v>32.0</v>
      </c>
      <c r="C63" s="5" t="s">
        <v>138</v>
      </c>
    </row>
    <row r="64">
      <c r="A64" s="5" t="s">
        <v>358</v>
      </c>
      <c r="B64" s="5">
        <v>28.0</v>
      </c>
      <c r="C64" s="5" t="s">
        <v>138</v>
      </c>
    </row>
    <row r="65">
      <c r="A65" s="5">
        <v>410555.0</v>
      </c>
      <c r="B65" s="5">
        <v>27.0</v>
      </c>
    </row>
    <row r="66">
      <c r="A66" s="5" t="s">
        <v>369</v>
      </c>
      <c r="B66" s="5">
        <v>27.0</v>
      </c>
    </row>
    <row r="67">
      <c r="A67" s="5">
        <v>410649.0</v>
      </c>
      <c r="B67" s="5">
        <v>26.0</v>
      </c>
    </row>
    <row r="68">
      <c r="A68" s="5" t="s">
        <v>377</v>
      </c>
      <c r="B68" s="5">
        <v>26.0</v>
      </c>
    </row>
    <row r="69">
      <c r="A69" s="5" t="s">
        <v>381</v>
      </c>
      <c r="B69" s="5">
        <v>26.0</v>
      </c>
    </row>
    <row r="70">
      <c r="A70" s="5">
        <v>409846.0</v>
      </c>
      <c r="B70" s="5">
        <v>25.0</v>
      </c>
    </row>
    <row r="71">
      <c r="A71" s="5">
        <v>409951.0</v>
      </c>
      <c r="B71" s="5">
        <v>25.0</v>
      </c>
    </row>
    <row r="72">
      <c r="A72" s="5">
        <v>412066.0</v>
      </c>
      <c r="B72" s="5">
        <v>25.0</v>
      </c>
    </row>
    <row r="73">
      <c r="A73" s="5" t="s">
        <v>394</v>
      </c>
      <c r="B73" s="5">
        <v>25.0</v>
      </c>
    </row>
    <row r="74">
      <c r="A74" s="5" t="s">
        <v>399</v>
      </c>
      <c r="B74" s="5">
        <v>25.0</v>
      </c>
    </row>
    <row r="75">
      <c r="A75" s="5" t="s">
        <v>403</v>
      </c>
      <c r="B75" s="5">
        <v>25.0</v>
      </c>
    </row>
    <row r="76">
      <c r="A76" s="5" t="s">
        <v>407</v>
      </c>
      <c r="B76" s="5">
        <v>24.0</v>
      </c>
    </row>
    <row r="77">
      <c r="A77" s="5" t="s">
        <v>410</v>
      </c>
      <c r="B77" s="5">
        <v>23.0</v>
      </c>
    </row>
    <row r="78">
      <c r="A78" s="5">
        <v>352790.0</v>
      </c>
      <c r="B78" s="5">
        <v>21.0</v>
      </c>
    </row>
    <row r="79">
      <c r="A79" s="5" t="s">
        <v>418</v>
      </c>
      <c r="B79" s="5">
        <v>21.0</v>
      </c>
    </row>
    <row r="80">
      <c r="A80" s="5" t="s">
        <v>423</v>
      </c>
      <c r="B80" s="5">
        <v>18.0</v>
      </c>
    </row>
    <row r="81">
      <c r="A81" s="5" t="s">
        <v>428</v>
      </c>
      <c r="B81" s="5">
        <v>18.0</v>
      </c>
    </row>
    <row r="82">
      <c r="A82" s="5" t="s">
        <v>442</v>
      </c>
      <c r="B82" s="5">
        <v>18.0</v>
      </c>
    </row>
    <row r="83">
      <c r="A83" s="5" t="s">
        <v>445</v>
      </c>
      <c r="B83" s="5">
        <v>18.0</v>
      </c>
    </row>
    <row r="84">
      <c r="A84" s="5" t="s">
        <v>448</v>
      </c>
      <c r="B84" s="5">
        <v>17.0</v>
      </c>
    </row>
    <row r="85">
      <c r="A85" s="5" t="s">
        <v>452</v>
      </c>
      <c r="B85" s="5">
        <v>16.0</v>
      </c>
    </row>
    <row r="86">
      <c r="A86" s="5" t="s">
        <v>457</v>
      </c>
      <c r="B86" s="5">
        <v>16.0</v>
      </c>
    </row>
    <row r="87">
      <c r="A87" s="5" t="s">
        <v>460</v>
      </c>
      <c r="B87" s="5">
        <v>16.0</v>
      </c>
    </row>
    <row r="88">
      <c r="A88" s="5" t="s">
        <v>465</v>
      </c>
      <c r="B88" s="5">
        <v>16.0</v>
      </c>
    </row>
    <row r="89">
      <c r="A89" s="5" t="s">
        <v>473</v>
      </c>
      <c r="B89" s="5">
        <v>15.0</v>
      </c>
    </row>
    <row r="90">
      <c r="A90" s="5" t="s">
        <v>479</v>
      </c>
      <c r="B90" s="5">
        <v>15.0</v>
      </c>
    </row>
    <row r="91">
      <c r="A91" s="5" t="s">
        <v>483</v>
      </c>
      <c r="B91" s="5">
        <v>15.0</v>
      </c>
    </row>
    <row r="92">
      <c r="A92" s="5" t="s">
        <v>488</v>
      </c>
      <c r="B92" s="5">
        <v>15.0</v>
      </c>
    </row>
    <row r="93">
      <c r="A93" s="5" t="s">
        <v>491</v>
      </c>
      <c r="B93" s="5">
        <v>14.0</v>
      </c>
    </row>
    <row r="94">
      <c r="A94" s="5" t="s">
        <v>497</v>
      </c>
      <c r="B94" s="5">
        <v>14.0</v>
      </c>
    </row>
    <row r="95">
      <c r="A95" s="5" t="s">
        <v>502</v>
      </c>
      <c r="B95" s="5">
        <v>14.0</v>
      </c>
    </row>
    <row r="96">
      <c r="A96" s="5">
        <v>398084.0</v>
      </c>
      <c r="B96" s="5">
        <v>12.0</v>
      </c>
    </row>
    <row r="97">
      <c r="A97" s="5" t="s">
        <v>509</v>
      </c>
      <c r="B97" s="5">
        <v>12.0</v>
      </c>
    </row>
    <row r="98">
      <c r="A98" s="5" t="s">
        <v>514</v>
      </c>
      <c r="B98" s="5">
        <v>11.0</v>
      </c>
    </row>
    <row r="99">
      <c r="A99" s="5" t="s">
        <v>519</v>
      </c>
      <c r="B99" s="5">
        <v>11.0</v>
      </c>
    </row>
    <row r="100">
      <c r="A100" s="5" t="s">
        <v>523</v>
      </c>
      <c r="B100" s="5">
        <v>11.0</v>
      </c>
    </row>
    <row r="101">
      <c r="A101" s="5" t="s">
        <v>527</v>
      </c>
      <c r="B101" s="5">
        <v>11.0</v>
      </c>
    </row>
    <row r="102">
      <c r="A102" s="5" t="s">
        <v>529</v>
      </c>
      <c r="B102" s="5">
        <v>11.0</v>
      </c>
    </row>
    <row r="103">
      <c r="A103" s="5" t="s">
        <v>534</v>
      </c>
      <c r="B103" s="5">
        <v>10.0</v>
      </c>
    </row>
    <row r="104">
      <c r="A104" s="5" t="s">
        <v>538</v>
      </c>
      <c r="B104" s="5">
        <v>9.0</v>
      </c>
    </row>
    <row r="105">
      <c r="A105" s="5" t="s">
        <v>543</v>
      </c>
      <c r="B105" s="5">
        <v>9.0</v>
      </c>
    </row>
    <row r="106">
      <c r="A106" s="5" t="s">
        <v>547</v>
      </c>
      <c r="B106" s="5">
        <v>9.0</v>
      </c>
    </row>
    <row r="107">
      <c r="A107" s="5" t="s">
        <v>550</v>
      </c>
      <c r="B107" s="5">
        <v>8.0</v>
      </c>
    </row>
    <row r="108">
      <c r="A108" s="5" t="s">
        <v>555</v>
      </c>
      <c r="B108" s="5">
        <v>8.0</v>
      </c>
    </row>
    <row r="109">
      <c r="A109" s="5" t="s">
        <v>559</v>
      </c>
      <c r="B109" s="5">
        <v>6.0</v>
      </c>
    </row>
    <row r="110">
      <c r="A110" s="5" t="s">
        <v>568</v>
      </c>
      <c r="B110" s="5">
        <v>6.0</v>
      </c>
    </row>
    <row r="111">
      <c r="A111" s="5" t="s">
        <v>576</v>
      </c>
      <c r="B111" s="5">
        <v>6.0</v>
      </c>
    </row>
    <row r="112">
      <c r="A112" s="5" t="s">
        <v>578</v>
      </c>
      <c r="B112" s="5">
        <v>6.0</v>
      </c>
    </row>
    <row r="113">
      <c r="A113" s="5" t="s">
        <v>580</v>
      </c>
      <c r="B113" s="5">
        <v>6.0</v>
      </c>
    </row>
    <row r="114">
      <c r="A114" s="5" t="s">
        <v>581</v>
      </c>
      <c r="B114" s="5">
        <v>6.0</v>
      </c>
    </row>
    <row r="115">
      <c r="A115" s="5" t="s">
        <v>582</v>
      </c>
      <c r="B115" s="5">
        <v>5.0</v>
      </c>
    </row>
    <row r="116">
      <c r="A116" s="5" t="s">
        <v>583</v>
      </c>
      <c r="B116" s="5">
        <v>5.0</v>
      </c>
    </row>
    <row r="117">
      <c r="A117" s="5" t="s">
        <v>584</v>
      </c>
      <c r="B117" s="5">
        <v>3.0</v>
      </c>
    </row>
    <row r="118">
      <c r="A118" s="5" t="s">
        <v>586</v>
      </c>
      <c r="B118" s="5">
        <v>3.0</v>
      </c>
    </row>
    <row r="119">
      <c r="A119" s="5" t="s">
        <v>590</v>
      </c>
      <c r="B119" s="5">
        <v>3.0</v>
      </c>
    </row>
    <row r="120">
      <c r="A120" s="5" t="s">
        <v>593</v>
      </c>
      <c r="B120" s="5">
        <v>3.0</v>
      </c>
    </row>
    <row r="121">
      <c r="A121" s="5" t="s">
        <v>595</v>
      </c>
      <c r="B121" s="5">
        <v>3.0</v>
      </c>
    </row>
    <row r="122">
      <c r="A122" s="5" t="s">
        <v>598</v>
      </c>
      <c r="B122" s="5">
        <v>2.0</v>
      </c>
    </row>
    <row r="123">
      <c r="A123" s="5">
        <v>432787.0</v>
      </c>
      <c r="B123" s="5">
        <v>1.0</v>
      </c>
    </row>
    <row r="124">
      <c r="A124" s="5" t="s">
        <v>600</v>
      </c>
      <c r="B124" s="5">
        <v>1.0</v>
      </c>
    </row>
    <row r="125">
      <c r="A125" s="5" t="s">
        <v>603</v>
      </c>
      <c r="B125" s="5">
        <v>1.0</v>
      </c>
    </row>
    <row r="126">
      <c r="A126" s="5" t="s">
        <v>604</v>
      </c>
      <c r="B126" s="5">
        <v>1.0</v>
      </c>
    </row>
    <row r="127">
      <c r="A127" s="5" t="s">
        <v>605</v>
      </c>
      <c r="B127" s="5">
        <v>1.0</v>
      </c>
    </row>
    <row r="128">
      <c r="A128" s="5" t="s">
        <v>606</v>
      </c>
      <c r="B128" s="5">
        <v>0.0</v>
      </c>
    </row>
    <row r="129">
      <c r="A129" s="5" t="s">
        <v>607</v>
      </c>
      <c r="B129" s="5">
        <v>0.0</v>
      </c>
    </row>
    <row r="130">
      <c r="A130" s="5" t="s">
        <v>610</v>
      </c>
      <c r="B130" s="5">
        <v>0.0</v>
      </c>
    </row>
    <row r="131">
      <c r="A131" s="5" t="s">
        <v>611</v>
      </c>
      <c r="B131" s="5">
        <v>0.0</v>
      </c>
    </row>
    <row r="132">
      <c r="A132" s="5" t="s">
        <v>614</v>
      </c>
      <c r="B132" s="5">
        <v>0.0</v>
      </c>
    </row>
    <row r="133">
      <c r="A133" s="5" t="s">
        <v>616</v>
      </c>
      <c r="B133" s="5">
        <v>0.0</v>
      </c>
    </row>
    <row r="134">
      <c r="A134" s="5" t="s">
        <v>618</v>
      </c>
      <c r="B134" s="5">
        <v>0.0</v>
      </c>
    </row>
    <row r="135">
      <c r="A135" s="5" t="s">
        <v>620</v>
      </c>
      <c r="B135" s="5">
        <v>0.0</v>
      </c>
    </row>
    <row r="136">
      <c r="A136" s="5" t="s">
        <v>623</v>
      </c>
      <c r="B136" s="5">
        <v>0.0</v>
      </c>
    </row>
    <row r="137">
      <c r="A137" s="5" t="s">
        <v>626</v>
      </c>
      <c r="B137" s="5">
        <v>0.0</v>
      </c>
    </row>
    <row r="138">
      <c r="A138" s="5" t="s">
        <v>628</v>
      </c>
      <c r="B138" s="5">
        <v>0.0</v>
      </c>
    </row>
    <row r="139">
      <c r="A139" s="5" t="s">
        <v>631</v>
      </c>
      <c r="B139" s="5">
        <v>0.0</v>
      </c>
    </row>
    <row r="140">
      <c r="A140" s="5" t="s">
        <v>634</v>
      </c>
      <c r="B140" s="5">
        <v>0.0</v>
      </c>
    </row>
    <row r="141">
      <c r="A141" s="5" t="s">
        <v>635</v>
      </c>
      <c r="B141" s="5">
        <v>0.0</v>
      </c>
    </row>
    <row r="142">
      <c r="A142" s="5" t="s">
        <v>638</v>
      </c>
      <c r="B142" s="5">
        <v>0.0</v>
      </c>
    </row>
    <row r="143">
      <c r="A143" s="5" t="s">
        <v>641</v>
      </c>
      <c r="B143" s="5">
        <v>0.0</v>
      </c>
    </row>
    <row r="144">
      <c r="A144" s="5" t="s">
        <v>644</v>
      </c>
      <c r="B144" s="5">
        <v>0.0</v>
      </c>
    </row>
    <row r="145">
      <c r="A145" s="5" t="s">
        <v>646</v>
      </c>
      <c r="B145" s="5">
        <v>0.0</v>
      </c>
    </row>
    <row r="146">
      <c r="A146" s="5" t="s">
        <v>648</v>
      </c>
      <c r="B146" s="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38"/>
    <col customWidth="1" min="2" max="2" width="19.5"/>
    <col customWidth="1" min="3" max="3" width="10.25"/>
    <col customWidth="1" min="4" max="4" width="14.25"/>
    <col customWidth="1" min="5" max="5" width="10.75"/>
    <col customWidth="1" min="6" max="6" width="66.88"/>
  </cols>
  <sheetData>
    <row r="1">
      <c r="A1" s="37" t="s">
        <v>0</v>
      </c>
      <c r="B1" s="37" t="s">
        <v>8</v>
      </c>
      <c r="C1" s="37" t="s">
        <v>838</v>
      </c>
      <c r="D1" s="37" t="s">
        <v>840</v>
      </c>
      <c r="E1" s="37" t="s">
        <v>841</v>
      </c>
      <c r="F1" s="37" t="s">
        <v>842</v>
      </c>
      <c r="G1" s="37" t="s">
        <v>843</v>
      </c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</row>
    <row r="2">
      <c r="A2" s="5" t="s">
        <v>624</v>
      </c>
      <c r="B2" s="5" t="s">
        <v>853</v>
      </c>
      <c r="C2" s="5" t="s">
        <v>855</v>
      </c>
      <c r="D2" s="5" t="s">
        <v>857</v>
      </c>
      <c r="E2" s="5" t="s">
        <v>857</v>
      </c>
      <c r="F2" s="5" t="s">
        <v>859</v>
      </c>
      <c r="G2" s="42" t="s">
        <v>868</v>
      </c>
    </row>
    <row r="3">
      <c r="A3" s="5" t="s">
        <v>651</v>
      </c>
      <c r="B3" s="5" t="s">
        <v>892</v>
      </c>
      <c r="C3" s="5" t="s">
        <v>855</v>
      </c>
      <c r="D3" s="5" t="s">
        <v>857</v>
      </c>
      <c r="E3" s="5" t="s">
        <v>857</v>
      </c>
      <c r="F3" s="5" t="s">
        <v>894</v>
      </c>
      <c r="G3" s="42" t="s">
        <v>896</v>
      </c>
    </row>
    <row r="4">
      <c r="A4" s="5" t="s">
        <v>790</v>
      </c>
      <c r="B4" s="5" t="s">
        <v>901</v>
      </c>
      <c r="C4" s="5" t="s">
        <v>902</v>
      </c>
      <c r="D4" s="5" t="s">
        <v>857</v>
      </c>
      <c r="E4" s="5" t="s">
        <v>857</v>
      </c>
      <c r="F4" s="5" t="s">
        <v>904</v>
      </c>
      <c r="G4" s="42" t="s">
        <v>905</v>
      </c>
    </row>
    <row r="5">
      <c r="A5" s="5" t="s">
        <v>768</v>
      </c>
      <c r="B5" s="5" t="s">
        <v>910</v>
      </c>
      <c r="C5" s="5" t="s">
        <v>902</v>
      </c>
      <c r="D5" s="5" t="s">
        <v>857</v>
      </c>
      <c r="E5" s="5" t="s">
        <v>857</v>
      </c>
      <c r="F5" s="5" t="s">
        <v>913</v>
      </c>
      <c r="G5" s="42" t="s">
        <v>914</v>
      </c>
    </row>
    <row r="6">
      <c r="A6" s="5" t="s">
        <v>797</v>
      </c>
      <c r="B6" s="5" t="s">
        <v>920</v>
      </c>
      <c r="C6" s="5" t="s">
        <v>902</v>
      </c>
      <c r="D6" s="5" t="s">
        <v>857</v>
      </c>
      <c r="F6" s="5" t="s">
        <v>921</v>
      </c>
      <c r="G6" s="42" t="s">
        <v>923</v>
      </c>
    </row>
    <row r="7">
      <c r="A7" s="5" t="s">
        <v>926</v>
      </c>
      <c r="B7" s="5" t="s">
        <v>927</v>
      </c>
      <c r="C7" s="5" t="s">
        <v>902</v>
      </c>
      <c r="D7" s="5" t="s">
        <v>857</v>
      </c>
      <c r="E7" s="5" t="s">
        <v>857</v>
      </c>
      <c r="F7" s="5" t="s">
        <v>929</v>
      </c>
      <c r="G7" s="42" t="s">
        <v>930</v>
      </c>
    </row>
    <row r="8">
      <c r="A8" s="5" t="s">
        <v>934</v>
      </c>
      <c r="B8" s="5" t="s">
        <v>935</v>
      </c>
      <c r="C8" s="5" t="s">
        <v>902</v>
      </c>
      <c r="D8" s="5" t="s">
        <v>857</v>
      </c>
      <c r="E8" s="5" t="s">
        <v>857</v>
      </c>
      <c r="F8" s="5" t="s">
        <v>936</v>
      </c>
      <c r="G8" s="42" t="s">
        <v>937</v>
      </c>
    </row>
    <row r="9">
      <c r="A9" s="10" t="s">
        <v>938</v>
      </c>
      <c r="B9" s="5" t="s">
        <v>939</v>
      </c>
      <c r="F9" s="5" t="s">
        <v>940</v>
      </c>
      <c r="G9" s="42" t="s">
        <v>941</v>
      </c>
    </row>
    <row r="10">
      <c r="A10" s="10" t="s">
        <v>942</v>
      </c>
      <c r="B10" s="5" t="s">
        <v>943</v>
      </c>
      <c r="F10" s="5" t="s">
        <v>944</v>
      </c>
      <c r="G10" s="42" t="s">
        <v>945</v>
      </c>
    </row>
    <row r="11">
      <c r="A11" s="5" t="s">
        <v>946</v>
      </c>
      <c r="B11" s="5" t="s">
        <v>947</v>
      </c>
      <c r="C11" s="5" t="s">
        <v>948</v>
      </c>
      <c r="D11" s="5" t="s">
        <v>857</v>
      </c>
      <c r="F11" s="45" t="s">
        <v>949</v>
      </c>
      <c r="G11" s="42" t="s">
        <v>950</v>
      </c>
    </row>
    <row r="12">
      <c r="A12" s="46" t="s">
        <v>951</v>
      </c>
      <c r="B12" s="5" t="s">
        <v>952</v>
      </c>
      <c r="C12" s="5"/>
      <c r="D12" s="5"/>
      <c r="E12" s="5"/>
      <c r="F12" s="45" t="s">
        <v>953</v>
      </c>
      <c r="G12" s="42" t="s">
        <v>954</v>
      </c>
    </row>
    <row r="13">
      <c r="A13" s="5" t="s">
        <v>955</v>
      </c>
      <c r="B13" s="5" t="s">
        <v>956</v>
      </c>
      <c r="C13" s="5" t="s">
        <v>948</v>
      </c>
      <c r="D13" s="5" t="s">
        <v>857</v>
      </c>
      <c r="E13" s="5"/>
      <c r="F13" s="45" t="s">
        <v>957</v>
      </c>
      <c r="G13" s="42" t="s">
        <v>958</v>
      </c>
    </row>
    <row r="14">
      <c r="A14" s="5" t="s">
        <v>959</v>
      </c>
      <c r="B14" s="5" t="s">
        <v>960</v>
      </c>
      <c r="C14" s="5" t="s">
        <v>948</v>
      </c>
      <c r="D14" s="5" t="s">
        <v>857</v>
      </c>
      <c r="E14" s="5"/>
      <c r="F14" s="45" t="s">
        <v>961</v>
      </c>
      <c r="G14" s="42" t="s">
        <v>962</v>
      </c>
    </row>
    <row r="15">
      <c r="A15" s="5" t="s">
        <v>963</v>
      </c>
      <c r="B15" s="5" t="s">
        <v>964</v>
      </c>
      <c r="C15" s="5" t="s">
        <v>948</v>
      </c>
      <c r="D15" s="5" t="s">
        <v>857</v>
      </c>
      <c r="E15" s="5" t="s">
        <v>857</v>
      </c>
      <c r="F15" s="5" t="s">
        <v>965</v>
      </c>
      <c r="G15" s="42" t="s">
        <v>966</v>
      </c>
    </row>
    <row r="16">
      <c r="A16" s="10" t="s">
        <v>967</v>
      </c>
      <c r="B16" s="5" t="s">
        <v>968</v>
      </c>
      <c r="C16" s="5"/>
      <c r="D16" s="5"/>
      <c r="E16" s="5"/>
      <c r="F16" s="5" t="s">
        <v>969</v>
      </c>
      <c r="G16" s="42" t="s">
        <v>970</v>
      </c>
    </row>
    <row r="17">
      <c r="A17" s="5" t="s">
        <v>971</v>
      </c>
      <c r="B17" s="5" t="s">
        <v>972</v>
      </c>
      <c r="C17" s="5" t="s">
        <v>948</v>
      </c>
      <c r="D17" s="5" t="s">
        <v>857</v>
      </c>
      <c r="E17" s="5" t="s">
        <v>973</v>
      </c>
      <c r="F17" s="5" t="s">
        <v>974</v>
      </c>
      <c r="G17" s="42" t="s">
        <v>975</v>
      </c>
    </row>
    <row r="18">
      <c r="A18" s="5" t="s">
        <v>976</v>
      </c>
      <c r="B18" s="5" t="s">
        <v>977</v>
      </c>
      <c r="C18" s="5" t="s">
        <v>948</v>
      </c>
      <c r="D18" s="5" t="s">
        <v>857</v>
      </c>
      <c r="E18" s="5" t="s">
        <v>973</v>
      </c>
      <c r="F18" s="5" t="s">
        <v>978</v>
      </c>
      <c r="G18" s="42" t="s">
        <v>979</v>
      </c>
    </row>
    <row r="19">
      <c r="A19" s="47" t="s">
        <v>980</v>
      </c>
      <c r="B19" s="5" t="s">
        <v>981</v>
      </c>
      <c r="C19" s="5" t="s">
        <v>948</v>
      </c>
      <c r="D19" s="5" t="s">
        <v>982</v>
      </c>
      <c r="E19" s="5"/>
      <c r="F19" s="5" t="s">
        <v>983</v>
      </c>
      <c r="G19" s="42" t="s">
        <v>984</v>
      </c>
    </row>
    <row r="20">
      <c r="A20" s="47" t="s">
        <v>985</v>
      </c>
      <c r="B20" s="5" t="s">
        <v>986</v>
      </c>
      <c r="C20" s="5" t="s">
        <v>948</v>
      </c>
      <c r="D20" s="5" t="s">
        <v>982</v>
      </c>
      <c r="E20" s="5"/>
      <c r="F20" s="5" t="s">
        <v>987</v>
      </c>
      <c r="G20" s="42" t="s">
        <v>988</v>
      </c>
    </row>
    <row r="21">
      <c r="A21" s="48" t="s">
        <v>989</v>
      </c>
      <c r="B21" s="5" t="s">
        <v>990</v>
      </c>
      <c r="C21" s="5" t="s">
        <v>948</v>
      </c>
      <c r="D21" s="5" t="s">
        <v>857</v>
      </c>
      <c r="E21" s="5"/>
      <c r="F21" s="5" t="s">
        <v>991</v>
      </c>
      <c r="G21" s="42" t="s">
        <v>992</v>
      </c>
    </row>
    <row r="22">
      <c r="A22" s="49" t="s">
        <v>993</v>
      </c>
      <c r="B22" s="5" t="s">
        <v>994</v>
      </c>
      <c r="C22" s="5" t="s">
        <v>948</v>
      </c>
      <c r="D22" s="5" t="s">
        <v>857</v>
      </c>
      <c r="E22" s="5"/>
      <c r="F22" s="5" t="s">
        <v>991</v>
      </c>
      <c r="G22" s="42" t="s">
        <v>995</v>
      </c>
    </row>
    <row r="23">
      <c r="A23" s="49" t="s">
        <v>996</v>
      </c>
      <c r="B23" s="5" t="s">
        <v>997</v>
      </c>
      <c r="C23" s="5" t="s">
        <v>948</v>
      </c>
      <c r="D23" s="5" t="s">
        <v>857</v>
      </c>
      <c r="E23" s="5"/>
      <c r="F23" s="5" t="s">
        <v>991</v>
      </c>
      <c r="G23" s="43" t="s">
        <v>998</v>
      </c>
    </row>
    <row r="24">
      <c r="A24" s="49" t="s">
        <v>999</v>
      </c>
      <c r="B24" s="5" t="s">
        <v>1000</v>
      </c>
      <c r="C24" s="5" t="s">
        <v>948</v>
      </c>
      <c r="D24" s="5" t="s">
        <v>857</v>
      </c>
      <c r="E24" s="5"/>
      <c r="F24" s="5" t="s">
        <v>1001</v>
      </c>
      <c r="G24" s="42" t="s">
        <v>1002</v>
      </c>
    </row>
    <row r="25">
      <c r="A25" s="49" t="s">
        <v>1003</v>
      </c>
      <c r="B25" s="5" t="s">
        <v>1004</v>
      </c>
      <c r="C25" s="5" t="s">
        <v>948</v>
      </c>
      <c r="D25" s="5" t="s">
        <v>857</v>
      </c>
      <c r="E25" s="5"/>
      <c r="F25" s="5" t="s">
        <v>1005</v>
      </c>
      <c r="G25" s="42" t="s">
        <v>1006</v>
      </c>
    </row>
    <row r="26">
      <c r="A26" s="49" t="s">
        <v>1007</v>
      </c>
      <c r="B26" s="5" t="s">
        <v>1008</v>
      </c>
      <c r="C26" s="5" t="s">
        <v>948</v>
      </c>
      <c r="D26" s="5" t="s">
        <v>857</v>
      </c>
      <c r="E26" s="5"/>
      <c r="F26" s="5" t="s">
        <v>1005</v>
      </c>
      <c r="G26" s="42" t="s">
        <v>1009</v>
      </c>
    </row>
    <row r="27">
      <c r="A27" s="49" t="s">
        <v>1010</v>
      </c>
      <c r="B27" s="5" t="s">
        <v>1011</v>
      </c>
      <c r="C27" s="5" t="s">
        <v>948</v>
      </c>
      <c r="D27" s="5" t="s">
        <v>857</v>
      </c>
      <c r="F27" s="5" t="s">
        <v>1005</v>
      </c>
      <c r="G27" s="42" t="s">
        <v>1012</v>
      </c>
    </row>
    <row r="28">
      <c r="A28" s="49" t="s">
        <v>1013</v>
      </c>
      <c r="B28" s="50" t="s">
        <v>1014</v>
      </c>
      <c r="C28" s="5" t="s">
        <v>948</v>
      </c>
      <c r="D28" s="5" t="s">
        <v>857</v>
      </c>
      <c r="F28" s="45" t="s">
        <v>1015</v>
      </c>
      <c r="G28" s="42" t="s">
        <v>1016</v>
      </c>
    </row>
    <row r="29">
      <c r="A29" s="49" t="s">
        <v>1017</v>
      </c>
      <c r="B29" s="50" t="s">
        <v>1018</v>
      </c>
      <c r="C29" s="5" t="s">
        <v>948</v>
      </c>
      <c r="D29" s="5" t="s">
        <v>857</v>
      </c>
      <c r="F29" s="45" t="s">
        <v>1015</v>
      </c>
      <c r="G29" s="42" t="s">
        <v>1019</v>
      </c>
    </row>
    <row r="30">
      <c r="A30" s="49" t="s">
        <v>1020</v>
      </c>
      <c r="B30" s="12" t="s">
        <v>1021</v>
      </c>
      <c r="C30" s="5" t="s">
        <v>948</v>
      </c>
      <c r="D30" s="5" t="s">
        <v>857</v>
      </c>
      <c r="F30" s="45" t="s">
        <v>1022</v>
      </c>
      <c r="G30" s="43" t="s">
        <v>1023</v>
      </c>
    </row>
    <row r="31">
      <c r="A31" s="49" t="s">
        <v>1024</v>
      </c>
      <c r="B31" s="12" t="s">
        <v>1025</v>
      </c>
      <c r="C31" s="5" t="s">
        <v>948</v>
      </c>
      <c r="D31" s="5" t="s">
        <v>857</v>
      </c>
      <c r="F31" s="45" t="s">
        <v>1022</v>
      </c>
      <c r="G31" s="42" t="s">
        <v>1026</v>
      </c>
    </row>
    <row r="32">
      <c r="A32" s="51" t="s">
        <v>1027</v>
      </c>
      <c r="B32" s="12" t="s">
        <v>1028</v>
      </c>
      <c r="F32" s="45" t="s">
        <v>1022</v>
      </c>
      <c r="G32" s="43" t="s">
        <v>1029</v>
      </c>
    </row>
    <row r="33">
      <c r="A33" s="5" t="s">
        <v>1030</v>
      </c>
      <c r="B33" s="12" t="s">
        <v>1031</v>
      </c>
      <c r="C33" s="45" t="s">
        <v>948</v>
      </c>
      <c r="D33" s="5" t="s">
        <v>857</v>
      </c>
      <c r="E33" s="5" t="s">
        <v>857</v>
      </c>
      <c r="F33" s="45" t="s">
        <v>1032</v>
      </c>
      <c r="G33" s="42" t="s">
        <v>1033</v>
      </c>
    </row>
    <row r="34">
      <c r="A34" s="5"/>
      <c r="B34" s="12"/>
      <c r="C34" s="49"/>
      <c r="G34" s="5"/>
    </row>
    <row r="35">
      <c r="A35" s="47"/>
      <c r="B35" s="12" t="s">
        <v>1034</v>
      </c>
      <c r="C35" s="49"/>
      <c r="G35" s="5"/>
    </row>
    <row r="36">
      <c r="A36" s="47"/>
      <c r="B36" s="12" t="s">
        <v>1035</v>
      </c>
      <c r="C36" s="49"/>
      <c r="G36" s="5"/>
    </row>
    <row r="37">
      <c r="A37" s="47"/>
      <c r="B37" s="12" t="s">
        <v>1036</v>
      </c>
      <c r="C37" s="49"/>
      <c r="G37" s="5"/>
    </row>
    <row r="38">
      <c r="A38" s="47"/>
      <c r="B38" s="12" t="s">
        <v>1037</v>
      </c>
      <c r="C38" s="49"/>
      <c r="G38" s="5"/>
    </row>
    <row r="39">
      <c r="A39" s="47"/>
      <c r="B39" s="12" t="s">
        <v>1038</v>
      </c>
      <c r="G39" s="5"/>
    </row>
    <row r="40">
      <c r="A40" s="47"/>
      <c r="B40" s="12" t="s">
        <v>1039</v>
      </c>
      <c r="G40" s="5"/>
    </row>
    <row r="41">
      <c r="A41" s="47"/>
      <c r="B41" s="12" t="s">
        <v>1040</v>
      </c>
      <c r="G41" s="5"/>
    </row>
    <row r="42">
      <c r="A42" s="47"/>
      <c r="B42" s="5" t="s">
        <v>1041</v>
      </c>
      <c r="C42" s="5"/>
      <c r="D42" s="5"/>
      <c r="E42" s="5"/>
      <c r="F42" s="5"/>
      <c r="G42" s="5"/>
    </row>
    <row r="43">
      <c r="A43" s="5"/>
      <c r="G43" s="5"/>
    </row>
    <row r="44">
      <c r="A44" s="5"/>
      <c r="G44" s="5"/>
    </row>
    <row r="45">
      <c r="A45" s="5"/>
      <c r="B45" s="5"/>
      <c r="C45" s="5"/>
      <c r="D45" s="5"/>
      <c r="E45" s="5"/>
      <c r="F45" s="5"/>
      <c r="G45" s="5"/>
    </row>
    <row r="46">
      <c r="A46" s="5"/>
      <c r="C46" s="5"/>
      <c r="D46" s="5"/>
      <c r="E46" s="5"/>
      <c r="F46" s="5"/>
      <c r="G46" s="5"/>
    </row>
    <row r="47">
      <c r="A47" s="5"/>
      <c r="C47" s="5"/>
      <c r="D47" s="5"/>
      <c r="E47" s="5"/>
      <c r="F47" s="5"/>
      <c r="G47" s="5"/>
    </row>
    <row r="48">
      <c r="A48" s="5"/>
      <c r="C48" s="5"/>
      <c r="D48" s="5"/>
      <c r="E48" s="5"/>
      <c r="F48" s="5"/>
      <c r="G48" s="5"/>
    </row>
    <row r="49">
      <c r="A49" s="5"/>
      <c r="B49" s="5"/>
      <c r="C49" s="5"/>
      <c r="D49" s="5"/>
      <c r="E49" s="5"/>
      <c r="F49" s="5"/>
      <c r="G49" s="5"/>
    </row>
    <row r="50">
      <c r="A50" s="5"/>
      <c r="B50" s="5"/>
      <c r="C50" s="5"/>
      <c r="D50" s="5"/>
      <c r="E50" s="5"/>
      <c r="F50" s="5"/>
      <c r="G50" s="5"/>
    </row>
    <row r="51">
      <c r="A51" s="5"/>
      <c r="B51" s="5"/>
      <c r="C51" s="5"/>
      <c r="D51" s="5"/>
      <c r="E51" s="5"/>
      <c r="F51" s="5"/>
      <c r="G51" s="5"/>
    </row>
    <row r="52">
      <c r="A52" s="5" t="s">
        <v>1042</v>
      </c>
      <c r="B52" s="5" t="s">
        <v>1043</v>
      </c>
      <c r="C52" s="5" t="s">
        <v>902</v>
      </c>
      <c r="D52" s="5" t="s">
        <v>138</v>
      </c>
      <c r="E52" s="5"/>
      <c r="F52" s="5" t="s">
        <v>1044</v>
      </c>
      <c r="G52" s="42" t="s">
        <v>1045</v>
      </c>
    </row>
    <row r="53">
      <c r="A53" s="5" t="s">
        <v>1046</v>
      </c>
      <c r="B53" s="5" t="s">
        <v>1047</v>
      </c>
      <c r="C53" s="5" t="s">
        <v>902</v>
      </c>
      <c r="D53" s="5" t="s">
        <v>138</v>
      </c>
      <c r="E53" s="5"/>
      <c r="F53" s="5" t="s">
        <v>1048</v>
      </c>
      <c r="G53" s="42" t="s">
        <v>1049</v>
      </c>
    </row>
    <row r="54">
      <c r="A54" s="5" t="s">
        <v>808</v>
      </c>
      <c r="B54" s="5" t="s">
        <v>1050</v>
      </c>
      <c r="C54" s="5" t="s">
        <v>948</v>
      </c>
      <c r="D54" s="5" t="s">
        <v>857</v>
      </c>
      <c r="E54" s="5" t="s">
        <v>857</v>
      </c>
      <c r="F54" s="5" t="s">
        <v>1051</v>
      </c>
      <c r="G54" s="42" t="s">
        <v>1052</v>
      </c>
    </row>
    <row r="55">
      <c r="A55" s="5" t="s">
        <v>81</v>
      </c>
      <c r="B55" s="5" t="s">
        <v>1053</v>
      </c>
      <c r="C55" s="5" t="s">
        <v>902</v>
      </c>
      <c r="D55" s="5" t="s">
        <v>138</v>
      </c>
      <c r="E55" s="5"/>
      <c r="F55" s="5" t="s">
        <v>1054</v>
      </c>
    </row>
    <row r="56">
      <c r="A56" s="5" t="s">
        <v>1055</v>
      </c>
      <c r="B56" s="5" t="s">
        <v>1056</v>
      </c>
      <c r="C56" s="5" t="s">
        <v>948</v>
      </c>
      <c r="D56" s="5" t="s">
        <v>857</v>
      </c>
      <c r="E56" s="5" t="s">
        <v>1057</v>
      </c>
      <c r="F56" s="5" t="s">
        <v>1058</v>
      </c>
      <c r="G56" s="42" t="s">
        <v>1059</v>
      </c>
    </row>
    <row r="57">
      <c r="A57" s="5" t="s">
        <v>775</v>
      </c>
      <c r="B57" s="5" t="s">
        <v>1060</v>
      </c>
      <c r="C57" s="5" t="s">
        <v>902</v>
      </c>
      <c r="D57" s="5" t="s">
        <v>138</v>
      </c>
      <c r="F57" s="5" t="s">
        <v>1062</v>
      </c>
      <c r="G57" s="42" t="s">
        <v>1064</v>
      </c>
    </row>
    <row r="58">
      <c r="A58" s="5"/>
      <c r="G58" s="5"/>
    </row>
    <row r="59">
      <c r="A59" s="5" t="s">
        <v>1067</v>
      </c>
      <c r="B59" s="5" t="s">
        <v>1068</v>
      </c>
      <c r="C59" s="5" t="s">
        <v>948</v>
      </c>
      <c r="D59" s="5" t="s">
        <v>857</v>
      </c>
      <c r="E59" s="5" t="s">
        <v>857</v>
      </c>
      <c r="F59" s="5" t="s">
        <v>1069</v>
      </c>
      <c r="G59" s="42" t="s">
        <v>1070</v>
      </c>
    </row>
    <row r="60">
      <c r="A60" s="5" t="s">
        <v>1073</v>
      </c>
      <c r="B60" s="5" t="s">
        <v>1074</v>
      </c>
      <c r="C60" s="5" t="s">
        <v>948</v>
      </c>
      <c r="D60" s="5" t="s">
        <v>857</v>
      </c>
      <c r="E60" s="5" t="s">
        <v>857</v>
      </c>
      <c r="F60" s="5" t="s">
        <v>1076</v>
      </c>
      <c r="G60" s="42" t="s">
        <v>1077</v>
      </c>
    </row>
    <row r="61">
      <c r="A61" s="5" t="s">
        <v>1079</v>
      </c>
      <c r="B61" s="5" t="s">
        <v>1081</v>
      </c>
      <c r="C61" s="5" t="s">
        <v>948</v>
      </c>
      <c r="D61" s="5" t="s">
        <v>857</v>
      </c>
      <c r="E61" s="5" t="s">
        <v>857</v>
      </c>
      <c r="F61" s="5" t="s">
        <v>1076</v>
      </c>
      <c r="G61" s="42" t="s">
        <v>1083</v>
      </c>
    </row>
    <row r="62">
      <c r="A62" s="5"/>
      <c r="C62" s="5"/>
      <c r="D62" s="5"/>
      <c r="E62" s="5"/>
      <c r="F62" s="5"/>
      <c r="G62" s="5"/>
    </row>
    <row r="63">
      <c r="A63" s="5" t="s">
        <v>1085</v>
      </c>
      <c r="C63" s="5" t="s">
        <v>902</v>
      </c>
      <c r="D63" s="5" t="s">
        <v>857</v>
      </c>
      <c r="E63" s="5" t="s">
        <v>857</v>
      </c>
      <c r="F63" s="5" t="s">
        <v>1086</v>
      </c>
      <c r="G63" s="42" t="s">
        <v>1087</v>
      </c>
    </row>
    <row r="64">
      <c r="A64" s="5" t="s">
        <v>1091</v>
      </c>
      <c r="C64" s="5" t="s">
        <v>902</v>
      </c>
      <c r="D64" s="5" t="s">
        <v>1092</v>
      </c>
      <c r="E64" s="5" t="s">
        <v>857</v>
      </c>
      <c r="F64" s="5" t="s">
        <v>1093</v>
      </c>
      <c r="G64" s="42" t="s">
        <v>1094</v>
      </c>
    </row>
    <row r="65">
      <c r="A65" s="5" t="s">
        <v>1097</v>
      </c>
      <c r="C65" s="5" t="s">
        <v>902</v>
      </c>
      <c r="D65" s="5" t="s">
        <v>857</v>
      </c>
      <c r="E65" s="5" t="s">
        <v>857</v>
      </c>
      <c r="F65" s="5" t="s">
        <v>1099</v>
      </c>
      <c r="G65" s="42" t="s">
        <v>1100</v>
      </c>
    </row>
    <row r="66">
      <c r="A66" s="5" t="s">
        <v>1102</v>
      </c>
      <c r="C66" s="5" t="s">
        <v>902</v>
      </c>
      <c r="D66" s="5" t="s">
        <v>857</v>
      </c>
      <c r="E66" s="5" t="s">
        <v>857</v>
      </c>
      <c r="F66" s="5" t="s">
        <v>1104</v>
      </c>
      <c r="G66" s="43" t="s">
        <v>1105</v>
      </c>
    </row>
    <row r="67">
      <c r="A67" s="5" t="s">
        <v>1107</v>
      </c>
      <c r="C67" s="5" t="s">
        <v>902</v>
      </c>
      <c r="D67" s="5" t="s">
        <v>857</v>
      </c>
      <c r="E67" s="5" t="s">
        <v>857</v>
      </c>
      <c r="F67" s="5" t="s">
        <v>1109</v>
      </c>
      <c r="G67" s="42" t="s">
        <v>1111</v>
      </c>
    </row>
    <row r="68">
      <c r="A68" s="32" t="s">
        <v>1113</v>
      </c>
      <c r="C68" s="5" t="s">
        <v>902</v>
      </c>
      <c r="D68" s="5" t="s">
        <v>857</v>
      </c>
      <c r="E68" s="5" t="s">
        <v>857</v>
      </c>
      <c r="F68" s="5" t="s">
        <v>1115</v>
      </c>
      <c r="G68" s="42" t="s">
        <v>1117</v>
      </c>
    </row>
    <row r="70">
      <c r="A70" s="5" t="s">
        <v>1119</v>
      </c>
      <c r="C70" s="5" t="s">
        <v>948</v>
      </c>
      <c r="D70" s="5" t="s">
        <v>857</v>
      </c>
      <c r="E70" s="5" t="s">
        <v>857</v>
      </c>
      <c r="F70" s="5" t="s">
        <v>1120</v>
      </c>
      <c r="G70" s="42" t="s">
        <v>1121</v>
      </c>
    </row>
    <row r="71">
      <c r="A71" s="5" t="s">
        <v>695</v>
      </c>
      <c r="C71" s="5" t="s">
        <v>948</v>
      </c>
      <c r="D71" s="5" t="s">
        <v>857</v>
      </c>
      <c r="E71" s="5" t="s">
        <v>857</v>
      </c>
      <c r="F71" s="5" t="s">
        <v>1124</v>
      </c>
      <c r="G71" s="42" t="s">
        <v>1125</v>
      </c>
    </row>
    <row r="72">
      <c r="A72" s="5" t="s">
        <v>437</v>
      </c>
      <c r="C72" s="5" t="s">
        <v>948</v>
      </c>
      <c r="D72" s="5" t="s">
        <v>857</v>
      </c>
      <c r="E72" s="5" t="s">
        <v>857</v>
      </c>
      <c r="F72" s="5" t="s">
        <v>1126</v>
      </c>
      <c r="G72" s="42" t="s">
        <v>1125</v>
      </c>
    </row>
    <row r="73">
      <c r="A73" s="5" t="s">
        <v>366</v>
      </c>
      <c r="C73" s="5" t="s">
        <v>948</v>
      </c>
      <c r="D73" s="5" t="s">
        <v>857</v>
      </c>
      <c r="F73" s="5" t="s">
        <v>1128</v>
      </c>
      <c r="G73" s="42" t="s">
        <v>1129</v>
      </c>
    </row>
    <row r="74">
      <c r="A74" s="5" t="s">
        <v>347</v>
      </c>
      <c r="C74" s="5" t="s">
        <v>948</v>
      </c>
      <c r="D74" s="5" t="s">
        <v>1132</v>
      </c>
      <c r="F74" s="5" t="s">
        <v>1133</v>
      </c>
      <c r="G74" s="42" t="s">
        <v>1134</v>
      </c>
    </row>
    <row r="75">
      <c r="A75" s="5" t="s">
        <v>297</v>
      </c>
      <c r="C75" s="5" t="s">
        <v>948</v>
      </c>
      <c r="D75" s="5" t="s">
        <v>857</v>
      </c>
      <c r="E75" s="5" t="s">
        <v>857</v>
      </c>
      <c r="F75" s="5" t="s">
        <v>1138</v>
      </c>
      <c r="G75" s="42" t="s">
        <v>1139</v>
      </c>
    </row>
    <row r="76">
      <c r="A76" s="56" t="s">
        <v>203</v>
      </c>
      <c r="F76" s="5" t="s">
        <v>1141</v>
      </c>
      <c r="G76" s="42" t="s">
        <v>1142</v>
      </c>
    </row>
    <row r="77">
      <c r="A77" s="5" t="s">
        <v>501</v>
      </c>
      <c r="C77" s="5" t="s">
        <v>948</v>
      </c>
      <c r="D77" s="5" t="s">
        <v>857</v>
      </c>
      <c r="E77" s="5" t="s">
        <v>857</v>
      </c>
      <c r="F77" s="5" t="s">
        <v>1143</v>
      </c>
      <c r="G77" s="42" t="s">
        <v>1144</v>
      </c>
    </row>
    <row r="78">
      <c r="A78" s="5" t="s">
        <v>478</v>
      </c>
      <c r="C78" s="5" t="s">
        <v>948</v>
      </c>
      <c r="D78" s="5" t="s">
        <v>857</v>
      </c>
      <c r="E78" s="5" t="s">
        <v>857</v>
      </c>
      <c r="F78" s="5" t="s">
        <v>1145</v>
      </c>
      <c r="G78" s="42" t="s">
        <v>1146</v>
      </c>
    </row>
    <row r="79">
      <c r="A79" s="5" t="s">
        <v>708</v>
      </c>
      <c r="C79" s="5" t="s">
        <v>948</v>
      </c>
      <c r="D79" s="5" t="s">
        <v>857</v>
      </c>
      <c r="E79" s="5" t="s">
        <v>857</v>
      </c>
      <c r="F79" s="5" t="s">
        <v>1147</v>
      </c>
      <c r="G79" s="42" t="s">
        <v>1148</v>
      </c>
    </row>
    <row r="80">
      <c r="A80" s="5" t="s">
        <v>717</v>
      </c>
      <c r="C80" s="5" t="s">
        <v>948</v>
      </c>
      <c r="D80" s="5" t="s">
        <v>857</v>
      </c>
      <c r="E80" s="5" t="s">
        <v>857</v>
      </c>
      <c r="F80" s="5" t="s">
        <v>1149</v>
      </c>
      <c r="G80" s="42" t="s">
        <v>1150</v>
      </c>
    </row>
    <row r="81">
      <c r="A81" s="5" t="s">
        <v>726</v>
      </c>
      <c r="C81" s="5" t="s">
        <v>948</v>
      </c>
      <c r="D81" s="5" t="s">
        <v>1151</v>
      </c>
      <c r="E81" s="5" t="s">
        <v>857</v>
      </c>
      <c r="F81" s="5" t="s">
        <v>1152</v>
      </c>
      <c r="G81" s="42" t="s">
        <v>1153</v>
      </c>
    </row>
    <row r="82">
      <c r="A82" s="5" t="s">
        <v>735</v>
      </c>
      <c r="C82" s="5" t="s">
        <v>948</v>
      </c>
      <c r="D82" s="5" t="s">
        <v>857</v>
      </c>
      <c r="F82" s="5" t="s">
        <v>1154</v>
      </c>
      <c r="G82" s="42" t="s">
        <v>1155</v>
      </c>
    </row>
    <row r="83">
      <c r="A83" s="5" t="s">
        <v>744</v>
      </c>
      <c r="C83" s="5" t="s">
        <v>948</v>
      </c>
      <c r="D83" s="5" t="s">
        <v>857</v>
      </c>
      <c r="E83" s="5" t="s">
        <v>857</v>
      </c>
      <c r="F83" s="5" t="s">
        <v>1156</v>
      </c>
      <c r="G83" s="42" t="s">
        <v>1157</v>
      </c>
    </row>
    <row r="84">
      <c r="A84" s="5" t="s">
        <v>752</v>
      </c>
      <c r="C84" s="5" t="s">
        <v>948</v>
      </c>
      <c r="D84" s="5" t="s">
        <v>1158</v>
      </c>
      <c r="E84" s="5" t="s">
        <v>857</v>
      </c>
      <c r="F84" s="5" t="s">
        <v>1159</v>
      </c>
      <c r="G84" s="42" t="s">
        <v>1160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52"/>
    <hyperlink r:id="rId34" ref="G53"/>
    <hyperlink r:id="rId35" ref="G54"/>
    <hyperlink r:id="rId36" ref="G56"/>
    <hyperlink r:id="rId37" ref="G57"/>
    <hyperlink r:id="rId38" ref="G59"/>
    <hyperlink r:id="rId39" ref="G60"/>
    <hyperlink r:id="rId40" ref="G61"/>
    <hyperlink r:id="rId41" ref="G63"/>
    <hyperlink r:id="rId42" ref="G64"/>
    <hyperlink r:id="rId43" ref="G65"/>
    <hyperlink r:id="rId44" ref="G66"/>
    <hyperlink r:id="rId45" ref="G67"/>
    <hyperlink r:id="rId46" ref="G68"/>
    <hyperlink r:id="rId47" ref="G70"/>
    <hyperlink r:id="rId48" ref="G71"/>
    <hyperlink r:id="rId49" ref="G72"/>
    <hyperlink r:id="rId50" ref="G73"/>
    <hyperlink r:id="rId51" ref="G74"/>
    <hyperlink r:id="rId52" ref="G75"/>
    <hyperlink r:id="rId53" ref="G76"/>
    <hyperlink r:id="rId54" ref="G77"/>
    <hyperlink r:id="rId55" ref="G78"/>
    <hyperlink r:id="rId56" ref="G79"/>
    <hyperlink r:id="rId57" ref="G80"/>
    <hyperlink r:id="rId58" ref="G81"/>
    <hyperlink r:id="rId59" ref="G82"/>
    <hyperlink r:id="rId60" ref="G83"/>
    <hyperlink r:id="rId61" ref="G84"/>
  </hyperlinks>
  <drawing r:id="rId6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4" max="4" width="47.75"/>
  </cols>
  <sheetData>
    <row r="1">
      <c r="A1" s="1" t="s">
        <v>0</v>
      </c>
      <c r="B1" s="1" t="s">
        <v>3</v>
      </c>
      <c r="C1" s="1" t="s">
        <v>872</v>
      </c>
      <c r="D1" s="1" t="s">
        <v>8</v>
      </c>
      <c r="E1" s="1" t="s">
        <v>874</v>
      </c>
      <c r="F1" s="1" t="s">
        <v>875</v>
      </c>
    </row>
    <row r="2">
      <c r="A2" s="5" t="s">
        <v>877</v>
      </c>
      <c r="B2" s="41" t="s">
        <v>879</v>
      </c>
      <c r="C2" s="52">
        <f t="shared" ref="C2:C10" si="1">len(B2)</f>
        <v>634</v>
      </c>
      <c r="D2" s="5" t="s">
        <v>1061</v>
      </c>
      <c r="E2" s="5" t="s">
        <v>1063</v>
      </c>
      <c r="F2" s="5">
        <v>1745.0</v>
      </c>
    </row>
    <row r="3">
      <c r="A3" s="5" t="s">
        <v>1065</v>
      </c>
      <c r="B3" s="41" t="s">
        <v>1066</v>
      </c>
      <c r="C3" s="52">
        <f t="shared" si="1"/>
        <v>805</v>
      </c>
      <c r="D3" s="5" t="s">
        <v>1071</v>
      </c>
      <c r="E3" s="5" t="s">
        <v>1063</v>
      </c>
      <c r="F3" s="5">
        <v>1068.0</v>
      </c>
    </row>
    <row r="4">
      <c r="A4" s="5" t="s">
        <v>1072</v>
      </c>
      <c r="B4" s="32" t="s">
        <v>1075</v>
      </c>
      <c r="C4" s="52">
        <f t="shared" si="1"/>
        <v>300</v>
      </c>
      <c r="D4" s="5" t="s">
        <v>1078</v>
      </c>
      <c r="E4" s="5" t="s">
        <v>1063</v>
      </c>
      <c r="F4" s="5">
        <v>544.0</v>
      </c>
    </row>
    <row r="5">
      <c r="A5" s="5" t="s">
        <v>1080</v>
      </c>
      <c r="B5" s="32" t="s">
        <v>1082</v>
      </c>
      <c r="C5" s="52">
        <f t="shared" si="1"/>
        <v>541</v>
      </c>
      <c r="D5" s="53" t="s">
        <v>1084</v>
      </c>
      <c r="E5" s="5" t="s">
        <v>1063</v>
      </c>
      <c r="F5" s="5">
        <v>1155.0</v>
      </c>
    </row>
    <row r="6">
      <c r="A6" s="5" t="s">
        <v>1088</v>
      </c>
      <c r="B6" s="32" t="s">
        <v>1089</v>
      </c>
      <c r="C6" s="52">
        <f t="shared" si="1"/>
        <v>300</v>
      </c>
      <c r="D6" s="53" t="s">
        <v>1090</v>
      </c>
      <c r="E6" s="5" t="s">
        <v>1063</v>
      </c>
      <c r="F6" s="5">
        <v>633.0</v>
      </c>
    </row>
    <row r="7">
      <c r="A7" s="5" t="s">
        <v>1095</v>
      </c>
      <c r="B7" s="32" t="s">
        <v>1096</v>
      </c>
      <c r="C7" s="52">
        <f t="shared" si="1"/>
        <v>736</v>
      </c>
      <c r="D7" s="53" t="s">
        <v>1098</v>
      </c>
      <c r="E7" s="5" t="s">
        <v>1063</v>
      </c>
      <c r="F7" s="5">
        <v>1144.0</v>
      </c>
    </row>
    <row r="8">
      <c r="A8" s="5" t="s">
        <v>1101</v>
      </c>
      <c r="B8" s="32" t="s">
        <v>1103</v>
      </c>
      <c r="C8" s="52">
        <f t="shared" si="1"/>
        <v>736</v>
      </c>
      <c r="D8" s="5" t="s">
        <v>1106</v>
      </c>
      <c r="E8" s="5" t="s">
        <v>1063</v>
      </c>
      <c r="F8" s="5">
        <v>1161.0</v>
      </c>
    </row>
    <row r="9">
      <c r="A9" s="5" t="s">
        <v>1108</v>
      </c>
      <c r="B9" s="32" t="s">
        <v>1110</v>
      </c>
      <c r="C9" s="52">
        <f t="shared" si="1"/>
        <v>736</v>
      </c>
      <c r="D9" s="5" t="s">
        <v>1112</v>
      </c>
      <c r="E9" s="5" t="s">
        <v>1063</v>
      </c>
      <c r="F9" s="5">
        <v>1055.0</v>
      </c>
    </row>
    <row r="10">
      <c r="A10" s="5" t="s">
        <v>1114</v>
      </c>
      <c r="B10" s="32" t="s">
        <v>1116</v>
      </c>
      <c r="C10" s="52">
        <f t="shared" si="1"/>
        <v>300</v>
      </c>
      <c r="D10" s="53" t="s">
        <v>1118</v>
      </c>
      <c r="E10" s="5" t="s">
        <v>1063</v>
      </c>
      <c r="F10" s="5">
        <v>813.0</v>
      </c>
    </row>
    <row r="11">
      <c r="B11" s="32"/>
      <c r="D11" s="5"/>
    </row>
    <row r="13">
      <c r="B13" s="32"/>
    </row>
    <row r="15">
      <c r="A15" s="5" t="s">
        <v>1122</v>
      </c>
      <c r="B15" s="54" t="s">
        <v>1123</v>
      </c>
      <c r="C15" s="52">
        <f t="shared" ref="C15:C17" si="2">len(B15)</f>
        <v>300</v>
      </c>
      <c r="D15" s="55" t="s">
        <v>1127</v>
      </c>
    </row>
    <row r="16">
      <c r="A16" s="5" t="s">
        <v>1130</v>
      </c>
      <c r="B16" s="54" t="s">
        <v>1131</v>
      </c>
      <c r="C16" s="52">
        <f t="shared" si="2"/>
        <v>300</v>
      </c>
      <c r="D16" s="55" t="s">
        <v>1135</v>
      </c>
    </row>
    <row r="17">
      <c r="A17" s="5" t="s">
        <v>1136</v>
      </c>
      <c r="B17" s="32" t="s">
        <v>1137</v>
      </c>
      <c r="C17" s="52">
        <f t="shared" si="2"/>
        <v>333</v>
      </c>
      <c r="D17" s="55" t="s">
        <v>1140</v>
      </c>
    </row>
    <row r="18">
      <c r="B18" s="32"/>
      <c r="D18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3" t="s">
        <v>1170</v>
      </c>
      <c r="B1" s="64">
        <v>46.4</v>
      </c>
      <c r="C1" s="52">
        <f t="shared" ref="C1:C12" si="1">B1*20</f>
        <v>928</v>
      </c>
    </row>
    <row r="2">
      <c r="A2" s="63" t="s">
        <v>1172</v>
      </c>
      <c r="B2" s="64">
        <v>17.3</v>
      </c>
      <c r="C2" s="52">
        <f t="shared" si="1"/>
        <v>346</v>
      </c>
    </row>
    <row r="3">
      <c r="A3" s="63" t="s">
        <v>1173</v>
      </c>
      <c r="B3" s="64">
        <v>23.6</v>
      </c>
      <c r="C3" s="52">
        <f t="shared" si="1"/>
        <v>472</v>
      </c>
    </row>
    <row r="4">
      <c r="A4" s="63" t="s">
        <v>1174</v>
      </c>
      <c r="B4" s="64">
        <v>29.6</v>
      </c>
      <c r="C4" s="52">
        <f t="shared" si="1"/>
        <v>592</v>
      </c>
    </row>
    <row r="5">
      <c r="A5" s="63" t="s">
        <v>1175</v>
      </c>
      <c r="B5" s="64">
        <v>44.4</v>
      </c>
      <c r="C5" s="52">
        <f t="shared" si="1"/>
        <v>888</v>
      </c>
    </row>
    <row r="6">
      <c r="A6" s="63" t="s">
        <v>1176</v>
      </c>
      <c r="B6" s="64">
        <v>37.2</v>
      </c>
      <c r="C6" s="52">
        <f t="shared" si="1"/>
        <v>744</v>
      </c>
    </row>
    <row r="7">
      <c r="A7" s="63" t="s">
        <v>1177</v>
      </c>
      <c r="B7" s="64">
        <v>21.6</v>
      </c>
      <c r="C7" s="52">
        <f t="shared" si="1"/>
        <v>432</v>
      </c>
    </row>
    <row r="8">
      <c r="A8" s="63" t="s">
        <v>1178</v>
      </c>
      <c r="B8" s="64">
        <v>31.6</v>
      </c>
      <c r="C8" s="52">
        <f t="shared" si="1"/>
        <v>632</v>
      </c>
    </row>
    <row r="9">
      <c r="A9" s="63" t="s">
        <v>1180</v>
      </c>
      <c r="B9" s="64">
        <v>30.0</v>
      </c>
      <c r="C9" s="52">
        <f t="shared" si="1"/>
        <v>600</v>
      </c>
    </row>
    <row r="10">
      <c r="A10" s="63" t="s">
        <v>1181</v>
      </c>
      <c r="B10" s="64">
        <v>22.8</v>
      </c>
      <c r="C10" s="52">
        <f t="shared" si="1"/>
        <v>456</v>
      </c>
    </row>
    <row r="11">
      <c r="A11" s="63" t="s">
        <v>1183</v>
      </c>
      <c r="B11" s="64">
        <v>41.6</v>
      </c>
      <c r="C11" s="52">
        <f t="shared" si="1"/>
        <v>832</v>
      </c>
    </row>
    <row r="12">
      <c r="A12" s="63" t="s">
        <v>1184</v>
      </c>
      <c r="B12" s="64">
        <v>33.4</v>
      </c>
      <c r="C12" s="52">
        <f t="shared" si="1"/>
        <v>668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7.25"/>
    <col customWidth="1" min="3" max="3" width="26.13"/>
    <col customWidth="1" min="8" max="11" width="9.0"/>
    <col customWidth="1" min="12" max="12" width="8.0"/>
    <col customWidth="1" min="13" max="13" width="8.25"/>
  </cols>
  <sheetData>
    <row r="1">
      <c r="A1" s="1" t="s">
        <v>1185</v>
      </c>
      <c r="B1" s="1" t="s">
        <v>1186</v>
      </c>
      <c r="C1" s="1" t="s">
        <v>8</v>
      </c>
      <c r="D1" s="1" t="s">
        <v>1187</v>
      </c>
      <c r="E1" s="1" t="s">
        <v>1188</v>
      </c>
      <c r="F1" s="1" t="s">
        <v>1190</v>
      </c>
    </row>
    <row r="2">
      <c r="A2" s="10" t="s">
        <v>1191</v>
      </c>
      <c r="B2" s="5" t="s">
        <v>1194</v>
      </c>
      <c r="C2" s="5" t="s">
        <v>1196</v>
      </c>
      <c r="D2" s="67">
        <v>45302.0</v>
      </c>
      <c r="E2" s="5" t="s">
        <v>1201</v>
      </c>
    </row>
    <row r="3">
      <c r="A3" s="10" t="s">
        <v>1203</v>
      </c>
      <c r="B3" s="5" t="s">
        <v>1194</v>
      </c>
      <c r="C3" s="5" t="s">
        <v>1205</v>
      </c>
      <c r="D3" s="67">
        <v>45302.0</v>
      </c>
      <c r="E3" s="5" t="s">
        <v>1201</v>
      </c>
    </row>
    <row r="4">
      <c r="A4" s="10" t="s">
        <v>1207</v>
      </c>
      <c r="B4" s="5" t="s">
        <v>1194</v>
      </c>
      <c r="C4" s="5" t="s">
        <v>1208</v>
      </c>
      <c r="D4" s="67">
        <v>45303.0</v>
      </c>
      <c r="E4" s="5" t="s">
        <v>1201</v>
      </c>
    </row>
    <row r="5">
      <c r="A5" s="10" t="s">
        <v>1209</v>
      </c>
      <c r="B5" s="5" t="s">
        <v>1194</v>
      </c>
      <c r="C5" s="5" t="s">
        <v>1211</v>
      </c>
      <c r="D5" s="67">
        <v>45302.0</v>
      </c>
      <c r="E5" s="5" t="s">
        <v>1201</v>
      </c>
    </row>
    <row r="6">
      <c r="A6" s="10" t="s">
        <v>1212</v>
      </c>
      <c r="B6" s="5" t="s">
        <v>1213</v>
      </c>
      <c r="C6" s="5" t="s">
        <v>1214</v>
      </c>
      <c r="D6" s="67">
        <v>45302.0</v>
      </c>
      <c r="E6" s="5" t="s">
        <v>1201</v>
      </c>
      <c r="F6" s="5" t="s">
        <v>946</v>
      </c>
    </row>
    <row r="7">
      <c r="A7" s="10" t="s">
        <v>1216</v>
      </c>
      <c r="B7" s="5" t="s">
        <v>1213</v>
      </c>
      <c r="C7" s="5" t="s">
        <v>1217</v>
      </c>
      <c r="D7" s="67">
        <v>45302.0</v>
      </c>
      <c r="E7" s="5" t="s">
        <v>1201</v>
      </c>
      <c r="F7" s="5" t="s">
        <v>951</v>
      </c>
    </row>
    <row r="8">
      <c r="A8" s="10" t="s">
        <v>1218</v>
      </c>
      <c r="B8" s="5" t="s">
        <v>1213</v>
      </c>
      <c r="C8" s="5" t="s">
        <v>1219</v>
      </c>
      <c r="D8" s="67">
        <v>45302.0</v>
      </c>
      <c r="E8" s="5" t="s">
        <v>1201</v>
      </c>
      <c r="F8" s="5" t="s">
        <v>955</v>
      </c>
    </row>
    <row r="9">
      <c r="A9" s="10" t="s">
        <v>1220</v>
      </c>
      <c r="B9" s="5" t="s">
        <v>1213</v>
      </c>
      <c r="C9" s="5" t="s">
        <v>1221</v>
      </c>
      <c r="D9" s="67">
        <v>45302.0</v>
      </c>
      <c r="E9" s="5" t="s">
        <v>1201</v>
      </c>
      <c r="F9" s="5" t="s">
        <v>959</v>
      </c>
    </row>
    <row r="10">
      <c r="A10" s="10" t="s">
        <v>1222</v>
      </c>
      <c r="B10" s="5" t="s">
        <v>1213</v>
      </c>
      <c r="C10" s="5" t="s">
        <v>1223</v>
      </c>
      <c r="D10" s="67">
        <v>45302.0</v>
      </c>
      <c r="E10" s="5" t="s">
        <v>1201</v>
      </c>
      <c r="F10" s="5" t="s">
        <v>963</v>
      </c>
      <c r="H10" s="1"/>
      <c r="K10" s="1"/>
    </row>
    <row r="11">
      <c r="A11" s="10" t="s">
        <v>1224</v>
      </c>
      <c r="B11" s="5" t="s">
        <v>1213</v>
      </c>
      <c r="C11" s="5" t="s">
        <v>1225</v>
      </c>
      <c r="D11" s="67">
        <v>45302.0</v>
      </c>
      <c r="E11" s="5" t="s">
        <v>1201</v>
      </c>
      <c r="F11" s="5" t="s">
        <v>967</v>
      </c>
      <c r="H11" s="1"/>
      <c r="I11" s="1"/>
      <c r="J11" s="1"/>
      <c r="K11" s="1"/>
      <c r="L11" s="1"/>
      <c r="M11" s="1"/>
    </row>
    <row r="12">
      <c r="A12" s="10" t="s">
        <v>1226</v>
      </c>
      <c r="B12" s="5" t="s">
        <v>1213</v>
      </c>
      <c r="C12" s="5" t="s">
        <v>1227</v>
      </c>
      <c r="D12" s="67">
        <v>45302.0</v>
      </c>
      <c r="E12" s="5" t="s">
        <v>1201</v>
      </c>
      <c r="F12" s="5" t="s">
        <v>971</v>
      </c>
      <c r="G12" s="1"/>
    </row>
    <row r="13">
      <c r="A13" s="10" t="s">
        <v>1229</v>
      </c>
      <c r="B13" s="5" t="s">
        <v>1213</v>
      </c>
      <c r="C13" s="5" t="s">
        <v>1223</v>
      </c>
      <c r="D13" s="67">
        <v>45302.0</v>
      </c>
      <c r="E13" s="5" t="s">
        <v>1201</v>
      </c>
      <c r="F13" s="5" t="s">
        <v>976</v>
      </c>
      <c r="G13" s="1"/>
    </row>
    <row r="14">
      <c r="A14" s="10" t="s">
        <v>1232</v>
      </c>
      <c r="B14" s="5" t="s">
        <v>1194</v>
      </c>
      <c r="C14" s="5" t="s">
        <v>1233</v>
      </c>
      <c r="D14" s="67">
        <v>45303.0</v>
      </c>
      <c r="E14" s="5" t="s">
        <v>1234</v>
      </c>
      <c r="G14" s="1"/>
    </row>
    <row r="15">
      <c r="A15" s="10" t="s">
        <v>1235</v>
      </c>
      <c r="B15" s="5" t="s">
        <v>1194</v>
      </c>
      <c r="C15" s="5" t="s">
        <v>1236</v>
      </c>
      <c r="D15" s="67">
        <v>45303.0</v>
      </c>
      <c r="E15" s="5" t="s">
        <v>1234</v>
      </c>
      <c r="G15" s="1"/>
    </row>
    <row r="16">
      <c r="A16" s="10" t="s">
        <v>1237</v>
      </c>
      <c r="B16" s="5" t="s">
        <v>1194</v>
      </c>
      <c r="C16" s="5" t="s">
        <v>1238</v>
      </c>
      <c r="D16" s="67">
        <v>45303.0</v>
      </c>
      <c r="E16" s="5" t="s">
        <v>1234</v>
      </c>
    </row>
    <row r="17">
      <c r="A17" s="10" t="s">
        <v>1239</v>
      </c>
      <c r="B17" s="5" t="s">
        <v>1194</v>
      </c>
      <c r="C17" s="5" t="s">
        <v>1240</v>
      </c>
      <c r="D17" s="67">
        <v>45303.0</v>
      </c>
      <c r="E17" s="5" t="s">
        <v>1234</v>
      </c>
    </row>
    <row r="18">
      <c r="A18" s="10" t="s">
        <v>1241</v>
      </c>
      <c r="B18" s="5" t="s">
        <v>1194</v>
      </c>
      <c r="C18" s="5" t="s">
        <v>1242</v>
      </c>
      <c r="D18" s="67">
        <v>45303.0</v>
      </c>
      <c r="E18" s="5" t="s">
        <v>1234</v>
      </c>
    </row>
    <row r="19">
      <c r="A19" s="10" t="s">
        <v>1243</v>
      </c>
      <c r="B19" s="5" t="s">
        <v>1194</v>
      </c>
      <c r="C19" s="5" t="s">
        <v>1244</v>
      </c>
      <c r="D19" s="67">
        <v>45303.0</v>
      </c>
      <c r="E19" s="5" t="s">
        <v>1234</v>
      </c>
    </row>
    <row r="20">
      <c r="A20" s="10" t="s">
        <v>1246</v>
      </c>
      <c r="B20" s="5" t="s">
        <v>1194</v>
      </c>
      <c r="C20" s="5" t="s">
        <v>1247</v>
      </c>
      <c r="D20" s="67">
        <v>45307.0</v>
      </c>
      <c r="E20" s="5" t="s">
        <v>1201</v>
      </c>
    </row>
    <row r="21">
      <c r="A21" s="10" t="s">
        <v>1248</v>
      </c>
      <c r="B21" s="5" t="s">
        <v>1194</v>
      </c>
      <c r="C21" s="5" t="s">
        <v>1249</v>
      </c>
      <c r="D21" s="67">
        <v>45307.0</v>
      </c>
      <c r="E21" s="5" t="s">
        <v>1201</v>
      </c>
    </row>
    <row r="22">
      <c r="A22" s="10" t="s">
        <v>1250</v>
      </c>
      <c r="B22" s="5" t="s">
        <v>1251</v>
      </c>
      <c r="C22" s="5" t="s">
        <v>1252</v>
      </c>
      <c r="D22" s="67">
        <v>45315.0</v>
      </c>
      <c r="E22" s="5" t="s">
        <v>1253</v>
      </c>
      <c r="F22" s="5" t="s">
        <v>980</v>
      </c>
    </row>
    <row r="23">
      <c r="A23" s="10" t="s">
        <v>1254</v>
      </c>
      <c r="B23" s="5" t="s">
        <v>1251</v>
      </c>
      <c r="C23" s="5" t="s">
        <v>1255</v>
      </c>
      <c r="D23" s="67">
        <v>45315.0</v>
      </c>
      <c r="E23" s="5" t="s">
        <v>1253</v>
      </c>
      <c r="F23" s="5" t="s">
        <v>985</v>
      </c>
    </row>
    <row r="24">
      <c r="A24" s="10" t="s">
        <v>1256</v>
      </c>
      <c r="B24" s="5" t="s">
        <v>1213</v>
      </c>
      <c r="C24" s="47" t="s">
        <v>1258</v>
      </c>
      <c r="D24" s="67">
        <v>45315.0</v>
      </c>
      <c r="E24" s="5" t="s">
        <v>1201</v>
      </c>
      <c r="F24" s="5" t="s">
        <v>989</v>
      </c>
    </row>
    <row r="25">
      <c r="A25" s="10" t="s">
        <v>1259</v>
      </c>
      <c r="B25" s="5" t="s">
        <v>1213</v>
      </c>
      <c r="C25" s="47" t="s">
        <v>1260</v>
      </c>
      <c r="D25" s="67">
        <v>45315.0</v>
      </c>
      <c r="E25" s="5" t="s">
        <v>1201</v>
      </c>
      <c r="F25" s="5" t="s">
        <v>993</v>
      </c>
    </row>
    <row r="26">
      <c r="A26" s="10" t="s">
        <v>1261</v>
      </c>
      <c r="B26" s="5" t="s">
        <v>1213</v>
      </c>
      <c r="C26" s="47" t="s">
        <v>1262</v>
      </c>
      <c r="D26" s="67">
        <v>45315.0</v>
      </c>
      <c r="E26" s="5" t="s">
        <v>1201</v>
      </c>
      <c r="F26" s="5" t="s">
        <v>996</v>
      </c>
    </row>
    <row r="27">
      <c r="A27" s="10" t="s">
        <v>1263</v>
      </c>
      <c r="B27" s="5" t="s">
        <v>1213</v>
      </c>
      <c r="C27" s="5" t="s">
        <v>1264</v>
      </c>
      <c r="D27" s="67">
        <v>45315.0</v>
      </c>
      <c r="E27" s="5" t="s">
        <v>1201</v>
      </c>
      <c r="F27" s="5" t="s">
        <v>999</v>
      </c>
    </row>
    <row r="28">
      <c r="A28" s="10" t="s">
        <v>1265</v>
      </c>
      <c r="B28" s="5" t="s">
        <v>1213</v>
      </c>
      <c r="C28" s="5" t="s">
        <v>1266</v>
      </c>
      <c r="D28" s="67">
        <v>45315.0</v>
      </c>
      <c r="E28" s="5" t="s">
        <v>1201</v>
      </c>
      <c r="F28" s="5" t="s">
        <v>1003</v>
      </c>
    </row>
    <row r="29">
      <c r="A29" s="10" t="s">
        <v>1267</v>
      </c>
      <c r="B29" s="5" t="s">
        <v>1213</v>
      </c>
      <c r="C29" s="5" t="s">
        <v>1268</v>
      </c>
      <c r="D29" s="67">
        <v>45315.0</v>
      </c>
      <c r="E29" s="5" t="s">
        <v>1201</v>
      </c>
      <c r="F29" s="5" t="s">
        <v>1007</v>
      </c>
    </row>
    <row r="30">
      <c r="A30" s="10" t="s">
        <v>1269</v>
      </c>
      <c r="B30" s="5" t="s">
        <v>1213</v>
      </c>
      <c r="C30" s="5" t="s">
        <v>1271</v>
      </c>
      <c r="D30" s="67">
        <v>45315.0</v>
      </c>
      <c r="E30" s="5" t="s">
        <v>1201</v>
      </c>
      <c r="F30" s="5" t="s">
        <v>1010</v>
      </c>
    </row>
    <row r="31">
      <c r="A31" s="10" t="s">
        <v>1273</v>
      </c>
      <c r="B31" s="5" t="s">
        <v>1213</v>
      </c>
      <c r="C31" s="47" t="s">
        <v>1274</v>
      </c>
      <c r="D31" s="67">
        <v>45315.0</v>
      </c>
      <c r="E31" s="5" t="s">
        <v>1201</v>
      </c>
      <c r="F31" s="5" t="s">
        <v>1013</v>
      </c>
    </row>
    <row r="32">
      <c r="A32" s="10" t="s">
        <v>1275</v>
      </c>
      <c r="B32" s="5" t="s">
        <v>1213</v>
      </c>
      <c r="C32" s="47" t="s">
        <v>1276</v>
      </c>
      <c r="D32" s="67">
        <v>45315.0</v>
      </c>
      <c r="E32" s="5" t="s">
        <v>1201</v>
      </c>
      <c r="F32" s="5" t="s">
        <v>1017</v>
      </c>
    </row>
    <row r="33">
      <c r="A33" s="10" t="s">
        <v>1277</v>
      </c>
      <c r="B33" s="5" t="s">
        <v>1213</v>
      </c>
      <c r="C33" s="56" t="s">
        <v>1278</v>
      </c>
      <c r="D33" s="67">
        <v>45315.0</v>
      </c>
      <c r="E33" s="5" t="s">
        <v>1279</v>
      </c>
    </row>
    <row r="34">
      <c r="A34" s="10" t="s">
        <v>1280</v>
      </c>
      <c r="B34" s="5" t="s">
        <v>1213</v>
      </c>
      <c r="C34" s="5" t="s">
        <v>1281</v>
      </c>
      <c r="D34" s="67">
        <v>45315.0</v>
      </c>
      <c r="E34" s="5" t="s">
        <v>1201</v>
      </c>
      <c r="F34" s="5" t="s">
        <v>1020</v>
      </c>
    </row>
    <row r="35">
      <c r="A35" s="10" t="s">
        <v>1282</v>
      </c>
      <c r="B35" s="5" t="s">
        <v>1213</v>
      </c>
      <c r="C35" s="5" t="s">
        <v>1284</v>
      </c>
      <c r="D35" s="67">
        <v>45315.0</v>
      </c>
      <c r="E35" s="5" t="s">
        <v>1201</v>
      </c>
      <c r="F35" s="5" t="s">
        <v>1024</v>
      </c>
    </row>
    <row r="36">
      <c r="A36" s="10" t="s">
        <v>1286</v>
      </c>
      <c r="B36" s="5" t="s">
        <v>1213</v>
      </c>
      <c r="C36" s="56" t="s">
        <v>1287</v>
      </c>
      <c r="D36" s="67">
        <v>45315.0</v>
      </c>
      <c r="E36" s="5" t="s">
        <v>1279</v>
      </c>
      <c r="F36" s="5"/>
    </row>
    <row r="37">
      <c r="A37" s="10" t="s">
        <v>1288</v>
      </c>
      <c r="B37" s="5" t="s">
        <v>1213</v>
      </c>
      <c r="C37" s="5" t="s">
        <v>1289</v>
      </c>
      <c r="D37" s="67">
        <v>45315.0</v>
      </c>
      <c r="E37" s="5" t="s">
        <v>1201</v>
      </c>
      <c r="F37" s="5" t="s">
        <v>1027</v>
      </c>
    </row>
    <row r="38">
      <c r="A38" s="10" t="s">
        <v>1290</v>
      </c>
      <c r="B38" s="5" t="s">
        <v>1291</v>
      </c>
      <c r="C38" s="5" t="s">
        <v>1292</v>
      </c>
      <c r="D38" s="67">
        <v>45315.0</v>
      </c>
      <c r="E38" s="5" t="s">
        <v>1201</v>
      </c>
    </row>
    <row r="39">
      <c r="A39" s="10" t="s">
        <v>1293</v>
      </c>
      <c r="B39" s="5" t="s">
        <v>1291</v>
      </c>
      <c r="C39" s="5" t="s">
        <v>1294</v>
      </c>
      <c r="D39" s="67">
        <v>45315.0</v>
      </c>
      <c r="E39" s="5" t="s">
        <v>1201</v>
      </c>
    </row>
    <row r="40">
      <c r="A40" s="5" t="s">
        <v>1295</v>
      </c>
      <c r="B40" s="5" t="s">
        <v>1194</v>
      </c>
      <c r="C40" s="5" t="s">
        <v>1296</v>
      </c>
      <c r="D40" s="67">
        <v>45316.0</v>
      </c>
      <c r="E40" s="5" t="s">
        <v>1201</v>
      </c>
    </row>
    <row r="41">
      <c r="A41" s="5" t="s">
        <v>1297</v>
      </c>
      <c r="B41" s="5" t="s">
        <v>1194</v>
      </c>
      <c r="C41" s="5" t="s">
        <v>1298</v>
      </c>
      <c r="D41" s="67">
        <v>45316.0</v>
      </c>
      <c r="E41" s="5" t="s">
        <v>1201</v>
      </c>
    </row>
    <row r="42">
      <c r="A42" s="5" t="s">
        <v>1301</v>
      </c>
      <c r="B42" s="5" t="s">
        <v>1194</v>
      </c>
      <c r="C42" s="5" t="s">
        <v>1302</v>
      </c>
      <c r="D42" s="67">
        <v>45316.0</v>
      </c>
      <c r="E42" s="5" t="s">
        <v>1201</v>
      </c>
    </row>
    <row r="43">
      <c r="A43" s="5" t="s">
        <v>1303</v>
      </c>
      <c r="B43" s="5" t="s">
        <v>1194</v>
      </c>
      <c r="C43" s="5" t="s">
        <v>1304</v>
      </c>
      <c r="D43" s="67">
        <v>45316.0</v>
      </c>
      <c r="E43" s="5" t="s">
        <v>1201</v>
      </c>
    </row>
    <row r="44">
      <c r="A44" s="5" t="s">
        <v>1305</v>
      </c>
      <c r="B44" s="5" t="s">
        <v>1194</v>
      </c>
      <c r="C44" s="5" t="s">
        <v>1306</v>
      </c>
      <c r="D44" s="67">
        <v>45318.0</v>
      </c>
      <c r="E44" s="5" t="s">
        <v>1201</v>
      </c>
    </row>
    <row r="45">
      <c r="A45" s="5" t="s">
        <v>1307</v>
      </c>
      <c r="B45" s="5" t="s">
        <v>1194</v>
      </c>
      <c r="C45" s="5" t="s">
        <v>1308</v>
      </c>
      <c r="D45" s="67">
        <v>45316.0</v>
      </c>
      <c r="E45" s="5" t="s">
        <v>1201</v>
      </c>
    </row>
    <row r="46">
      <c r="A46" s="5" t="s">
        <v>1309</v>
      </c>
      <c r="B46" s="5" t="s">
        <v>1194</v>
      </c>
      <c r="C46" s="5" t="s">
        <v>1310</v>
      </c>
      <c r="D46" s="67">
        <v>45316.0</v>
      </c>
      <c r="E46" s="5" t="s">
        <v>1201</v>
      </c>
    </row>
    <row r="47">
      <c r="A47" s="5" t="s">
        <v>1311</v>
      </c>
      <c r="B47" s="5" t="s">
        <v>1194</v>
      </c>
      <c r="C47" s="5" t="s">
        <v>1312</v>
      </c>
      <c r="D47" s="67">
        <v>45316.0</v>
      </c>
      <c r="E47" s="5" t="s">
        <v>1201</v>
      </c>
    </row>
    <row r="48">
      <c r="A48" s="5" t="s">
        <v>1313</v>
      </c>
      <c r="B48" s="5" t="s">
        <v>1194</v>
      </c>
      <c r="C48" s="5" t="s">
        <v>1314</v>
      </c>
      <c r="D48" s="67">
        <v>45318.0</v>
      </c>
      <c r="E48" s="5" t="s">
        <v>1201</v>
      </c>
    </row>
    <row r="49">
      <c r="A49" s="5" t="s">
        <v>1315</v>
      </c>
      <c r="B49" s="5" t="s">
        <v>1194</v>
      </c>
      <c r="C49" s="5" t="s">
        <v>1317</v>
      </c>
      <c r="D49" s="67">
        <v>45316.0</v>
      </c>
      <c r="E49" s="5" t="s">
        <v>1201</v>
      </c>
    </row>
    <row r="50">
      <c r="A50" s="5" t="s">
        <v>1319</v>
      </c>
      <c r="B50" s="5" t="s">
        <v>1194</v>
      </c>
      <c r="C50" s="5" t="s">
        <v>1320</v>
      </c>
      <c r="D50" s="67">
        <v>45316.0</v>
      </c>
      <c r="E50" s="5" t="s">
        <v>1201</v>
      </c>
    </row>
    <row r="51">
      <c r="A51" s="5" t="s">
        <v>1322</v>
      </c>
      <c r="B51" s="5" t="s">
        <v>1194</v>
      </c>
      <c r="C51" s="5" t="s">
        <v>1323</v>
      </c>
      <c r="D51" s="67">
        <v>45316.0</v>
      </c>
      <c r="E51" s="5" t="s">
        <v>1201</v>
      </c>
    </row>
    <row r="52">
      <c r="A52" s="5" t="s">
        <v>1324</v>
      </c>
      <c r="B52" s="5" t="s">
        <v>1194</v>
      </c>
      <c r="C52" s="5" t="s">
        <v>1325</v>
      </c>
      <c r="D52" s="67">
        <v>45316.0</v>
      </c>
      <c r="E52" s="5" t="s">
        <v>1201</v>
      </c>
    </row>
    <row r="53">
      <c r="A53" s="5" t="s">
        <v>1326</v>
      </c>
      <c r="B53" s="5" t="s">
        <v>1194</v>
      </c>
      <c r="C53" s="5" t="s">
        <v>1327</v>
      </c>
      <c r="D53" s="67">
        <v>45316.0</v>
      </c>
      <c r="E53" s="5" t="s">
        <v>1201</v>
      </c>
    </row>
    <row r="54">
      <c r="A54" s="5" t="s">
        <v>1328</v>
      </c>
      <c r="B54" s="5" t="s">
        <v>1194</v>
      </c>
      <c r="C54" s="5" t="s">
        <v>1329</v>
      </c>
      <c r="D54" s="67">
        <v>45318.0</v>
      </c>
      <c r="E54" s="5" t="s">
        <v>1201</v>
      </c>
    </row>
    <row r="55">
      <c r="A55" s="5" t="s">
        <v>1330</v>
      </c>
      <c r="B55" s="5" t="s">
        <v>1194</v>
      </c>
      <c r="C55" s="5" t="s">
        <v>1331</v>
      </c>
      <c r="D55" s="67">
        <v>45318.0</v>
      </c>
      <c r="E55" s="5" t="s">
        <v>1201</v>
      </c>
    </row>
    <row r="56">
      <c r="A56" s="5" t="s">
        <v>1332</v>
      </c>
      <c r="B56" s="5" t="s">
        <v>1291</v>
      </c>
      <c r="C56" s="5" t="s">
        <v>1333</v>
      </c>
      <c r="D56" s="67">
        <v>45318.0</v>
      </c>
      <c r="E56" s="5" t="s">
        <v>1334</v>
      </c>
      <c r="F56" s="5" t="s">
        <v>1030</v>
      </c>
    </row>
    <row r="57">
      <c r="A57" s="5" t="s">
        <v>1335</v>
      </c>
      <c r="B57" s="5" t="s">
        <v>1336</v>
      </c>
      <c r="C57" s="5" t="s">
        <v>1337</v>
      </c>
      <c r="D57" s="67">
        <v>45321.0</v>
      </c>
      <c r="E57" s="5" t="s">
        <v>1339</v>
      </c>
    </row>
    <row r="58">
      <c r="A58" s="5" t="s">
        <v>1340</v>
      </c>
      <c r="B58" s="5" t="s">
        <v>1336</v>
      </c>
      <c r="C58" s="5" t="s">
        <v>1343</v>
      </c>
      <c r="D58" s="67">
        <v>45321.0</v>
      </c>
      <c r="E58" s="5" t="s">
        <v>1339</v>
      </c>
    </row>
    <row r="59">
      <c r="A59" s="5" t="s">
        <v>1345</v>
      </c>
      <c r="B59" s="5" t="s">
        <v>1336</v>
      </c>
      <c r="C59" s="5" t="s">
        <v>1346</v>
      </c>
      <c r="D59" s="67">
        <v>45321.0</v>
      </c>
      <c r="E59" s="5" t="s">
        <v>1339</v>
      </c>
    </row>
    <row r="60">
      <c r="A60" s="5" t="s">
        <v>1350</v>
      </c>
      <c r="B60" s="5" t="s">
        <v>1336</v>
      </c>
      <c r="C60" s="5" t="s">
        <v>1352</v>
      </c>
      <c r="D60" s="67">
        <v>45321.0</v>
      </c>
      <c r="E60" s="5" t="s">
        <v>1339</v>
      </c>
    </row>
    <row r="61">
      <c r="A61" s="5" t="s">
        <v>1354</v>
      </c>
      <c r="B61" s="5" t="s">
        <v>1336</v>
      </c>
      <c r="C61" s="5" t="s">
        <v>1355</v>
      </c>
      <c r="D61" s="67">
        <v>45321.0</v>
      </c>
      <c r="E61" s="5" t="s">
        <v>1339</v>
      </c>
    </row>
    <row r="62">
      <c r="A62" s="5" t="s">
        <v>1356</v>
      </c>
      <c r="B62" s="5" t="s">
        <v>1336</v>
      </c>
      <c r="C62" s="5" t="s">
        <v>1357</v>
      </c>
      <c r="D62" s="67">
        <v>45321.0</v>
      </c>
      <c r="E62" s="5" t="s">
        <v>1339</v>
      </c>
    </row>
    <row r="63">
      <c r="A63" s="5" t="s">
        <v>1358</v>
      </c>
      <c r="B63" s="5" t="s">
        <v>1336</v>
      </c>
      <c r="C63" s="5" t="s">
        <v>1359</v>
      </c>
      <c r="D63" s="67">
        <v>45321.0</v>
      </c>
      <c r="E63" s="5" t="s">
        <v>1339</v>
      </c>
    </row>
    <row r="64">
      <c r="A64" s="5" t="s">
        <v>1360</v>
      </c>
      <c r="B64" s="5" t="s">
        <v>1336</v>
      </c>
      <c r="C64" s="5" t="s">
        <v>1361</v>
      </c>
      <c r="D64" s="67">
        <v>45321.0</v>
      </c>
      <c r="E64" s="5" t="s">
        <v>1339</v>
      </c>
    </row>
    <row r="65">
      <c r="A65" s="5" t="s">
        <v>1362</v>
      </c>
      <c r="B65" s="5" t="s">
        <v>1336</v>
      </c>
      <c r="C65" s="5" t="s">
        <v>1363</v>
      </c>
      <c r="D65" s="67">
        <v>45321.0</v>
      </c>
      <c r="E65" s="5" t="s">
        <v>1339</v>
      </c>
    </row>
    <row r="66">
      <c r="A66" s="5" t="s">
        <v>1365</v>
      </c>
      <c r="B66" s="5" t="s">
        <v>1336</v>
      </c>
      <c r="C66" s="5" t="s">
        <v>1367</v>
      </c>
      <c r="D66" s="67">
        <v>45321.0</v>
      </c>
      <c r="E66" s="5" t="s">
        <v>1339</v>
      </c>
    </row>
    <row r="67">
      <c r="A67" s="5" t="s">
        <v>1369</v>
      </c>
      <c r="B67" s="5" t="s">
        <v>1336</v>
      </c>
      <c r="C67" s="5" t="s">
        <v>1370</v>
      </c>
      <c r="D67" s="67">
        <v>45321.0</v>
      </c>
      <c r="E67" s="5" t="s">
        <v>1339</v>
      </c>
    </row>
    <row r="68">
      <c r="A68" s="5" t="s">
        <v>1371</v>
      </c>
      <c r="B68" s="5" t="s">
        <v>1336</v>
      </c>
      <c r="C68" s="5" t="s">
        <v>1372</v>
      </c>
      <c r="D68" s="67">
        <v>45321.0</v>
      </c>
      <c r="E68" s="5" t="s">
        <v>1339</v>
      </c>
    </row>
    <row r="69">
      <c r="A69" s="5" t="s">
        <v>1375</v>
      </c>
      <c r="B69" s="5" t="s">
        <v>1336</v>
      </c>
      <c r="C69" s="5" t="s">
        <v>1376</v>
      </c>
      <c r="D69" s="67">
        <v>45321.0</v>
      </c>
      <c r="E69" s="5" t="s">
        <v>1339</v>
      </c>
    </row>
    <row r="70">
      <c r="A70" s="5" t="s">
        <v>1377</v>
      </c>
      <c r="B70" s="5" t="s">
        <v>1336</v>
      </c>
      <c r="C70" s="5" t="s">
        <v>1378</v>
      </c>
      <c r="D70" s="67">
        <v>45321.0</v>
      </c>
      <c r="E70" s="5" t="s">
        <v>1339</v>
      </c>
    </row>
    <row r="71">
      <c r="A71" s="5" t="s">
        <v>1379</v>
      </c>
      <c r="B71" s="5" t="s">
        <v>1336</v>
      </c>
      <c r="C71" s="5" t="s">
        <v>1380</v>
      </c>
      <c r="D71" s="67">
        <v>45321.0</v>
      </c>
      <c r="E71" s="5" t="s">
        <v>1339</v>
      </c>
    </row>
    <row r="72">
      <c r="A72" s="5" t="s">
        <v>1381</v>
      </c>
      <c r="B72" s="5" t="s">
        <v>1336</v>
      </c>
      <c r="C72" s="5" t="s">
        <v>1382</v>
      </c>
      <c r="D72" s="67">
        <v>45321.0</v>
      </c>
      <c r="E72" s="5" t="s">
        <v>1339</v>
      </c>
    </row>
    <row r="73">
      <c r="A73" s="5" t="s">
        <v>1386</v>
      </c>
      <c r="B73" s="5" t="s">
        <v>1336</v>
      </c>
      <c r="C73" s="5" t="s">
        <v>1388</v>
      </c>
      <c r="D73" s="67">
        <v>45321.0</v>
      </c>
      <c r="E73" s="5" t="s">
        <v>1339</v>
      </c>
    </row>
    <row r="74">
      <c r="A74" s="5" t="s">
        <v>1392</v>
      </c>
      <c r="B74" s="5" t="s">
        <v>1336</v>
      </c>
      <c r="C74" s="5" t="s">
        <v>1394</v>
      </c>
      <c r="D74" s="67">
        <v>45321.0</v>
      </c>
      <c r="E74" s="5" t="s">
        <v>1339</v>
      </c>
    </row>
    <row r="75">
      <c r="A75" s="47" t="s">
        <v>1397</v>
      </c>
      <c r="B75" s="5" t="s">
        <v>1213</v>
      </c>
      <c r="C75" s="5" t="s">
        <v>1400</v>
      </c>
      <c r="D75" s="67">
        <v>45321.0</v>
      </c>
      <c r="E75" s="5" t="s">
        <v>1402</v>
      </c>
    </row>
    <row r="76">
      <c r="A76" s="10" t="s">
        <v>1404</v>
      </c>
      <c r="B76" s="5" t="s">
        <v>1213</v>
      </c>
      <c r="C76" s="5" t="s">
        <v>1034</v>
      </c>
      <c r="D76" s="67">
        <v>45343.0</v>
      </c>
      <c r="E76" s="5" t="s">
        <v>1234</v>
      </c>
    </row>
    <row r="77">
      <c r="A77" s="10" t="s">
        <v>1411</v>
      </c>
      <c r="B77" s="5" t="s">
        <v>1213</v>
      </c>
      <c r="C77" s="5" t="s">
        <v>1035</v>
      </c>
      <c r="D77" s="67">
        <v>45343.0</v>
      </c>
      <c r="E77" s="5" t="s">
        <v>1234</v>
      </c>
    </row>
    <row r="78">
      <c r="A78" s="10" t="s">
        <v>1413</v>
      </c>
      <c r="B78" s="5" t="s">
        <v>1213</v>
      </c>
      <c r="C78" s="5" t="s">
        <v>1036</v>
      </c>
      <c r="D78" s="67">
        <v>45343.0</v>
      </c>
      <c r="E78" s="5" t="s">
        <v>1234</v>
      </c>
    </row>
    <row r="79">
      <c r="A79" s="10" t="s">
        <v>1414</v>
      </c>
      <c r="B79" s="5" t="s">
        <v>1213</v>
      </c>
      <c r="C79" s="5" t="s">
        <v>1037</v>
      </c>
      <c r="D79" s="67">
        <v>45343.0</v>
      </c>
      <c r="E79" s="5" t="s">
        <v>1234</v>
      </c>
    </row>
    <row r="80">
      <c r="A80" s="10" t="s">
        <v>1416</v>
      </c>
      <c r="B80" s="5" t="s">
        <v>1213</v>
      </c>
      <c r="C80" s="5" t="s">
        <v>1417</v>
      </c>
      <c r="D80" s="67">
        <v>45343.0</v>
      </c>
      <c r="E80" s="5" t="s">
        <v>1234</v>
      </c>
    </row>
    <row r="81">
      <c r="A81" s="10" t="s">
        <v>1419</v>
      </c>
      <c r="B81" s="5" t="s">
        <v>1213</v>
      </c>
      <c r="C81" s="5" t="s">
        <v>1420</v>
      </c>
      <c r="D81" s="67">
        <v>45343.0</v>
      </c>
      <c r="E81" s="5" t="s">
        <v>1234</v>
      </c>
    </row>
    <row r="82">
      <c r="A82" s="10" t="s">
        <v>1422</v>
      </c>
      <c r="B82" s="5" t="s">
        <v>1213</v>
      </c>
      <c r="C82" s="5" t="s">
        <v>1424</v>
      </c>
      <c r="D82" s="67">
        <v>45343.0</v>
      </c>
      <c r="E82" s="5" t="s">
        <v>1234</v>
      </c>
    </row>
    <row r="83">
      <c r="A83" s="10" t="s">
        <v>1425</v>
      </c>
      <c r="B83" s="5" t="s">
        <v>1213</v>
      </c>
      <c r="C83" s="5" t="s">
        <v>1426</v>
      </c>
      <c r="D83" s="67">
        <v>45343.0</v>
      </c>
      <c r="E83" s="5" t="s">
        <v>1234</v>
      </c>
    </row>
    <row r="84">
      <c r="A84" s="5" t="s">
        <v>1428</v>
      </c>
      <c r="B84" s="5" t="s">
        <v>1291</v>
      </c>
      <c r="C84" s="5" t="s">
        <v>1429</v>
      </c>
      <c r="D84" s="67">
        <v>45356.0</v>
      </c>
      <c r="E84" s="5" t="s">
        <v>1430</v>
      </c>
    </row>
    <row r="85">
      <c r="A85" s="5" t="s">
        <v>1432</v>
      </c>
      <c r="B85" s="5" t="s">
        <v>1291</v>
      </c>
      <c r="C85" s="5" t="s">
        <v>1433</v>
      </c>
      <c r="D85" s="67">
        <v>45356.0</v>
      </c>
      <c r="E85" s="5" t="s">
        <v>1430</v>
      </c>
    </row>
    <row r="86">
      <c r="A86" s="5" t="s">
        <v>1437</v>
      </c>
      <c r="B86" s="5" t="s">
        <v>1291</v>
      </c>
      <c r="C86" s="5" t="s">
        <v>1439</v>
      </c>
      <c r="D86" s="67">
        <v>45358.0</v>
      </c>
      <c r="E86" s="5" t="s">
        <v>1441</v>
      </c>
    </row>
    <row r="87">
      <c r="A87" s="5" t="s">
        <v>1443</v>
      </c>
      <c r="B87" s="5" t="s">
        <v>1291</v>
      </c>
      <c r="C87" s="5" t="s">
        <v>1444</v>
      </c>
      <c r="D87" s="67">
        <v>45358.0</v>
      </c>
      <c r="E87" s="5" t="s">
        <v>1441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2" max="3" width="7.25"/>
    <col customWidth="1" min="4" max="4" width="12.38"/>
    <col customWidth="1" min="5" max="5" width="11.0"/>
    <col customWidth="1" min="6" max="6" width="11.38"/>
    <col customWidth="1" min="7" max="7" width="10.63"/>
    <col customWidth="1" min="8" max="8" width="9.63"/>
    <col customWidth="1" min="9" max="9" width="9.88"/>
    <col customWidth="1" min="11" max="11" width="6.63"/>
    <col customWidth="1" min="12" max="12" width="8.88"/>
    <col customWidth="1" min="13" max="13" width="16.63"/>
    <col customWidth="1" min="14" max="14" width="8.88"/>
    <col customWidth="1" min="15" max="15" width="15.38"/>
    <col customWidth="1" min="20" max="20" width="7.63"/>
  </cols>
  <sheetData>
    <row r="1">
      <c r="A1" s="65" t="s">
        <v>1189</v>
      </c>
      <c r="B1" s="65" t="s">
        <v>1192</v>
      </c>
      <c r="C1" s="65" t="s">
        <v>1193</v>
      </c>
      <c r="D1" s="65" t="s">
        <v>1195</v>
      </c>
      <c r="E1" s="66" t="s">
        <v>1197</v>
      </c>
      <c r="F1" s="66" t="s">
        <v>1198</v>
      </c>
      <c r="G1" s="68" t="s">
        <v>1200</v>
      </c>
      <c r="H1" s="68" t="s">
        <v>1202</v>
      </c>
      <c r="I1" s="66" t="s">
        <v>1055</v>
      </c>
      <c r="L1" s="1" t="s">
        <v>1204</v>
      </c>
      <c r="N1" s="1" t="s">
        <v>1206</v>
      </c>
    </row>
    <row r="2">
      <c r="A2" s="1" t="s">
        <v>1192</v>
      </c>
      <c r="E2" s="5">
        <v>2865.0</v>
      </c>
      <c r="F2" s="5">
        <v>3036.0</v>
      </c>
      <c r="G2" s="5">
        <v>4100.0</v>
      </c>
      <c r="H2" s="5">
        <v>4300.0</v>
      </c>
      <c r="I2" s="5">
        <v>9001.0</v>
      </c>
      <c r="L2" s="5">
        <v>2.0</v>
      </c>
      <c r="N2" s="5">
        <v>75.0</v>
      </c>
      <c r="P2" s="69" t="s">
        <v>1210</v>
      </c>
    </row>
    <row r="3">
      <c r="A3" s="70" t="s">
        <v>1122</v>
      </c>
      <c r="B3" s="5">
        <v>300.0</v>
      </c>
      <c r="C3" s="5">
        <v>9.0</v>
      </c>
      <c r="D3" s="5" t="s">
        <v>1215</v>
      </c>
      <c r="E3" s="70" t="s">
        <v>989</v>
      </c>
      <c r="F3" s="70" t="s">
        <v>1003</v>
      </c>
      <c r="G3" s="71">
        <f t="shared" ref="G3:I3" si="1">round($L$2 * $N$2 * $B3 / G$2, 2)</f>
        <v>10.98</v>
      </c>
      <c r="H3" s="71">
        <f t="shared" si="1"/>
        <v>10.47</v>
      </c>
      <c r="I3" s="72">
        <f t="shared" si="1"/>
        <v>5</v>
      </c>
      <c r="P3" s="73" t="s">
        <v>1228</v>
      </c>
      <c r="Q3" s="74" t="s">
        <v>1230</v>
      </c>
    </row>
    <row r="4">
      <c r="A4" s="70" t="s">
        <v>1231</v>
      </c>
      <c r="B4" s="5">
        <v>300.0</v>
      </c>
      <c r="C4" s="5">
        <v>9.0</v>
      </c>
      <c r="D4" s="5" t="s">
        <v>1215</v>
      </c>
      <c r="E4" s="70" t="s">
        <v>993</v>
      </c>
      <c r="F4" s="70" t="s">
        <v>1007</v>
      </c>
      <c r="G4" s="71">
        <f t="shared" ref="G4:H4" si="2">round($L$2 * $N$2 * $B4 / G$2, 2)</f>
        <v>10.98</v>
      </c>
      <c r="H4" s="71">
        <f t="shared" si="2"/>
        <v>10.47</v>
      </c>
      <c r="I4" s="70" t="s">
        <v>1020</v>
      </c>
      <c r="L4" s="1" t="s">
        <v>1245</v>
      </c>
    </row>
    <row r="5">
      <c r="A5" s="70" t="s">
        <v>1130</v>
      </c>
      <c r="B5" s="5">
        <v>300.0</v>
      </c>
      <c r="C5" s="5">
        <v>9.0</v>
      </c>
      <c r="D5" s="5" t="s">
        <v>1215</v>
      </c>
      <c r="E5" s="70" t="s">
        <v>996</v>
      </c>
      <c r="F5" s="70" t="s">
        <v>1010</v>
      </c>
      <c r="G5" s="71">
        <f t="shared" ref="G5:H5" si="3">round($L$2 * $N$2 * $B5 / G$2, 2)</f>
        <v>10.98</v>
      </c>
      <c r="H5" s="71">
        <f t="shared" si="3"/>
        <v>10.47</v>
      </c>
      <c r="I5" s="70" t="s">
        <v>1024</v>
      </c>
      <c r="L5" s="5" t="s">
        <v>1257</v>
      </c>
    </row>
    <row r="6">
      <c r="A6" s="70" t="s">
        <v>1136</v>
      </c>
      <c r="B6" s="5">
        <v>273.0</v>
      </c>
      <c r="C6" s="5">
        <v>11.0</v>
      </c>
      <c r="D6" s="5" t="s">
        <v>1215</v>
      </c>
      <c r="E6" s="70" t="s">
        <v>999</v>
      </c>
      <c r="F6" s="70" t="s">
        <v>1013</v>
      </c>
      <c r="G6" s="71">
        <f t="shared" ref="G6:I6" si="4">round($L$2 * $N$2 * $B6 / G$2, 2)</f>
        <v>9.99</v>
      </c>
      <c r="H6" s="71">
        <f t="shared" si="4"/>
        <v>9.52</v>
      </c>
      <c r="I6" s="72">
        <f t="shared" si="4"/>
        <v>4.55</v>
      </c>
    </row>
    <row r="7">
      <c r="A7" s="70" t="s">
        <v>1270</v>
      </c>
      <c r="B7" s="5">
        <v>291.0</v>
      </c>
      <c r="C7" s="5">
        <v>10.9</v>
      </c>
      <c r="D7" s="5" t="s">
        <v>1272</v>
      </c>
      <c r="E7" s="70" t="s">
        <v>808</v>
      </c>
      <c r="F7" s="70" t="s">
        <v>1017</v>
      </c>
      <c r="G7" s="71">
        <f t="shared" ref="G7:I7" si="5">round($L$2 * $N$2 * $B7 / G$2, 2)</f>
        <v>10.65</v>
      </c>
      <c r="H7" s="71">
        <f t="shared" si="5"/>
        <v>10.15</v>
      </c>
      <c r="I7" s="72">
        <f t="shared" si="5"/>
        <v>4.85</v>
      </c>
    </row>
    <row r="9">
      <c r="A9" s="70" t="s">
        <v>1283</v>
      </c>
      <c r="B9" s="5">
        <v>1000.0</v>
      </c>
      <c r="C9" s="5">
        <v>37.6</v>
      </c>
      <c r="D9" s="5" t="s">
        <v>1285</v>
      </c>
      <c r="E9" s="70" t="s">
        <v>790</v>
      </c>
      <c r="F9" s="70" t="s">
        <v>946</v>
      </c>
      <c r="G9" s="76">
        <f t="shared" ref="G9:H9" si="6">round($L$2 * $N$2 * $B9 / G$2, 2)</f>
        <v>36.59</v>
      </c>
      <c r="H9" s="76">
        <f t="shared" si="6"/>
        <v>34.88</v>
      </c>
      <c r="I9" s="70" t="s">
        <v>963</v>
      </c>
    </row>
    <row r="10">
      <c r="A10" s="70" t="s">
        <v>1299</v>
      </c>
      <c r="B10" s="5">
        <v>5700.0</v>
      </c>
      <c r="C10" s="5">
        <v>212.7</v>
      </c>
      <c r="D10" s="5" t="s">
        <v>1300</v>
      </c>
      <c r="E10" s="70" t="s">
        <v>768</v>
      </c>
      <c r="F10" s="77">
        <f t="shared" ref="F10:I10" si="7">round(5 * 38 * $B10 / F$2, 2)</f>
        <v>356.72</v>
      </c>
      <c r="G10" s="76">
        <f t="shared" si="7"/>
        <v>264.15</v>
      </c>
      <c r="H10" s="76">
        <f t="shared" si="7"/>
        <v>251.86</v>
      </c>
      <c r="I10" s="77">
        <f t="shared" si="7"/>
        <v>120.32</v>
      </c>
      <c r="J10" s="5" t="s">
        <v>1316</v>
      </c>
    </row>
    <row r="11">
      <c r="A11" s="47" t="s">
        <v>1318</v>
      </c>
      <c r="B11" s="5">
        <v>2400.0</v>
      </c>
      <c r="C11" s="5">
        <v>86.7</v>
      </c>
      <c r="D11" s="5" t="s">
        <v>1321</v>
      </c>
      <c r="E11" s="76">
        <f t="shared" ref="E11:I11" si="8">round($L$2 * $N$2 * $B11 / E$2, 2)</f>
        <v>125.65</v>
      </c>
      <c r="F11" s="76">
        <f t="shared" si="8"/>
        <v>118.58</v>
      </c>
      <c r="G11" s="71">
        <f t="shared" si="8"/>
        <v>87.8</v>
      </c>
      <c r="H11" s="71">
        <f t="shared" si="8"/>
        <v>83.72</v>
      </c>
      <c r="I11" s="76">
        <f t="shared" si="8"/>
        <v>40</v>
      </c>
    </row>
    <row r="12">
      <c r="A12" s="70" t="s">
        <v>1351</v>
      </c>
      <c r="B12" s="5">
        <v>2000.0</v>
      </c>
      <c r="C12" s="5">
        <v>72.6</v>
      </c>
      <c r="D12" s="5" t="s">
        <v>1353</v>
      </c>
      <c r="E12" s="70" t="s">
        <v>926</v>
      </c>
      <c r="F12" s="70" t="s">
        <v>955</v>
      </c>
      <c r="G12" s="76">
        <f t="shared" ref="G12:H12" si="9">round($L$2 * $N$2 * $B12 / G$2, 2)</f>
        <v>73.17</v>
      </c>
      <c r="H12" s="76">
        <f t="shared" si="9"/>
        <v>69.77</v>
      </c>
      <c r="I12" s="70" t="s">
        <v>971</v>
      </c>
    </row>
    <row r="13">
      <c r="A13" s="70" t="s">
        <v>1364</v>
      </c>
      <c r="B13" s="5">
        <v>360.0</v>
      </c>
      <c r="C13" s="5">
        <v>14.2</v>
      </c>
      <c r="D13" s="5" t="s">
        <v>1368</v>
      </c>
      <c r="E13" s="70" t="s">
        <v>934</v>
      </c>
      <c r="F13" s="70" t="s">
        <v>959</v>
      </c>
      <c r="G13" s="76">
        <f t="shared" ref="G13:H13" si="10">round($L$2 * $N$2 * $B13 / G$2, 2)</f>
        <v>13.17</v>
      </c>
      <c r="H13" s="76">
        <f t="shared" si="10"/>
        <v>12.56</v>
      </c>
      <c r="I13" s="70" t="s">
        <v>976</v>
      </c>
    </row>
    <row r="14">
      <c r="V14" s="1"/>
      <c r="W14" s="4"/>
      <c r="X14" s="4"/>
      <c r="Y14" s="1"/>
      <c r="Z14" s="4"/>
      <c r="AA14" s="4"/>
      <c r="AB14" s="1"/>
    </row>
    <row r="15">
      <c r="A15" s="70" t="s">
        <v>1205</v>
      </c>
      <c r="B15" s="5">
        <v>96.0</v>
      </c>
      <c r="C15" s="5">
        <v>3.1</v>
      </c>
      <c r="D15" s="5" t="s">
        <v>1385</v>
      </c>
      <c r="E15" s="76">
        <f t="shared" ref="E15:F15" si="11">round($L$2 * $N$2 * $B15 / E$2, 2)</f>
        <v>5.03</v>
      </c>
      <c r="F15" s="76">
        <f t="shared" si="11"/>
        <v>4.74</v>
      </c>
      <c r="I15" s="76">
        <f t="shared" ref="I15:I17" si="13">round($L$2 * $N$2 * $B15 / I$2, 2)</f>
        <v>1.6</v>
      </c>
    </row>
    <row r="16">
      <c r="A16" s="70" t="s">
        <v>1208</v>
      </c>
      <c r="B16" s="5">
        <v>78.0</v>
      </c>
      <c r="C16" s="5">
        <v>2.5</v>
      </c>
      <c r="D16" s="5" t="s">
        <v>1421</v>
      </c>
      <c r="E16" s="76">
        <f t="shared" ref="E16:F16" si="12">round($L$2 * $N$2 * $B16 / E$2, 2)</f>
        <v>4.08</v>
      </c>
      <c r="F16" s="76">
        <f t="shared" si="12"/>
        <v>3.85</v>
      </c>
      <c r="I16" s="76">
        <f t="shared" si="13"/>
        <v>1.3</v>
      </c>
      <c r="J16" s="1"/>
      <c r="K16" s="1"/>
      <c r="L16" s="1"/>
      <c r="M16" s="1"/>
      <c r="N16" s="1"/>
      <c r="O16" s="1"/>
    </row>
    <row r="17">
      <c r="A17" s="70" t="s">
        <v>1211</v>
      </c>
      <c r="B17" s="5">
        <v>540.0</v>
      </c>
      <c r="C17" s="5">
        <v>19.9</v>
      </c>
      <c r="D17" s="5" t="s">
        <v>1446</v>
      </c>
      <c r="E17" s="76">
        <f t="shared" ref="E17:F17" si="14">round($L$2 * $N$2 * $B17 / E$2, 2)</f>
        <v>28.27</v>
      </c>
      <c r="F17" s="76">
        <f t="shared" si="14"/>
        <v>26.68</v>
      </c>
      <c r="I17" s="76">
        <f t="shared" si="13"/>
        <v>9</v>
      </c>
      <c r="J17" s="49"/>
      <c r="L17" s="48"/>
      <c r="N17" s="48"/>
      <c r="Q17" s="1"/>
    </row>
    <row r="18">
      <c r="J18" s="48"/>
      <c r="L18" s="49"/>
      <c r="N18" s="49"/>
    </row>
    <row r="19">
      <c r="A19" s="70" t="s">
        <v>1455</v>
      </c>
      <c r="B19" s="5">
        <v>1300.0</v>
      </c>
      <c r="C19" s="5">
        <v>51.3</v>
      </c>
      <c r="D19" s="5" t="s">
        <v>1456</v>
      </c>
      <c r="E19" s="76">
        <f t="shared" ref="E19:F19" si="15">round($L$2 * $N$2 * $B19 / E$2, 2)</f>
        <v>68.06</v>
      </c>
      <c r="F19" s="76">
        <f t="shared" si="15"/>
        <v>64.23</v>
      </c>
      <c r="I19" s="76">
        <f t="shared" ref="I19:I33" si="17">round($L$2 * $N$2 * $B19 / I$2, 2)</f>
        <v>21.66</v>
      </c>
      <c r="J19" s="49"/>
      <c r="L19" s="49"/>
      <c r="M19" s="5" t="s">
        <v>1480</v>
      </c>
      <c r="N19" s="49"/>
    </row>
    <row r="20">
      <c r="A20" s="70" t="s">
        <v>1298</v>
      </c>
      <c r="B20" s="5">
        <v>1000.0</v>
      </c>
      <c r="C20" s="5">
        <v>40.3</v>
      </c>
      <c r="D20" s="5" t="s">
        <v>1484</v>
      </c>
      <c r="E20" s="76">
        <f t="shared" ref="E20:F20" si="16">round($L$2 * $N$2 * $B20 / E$2, 2)</f>
        <v>52.36</v>
      </c>
      <c r="F20" s="76">
        <f t="shared" si="16"/>
        <v>49.41</v>
      </c>
      <c r="I20" s="76">
        <f t="shared" si="17"/>
        <v>16.66</v>
      </c>
      <c r="J20" s="49"/>
      <c r="L20" s="49"/>
      <c r="N20" s="49"/>
    </row>
    <row r="21">
      <c r="A21" s="70" t="s">
        <v>1302</v>
      </c>
      <c r="B21" s="5">
        <v>2300.0</v>
      </c>
      <c r="C21" s="5">
        <v>80.7</v>
      </c>
      <c r="D21" s="5" t="s">
        <v>1503</v>
      </c>
      <c r="E21" s="76">
        <f t="shared" ref="E21:F21" si="18">round($L$2 * $N$2 * $B21 / E$2, 2)</f>
        <v>120.42</v>
      </c>
      <c r="F21" s="76">
        <f t="shared" si="18"/>
        <v>113.64</v>
      </c>
      <c r="I21" s="76">
        <f t="shared" si="17"/>
        <v>38.33</v>
      </c>
      <c r="J21" s="49"/>
      <c r="L21" s="49"/>
      <c r="N21" s="49"/>
    </row>
    <row r="22">
      <c r="A22" s="70" t="s">
        <v>1304</v>
      </c>
      <c r="B22" s="5">
        <v>560.0</v>
      </c>
      <c r="C22" s="5">
        <v>20.9</v>
      </c>
      <c r="D22" s="5" t="s">
        <v>1512</v>
      </c>
      <c r="E22" s="76">
        <f t="shared" ref="E22:F22" si="19">round($L$2 * $N$2 * $B22 / E$2, 2)</f>
        <v>29.32</v>
      </c>
      <c r="F22" s="76">
        <f t="shared" si="19"/>
        <v>27.67</v>
      </c>
      <c r="I22" s="76">
        <f t="shared" si="17"/>
        <v>9.33</v>
      </c>
    </row>
    <row r="23">
      <c r="A23" s="70" t="s">
        <v>1306</v>
      </c>
      <c r="B23" s="5">
        <v>1200.0</v>
      </c>
      <c r="C23" s="5">
        <v>44.7</v>
      </c>
      <c r="D23" s="5" t="s">
        <v>1528</v>
      </c>
      <c r="E23" s="76">
        <f t="shared" ref="E23:F23" si="20">round($L$2 * $N$2 * $B23 / E$2, 2)</f>
        <v>62.83</v>
      </c>
      <c r="F23" s="76">
        <f t="shared" si="20"/>
        <v>59.29</v>
      </c>
      <c r="I23" s="76">
        <f t="shared" si="17"/>
        <v>20</v>
      </c>
      <c r="M23" s="5" t="s">
        <v>1480</v>
      </c>
    </row>
    <row r="24">
      <c r="A24" s="70" t="s">
        <v>1308</v>
      </c>
      <c r="B24" s="5">
        <v>1000.0</v>
      </c>
      <c r="C24" s="5">
        <v>38.0</v>
      </c>
      <c r="D24" s="5" t="s">
        <v>1534</v>
      </c>
      <c r="E24" s="76">
        <f t="shared" ref="E24:F24" si="21">round($L$2 * $N$2 * $B24 / E$2, 2)</f>
        <v>52.36</v>
      </c>
      <c r="F24" s="76">
        <f t="shared" si="21"/>
        <v>49.41</v>
      </c>
      <c r="I24" s="76">
        <f t="shared" si="17"/>
        <v>16.66</v>
      </c>
    </row>
    <row r="25">
      <c r="A25" s="70" t="s">
        <v>1310</v>
      </c>
      <c r="B25" s="5">
        <v>1400.0</v>
      </c>
      <c r="C25" s="5">
        <v>53.3</v>
      </c>
      <c r="D25" s="5" t="s">
        <v>1554</v>
      </c>
      <c r="E25" s="76">
        <f t="shared" ref="E25:F25" si="22">round($L$2 * $N$2 * $B25 / E$2, 2)</f>
        <v>73.3</v>
      </c>
      <c r="F25" s="76">
        <f t="shared" si="22"/>
        <v>69.17</v>
      </c>
      <c r="I25" s="76">
        <f t="shared" si="17"/>
        <v>23.33</v>
      </c>
    </row>
    <row r="26">
      <c r="A26" s="70" t="s">
        <v>1312</v>
      </c>
      <c r="B26" s="5">
        <v>950.0</v>
      </c>
      <c r="C26" s="5">
        <v>34.8</v>
      </c>
      <c r="D26" s="5" t="s">
        <v>1570</v>
      </c>
      <c r="E26" s="76">
        <f t="shared" ref="E26:F26" si="23">round($L$2 * $N$2 * $B26 / E$2, 2)</f>
        <v>49.74</v>
      </c>
      <c r="F26" s="76">
        <f t="shared" si="23"/>
        <v>46.94</v>
      </c>
      <c r="I26" s="76">
        <f t="shared" si="17"/>
        <v>15.83</v>
      </c>
    </row>
    <row r="27">
      <c r="A27" s="70" t="s">
        <v>1314</v>
      </c>
      <c r="B27" s="5">
        <v>1300.0</v>
      </c>
      <c r="C27" s="5">
        <v>48.8</v>
      </c>
      <c r="D27" s="5" t="s">
        <v>1581</v>
      </c>
      <c r="E27" s="76">
        <f t="shared" ref="E27:F27" si="24">round($L$2 * $N$2 * $B27 / E$2, 2)</f>
        <v>68.06</v>
      </c>
      <c r="F27" s="76">
        <f t="shared" si="24"/>
        <v>64.23</v>
      </c>
      <c r="I27" s="76">
        <f t="shared" si="17"/>
        <v>21.66</v>
      </c>
    </row>
    <row r="28">
      <c r="A28" s="70" t="s">
        <v>1317</v>
      </c>
      <c r="B28" s="5">
        <v>650.0</v>
      </c>
      <c r="C28" s="5">
        <v>21.7</v>
      </c>
      <c r="D28" s="5" t="s">
        <v>1589</v>
      </c>
      <c r="E28" s="76">
        <f t="shared" ref="E28:F28" si="25">round($L$2 * $N$2 * $B28 / E$2, 2)</f>
        <v>34.03</v>
      </c>
      <c r="F28" s="76">
        <f t="shared" si="25"/>
        <v>32.11</v>
      </c>
      <c r="I28" s="76">
        <f t="shared" si="17"/>
        <v>10.83</v>
      </c>
    </row>
    <row r="29">
      <c r="A29" s="70" t="s">
        <v>1320</v>
      </c>
      <c r="B29" s="5">
        <v>1200.0</v>
      </c>
      <c r="C29" s="5">
        <v>43.7</v>
      </c>
      <c r="D29" s="5" t="s">
        <v>1601</v>
      </c>
      <c r="E29" s="76">
        <f t="shared" ref="E29:F29" si="26">round($L$2 * $N$2 * $B29 / E$2, 2)</f>
        <v>62.83</v>
      </c>
      <c r="F29" s="76">
        <f t="shared" si="26"/>
        <v>59.29</v>
      </c>
      <c r="I29" s="76">
        <f t="shared" si="17"/>
        <v>20</v>
      </c>
    </row>
    <row r="30">
      <c r="A30" s="70" t="s">
        <v>1323</v>
      </c>
      <c r="B30" s="5">
        <v>1000.0</v>
      </c>
      <c r="C30" s="5">
        <v>36.3</v>
      </c>
      <c r="D30" s="5" t="s">
        <v>1606</v>
      </c>
      <c r="E30" s="76">
        <f t="shared" ref="E30:F30" si="27">round($L$2 * $N$2 * $B30 / E$2, 2)</f>
        <v>52.36</v>
      </c>
      <c r="F30" s="76">
        <f t="shared" si="27"/>
        <v>49.41</v>
      </c>
      <c r="I30" s="76">
        <f t="shared" si="17"/>
        <v>16.66</v>
      </c>
    </row>
    <row r="31">
      <c r="A31" s="70" t="s">
        <v>1325</v>
      </c>
      <c r="B31" s="5">
        <v>2500.0</v>
      </c>
      <c r="C31" s="5">
        <v>91.1</v>
      </c>
      <c r="D31" s="5" t="s">
        <v>1629</v>
      </c>
      <c r="E31" s="76">
        <f t="shared" ref="E31:F31" si="28">round($L$2 * $N$2 * $B31 / E$2, 2)</f>
        <v>130.89</v>
      </c>
      <c r="F31" s="76">
        <f t="shared" si="28"/>
        <v>123.52</v>
      </c>
      <c r="I31" s="76">
        <f t="shared" si="17"/>
        <v>41.66</v>
      </c>
    </row>
    <row r="32">
      <c r="A32" s="70" t="s">
        <v>1327</v>
      </c>
      <c r="B32" s="5">
        <v>2500.0</v>
      </c>
      <c r="C32" s="5" t="s">
        <v>1215</v>
      </c>
      <c r="D32" s="5" t="s">
        <v>1649</v>
      </c>
      <c r="E32" s="76">
        <f t="shared" ref="E32:F32" si="29">round($L$2 * $N$2 * $B32 / E$2, 2)</f>
        <v>130.89</v>
      </c>
      <c r="F32" s="76">
        <f t="shared" si="29"/>
        <v>123.52</v>
      </c>
      <c r="I32" s="76">
        <f t="shared" si="17"/>
        <v>41.66</v>
      </c>
    </row>
    <row r="33">
      <c r="A33" s="70" t="s">
        <v>1329</v>
      </c>
      <c r="B33" s="5">
        <v>600.0</v>
      </c>
      <c r="C33" s="5">
        <v>23.3</v>
      </c>
      <c r="D33" s="5" t="s">
        <v>1660</v>
      </c>
      <c r="E33" s="76">
        <f t="shared" ref="E33:F33" si="30">round($L$2 * $N$2 * $B33 / E$2, 2)</f>
        <v>31.41</v>
      </c>
      <c r="F33" s="76">
        <f t="shared" si="30"/>
        <v>29.64</v>
      </c>
      <c r="I33" s="76">
        <f t="shared" si="17"/>
        <v>10</v>
      </c>
      <c r="Q33" s="49"/>
      <c r="R33" s="49"/>
      <c r="S33" s="45"/>
      <c r="V33" s="49"/>
      <c r="W33" s="49"/>
      <c r="X33" s="49"/>
    </row>
    <row r="34">
      <c r="A34" s="70" t="s">
        <v>1331</v>
      </c>
      <c r="B34" s="5">
        <v>6500.0</v>
      </c>
      <c r="C34" s="5">
        <v>243.2</v>
      </c>
      <c r="D34" s="5" t="s">
        <v>1677</v>
      </c>
      <c r="E34" s="131">
        <f t="shared" ref="E34:F34" si="31">round(5 * 38 * $B34 / E$2, 2)</f>
        <v>431.06</v>
      </c>
      <c r="F34" s="131">
        <f t="shared" si="31"/>
        <v>406.79</v>
      </c>
      <c r="I34" s="131">
        <f>round(5 * 38 * $B34 / I$2, 2)</f>
        <v>137.21</v>
      </c>
      <c r="J34" s="5" t="s">
        <v>1316</v>
      </c>
      <c r="Q34" s="49"/>
      <c r="R34" s="49"/>
      <c r="S34" s="45"/>
      <c r="V34" s="49"/>
      <c r="W34" s="49"/>
      <c r="X34" s="49"/>
    </row>
    <row r="35">
      <c r="Q35" s="49"/>
      <c r="R35" s="49"/>
      <c r="S35" s="45"/>
      <c r="V35" s="49"/>
      <c r="W35" s="49"/>
      <c r="X35" s="49"/>
    </row>
    <row r="36">
      <c r="J36" s="49"/>
      <c r="K36" s="49"/>
      <c r="L36" s="49"/>
      <c r="M36" s="49"/>
      <c r="N36" s="49"/>
      <c r="O36" s="49"/>
      <c r="Q36" s="49"/>
      <c r="R36" s="49"/>
      <c r="S36" s="45"/>
      <c r="V36" s="49"/>
      <c r="W36" s="49"/>
      <c r="X36" s="49"/>
      <c r="AE36" s="49"/>
    </row>
    <row r="37">
      <c r="A37" s="141" t="s">
        <v>1090</v>
      </c>
      <c r="B37" s="143">
        <v>300.0</v>
      </c>
      <c r="C37" s="145">
        <v>8.5</v>
      </c>
      <c r="D37" s="49" t="s">
        <v>1088</v>
      </c>
      <c r="E37" s="76">
        <f t="shared" ref="E37:F37" si="32">round($L$2 * $N$2 * $B37 / E$2, 2)</f>
        <v>15.71</v>
      </c>
      <c r="F37" s="76">
        <f t="shared" si="32"/>
        <v>14.82</v>
      </c>
      <c r="I37" s="76">
        <f t="shared" ref="I37:I42" si="34">round($L$2 * $N$2 * $B37 / I$2, 2)</f>
        <v>5</v>
      </c>
      <c r="J37" s="49"/>
      <c r="K37" s="49"/>
      <c r="L37" s="49"/>
      <c r="M37" s="49"/>
      <c r="N37" s="49"/>
      <c r="O37" s="49"/>
      <c r="Q37" s="49"/>
      <c r="R37" s="49"/>
      <c r="S37" s="45"/>
      <c r="V37" s="49"/>
      <c r="W37" s="49"/>
      <c r="X37" s="49"/>
      <c r="AE37" s="49"/>
    </row>
    <row r="38">
      <c r="A38" s="141" t="s">
        <v>1098</v>
      </c>
      <c r="B38" s="145">
        <v>736.0</v>
      </c>
      <c r="C38" s="5">
        <v>26.4</v>
      </c>
      <c r="D38" s="45" t="s">
        <v>1095</v>
      </c>
      <c r="E38" s="76">
        <f t="shared" ref="E38:F38" si="33">round($L$2 * $N$2 * $B38 / E$2, 2)</f>
        <v>38.53</v>
      </c>
      <c r="F38" s="76">
        <f t="shared" si="33"/>
        <v>36.36</v>
      </c>
      <c r="I38" s="76">
        <f t="shared" si="34"/>
        <v>12.27</v>
      </c>
      <c r="J38" s="49"/>
      <c r="K38" s="49"/>
      <c r="L38" s="49"/>
      <c r="M38" s="49"/>
      <c r="N38" s="49"/>
      <c r="O38" s="49"/>
      <c r="Y38" s="49"/>
      <c r="AA38" s="49"/>
      <c r="AB38" s="49"/>
      <c r="AC38" s="49"/>
      <c r="AD38" s="49"/>
      <c r="AE38" s="49"/>
    </row>
    <row r="39">
      <c r="A39" s="141" t="s">
        <v>1743</v>
      </c>
      <c r="B39" s="143">
        <v>736.0</v>
      </c>
      <c r="C39" s="145">
        <v>26.4</v>
      </c>
      <c r="D39" s="49" t="s">
        <v>1101</v>
      </c>
      <c r="E39" s="76">
        <f t="shared" ref="E39:F39" si="35">round($L$2 * $N$2 * $B39 / E$2, 2)</f>
        <v>38.53</v>
      </c>
      <c r="F39" s="76">
        <f t="shared" si="35"/>
        <v>36.36</v>
      </c>
      <c r="I39" s="76">
        <f t="shared" si="34"/>
        <v>12.27</v>
      </c>
      <c r="J39" s="49"/>
      <c r="K39" s="49"/>
      <c r="L39" s="49"/>
      <c r="M39" s="49"/>
      <c r="N39" s="49"/>
      <c r="O39" s="49"/>
      <c r="Y39" s="49"/>
      <c r="AA39" s="49"/>
      <c r="AB39" s="49"/>
      <c r="AC39" s="49"/>
      <c r="AD39" s="49"/>
      <c r="AE39" s="49"/>
    </row>
    <row r="40">
      <c r="A40" s="49" t="s">
        <v>1748</v>
      </c>
      <c r="B40" s="143">
        <v>736.0</v>
      </c>
      <c r="C40" s="145">
        <v>26.4</v>
      </c>
      <c r="D40" s="49" t="s">
        <v>1108</v>
      </c>
      <c r="E40" s="76">
        <f t="shared" ref="E40:F40" si="36">round($L$2 * $N$2 * $B40 / E$2, 2)</f>
        <v>38.53</v>
      </c>
      <c r="F40" s="76">
        <f t="shared" si="36"/>
        <v>36.36</v>
      </c>
      <c r="I40" s="76">
        <f t="shared" si="34"/>
        <v>12.27</v>
      </c>
      <c r="J40" s="49"/>
      <c r="K40" s="49"/>
      <c r="L40" s="49"/>
      <c r="M40" s="49"/>
      <c r="N40" s="49"/>
      <c r="O40" s="49"/>
      <c r="X40" s="49"/>
      <c r="Y40" s="49"/>
      <c r="AA40" s="49"/>
      <c r="AB40" s="49"/>
      <c r="AC40" s="49"/>
      <c r="AD40" s="49"/>
      <c r="AE40" s="49"/>
    </row>
    <row r="41">
      <c r="A41" s="141" t="s">
        <v>1118</v>
      </c>
      <c r="B41" s="143">
        <v>300.0</v>
      </c>
      <c r="C41" s="145">
        <v>6.9</v>
      </c>
      <c r="D41" s="49" t="s">
        <v>1114</v>
      </c>
      <c r="E41" s="76">
        <f t="shared" ref="E41:F41" si="37">round($L$2 * $N$2 * $B41 / E$2, 2)</f>
        <v>15.71</v>
      </c>
      <c r="F41" s="76">
        <f t="shared" si="37"/>
        <v>14.82</v>
      </c>
      <c r="I41" s="76">
        <f t="shared" si="34"/>
        <v>5</v>
      </c>
      <c r="J41" s="49"/>
      <c r="K41" s="49"/>
      <c r="L41" s="49"/>
      <c r="M41" s="49"/>
      <c r="N41" s="49"/>
      <c r="O41" s="49"/>
      <c r="X41" s="49"/>
      <c r="Y41" s="49"/>
      <c r="AA41" s="49"/>
      <c r="AB41" s="49"/>
      <c r="AC41" s="49"/>
      <c r="AD41" s="49"/>
      <c r="AE41" s="49"/>
    </row>
    <row r="42">
      <c r="A42" s="141" t="s">
        <v>1084</v>
      </c>
      <c r="B42" s="143">
        <v>540.0</v>
      </c>
      <c r="C42" s="145">
        <v>18.2</v>
      </c>
      <c r="D42" s="49" t="s">
        <v>1080</v>
      </c>
      <c r="E42" s="76">
        <f t="shared" ref="E42:F42" si="38">round($L$2 * $N$2 * $B42 / E$2, 2)</f>
        <v>28.27</v>
      </c>
      <c r="F42" s="76">
        <f t="shared" si="38"/>
        <v>26.68</v>
      </c>
      <c r="I42" s="76">
        <f t="shared" si="34"/>
        <v>9</v>
      </c>
      <c r="J42" s="49"/>
      <c r="K42" s="49"/>
      <c r="L42" s="49"/>
      <c r="M42" s="49"/>
      <c r="N42" s="49"/>
      <c r="O42" s="49"/>
      <c r="X42" s="49"/>
      <c r="Y42" s="45"/>
      <c r="AA42" s="45"/>
      <c r="AB42" s="49"/>
      <c r="AC42" s="49"/>
      <c r="AD42" s="49"/>
      <c r="AE42" s="49"/>
    </row>
    <row r="43">
      <c r="X43" s="49"/>
    </row>
    <row r="44">
      <c r="A44" s="70" t="s">
        <v>1098</v>
      </c>
      <c r="B44" s="5">
        <v>699.0</v>
      </c>
      <c r="C44" s="5">
        <v>26.4</v>
      </c>
      <c r="D44" s="5" t="s">
        <v>1095</v>
      </c>
      <c r="X44" s="49"/>
    </row>
    <row r="45">
      <c r="X45" s="49"/>
    </row>
    <row r="46">
      <c r="X46" s="49"/>
    </row>
    <row r="47">
      <c r="X47" s="49"/>
    </row>
    <row r="49">
      <c r="A49" s="56" t="s">
        <v>1778</v>
      </c>
      <c r="B49" s="5">
        <v>3600.0</v>
      </c>
      <c r="C49" s="5">
        <v>137.0</v>
      </c>
      <c r="D49" s="45" t="s">
        <v>1779</v>
      </c>
    </row>
    <row r="50">
      <c r="A50" s="56" t="s">
        <v>1781</v>
      </c>
      <c r="B50" s="5">
        <v>2800.0</v>
      </c>
    </row>
    <row r="51">
      <c r="A51" s="56" t="s">
        <v>1782</v>
      </c>
      <c r="B51" s="5">
        <v>3000.0</v>
      </c>
      <c r="C51" s="5">
        <v>110.0</v>
      </c>
    </row>
    <row r="52">
      <c r="A52" s="56" t="s">
        <v>1784</v>
      </c>
      <c r="B52" s="5">
        <v>1000.0</v>
      </c>
    </row>
    <row r="53">
      <c r="A53" s="56" t="s">
        <v>1786</v>
      </c>
      <c r="B53" s="5">
        <v>800.0</v>
      </c>
      <c r="D53" s="5" t="s">
        <v>1787</v>
      </c>
    </row>
    <row r="54">
      <c r="A54" s="56" t="s">
        <v>1788</v>
      </c>
      <c r="B54" s="5">
        <v>480.0</v>
      </c>
      <c r="D54" s="5" t="s">
        <v>1787</v>
      </c>
    </row>
    <row r="55">
      <c r="A55" s="56" t="s">
        <v>1791</v>
      </c>
      <c r="B55" s="5">
        <v>1800.0</v>
      </c>
    </row>
    <row r="56">
      <c r="A56" s="56" t="s">
        <v>1795</v>
      </c>
      <c r="B56" s="5">
        <v>750.0</v>
      </c>
      <c r="D56" s="5" t="s">
        <v>1787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75"/>
    <col customWidth="1" min="2" max="2" width="29.38"/>
    <col customWidth="1" min="3" max="3" width="31.13"/>
    <col customWidth="1" min="9" max="9" width="12.13"/>
    <col customWidth="1" min="10" max="15" width="8.63"/>
  </cols>
  <sheetData>
    <row r="1">
      <c r="A1" s="1" t="s">
        <v>0</v>
      </c>
      <c r="B1" s="1" t="s">
        <v>8</v>
      </c>
      <c r="C1" s="1" t="s">
        <v>1188</v>
      </c>
      <c r="D1" s="1" t="s">
        <v>1338</v>
      </c>
    </row>
    <row r="2">
      <c r="A2" s="5" t="s">
        <v>1341</v>
      </c>
      <c r="B2" s="5" t="s">
        <v>1342</v>
      </c>
      <c r="C2" s="5" t="s">
        <v>1344</v>
      </c>
      <c r="D2" s="78">
        <v>45359.0</v>
      </c>
    </row>
    <row r="3">
      <c r="A3" s="5" t="s">
        <v>1347</v>
      </c>
      <c r="B3" s="5" t="s">
        <v>1348</v>
      </c>
      <c r="C3" s="5" t="s">
        <v>1349</v>
      </c>
      <c r="D3" s="78">
        <v>45359.0</v>
      </c>
      <c r="H3" s="1"/>
      <c r="I3" s="1"/>
      <c r="J3" s="1"/>
      <c r="K3" s="1"/>
      <c r="L3" s="1"/>
      <c r="M3" s="1"/>
      <c r="N3" s="1"/>
      <c r="O3" s="1"/>
    </row>
    <row r="4">
      <c r="H4" s="1"/>
      <c r="I4" s="79"/>
      <c r="J4" s="80"/>
      <c r="K4" s="80"/>
      <c r="L4" s="80"/>
      <c r="M4" s="80"/>
      <c r="N4" s="80"/>
      <c r="O4" s="80"/>
    </row>
    <row r="5">
      <c r="H5" s="1"/>
      <c r="I5" s="79"/>
      <c r="J5" s="80"/>
      <c r="K5" s="79"/>
      <c r="L5" s="80"/>
      <c r="M5" s="79"/>
      <c r="N5" s="80"/>
      <c r="O5" s="80"/>
    </row>
    <row r="6">
      <c r="H6" s="1"/>
      <c r="I6" s="79"/>
      <c r="J6" s="79"/>
      <c r="K6" s="79"/>
      <c r="L6" s="79"/>
      <c r="M6" s="79"/>
      <c r="N6" s="80"/>
      <c r="O6" s="79"/>
    </row>
    <row r="7">
      <c r="H7" s="1"/>
      <c r="I7" s="79"/>
      <c r="J7" s="80"/>
      <c r="K7" s="80"/>
      <c r="L7" s="79"/>
      <c r="M7" s="79"/>
      <c r="N7" s="79"/>
      <c r="O7" s="79"/>
    </row>
    <row r="12">
      <c r="D12" s="81" t="s">
        <v>1366</v>
      </c>
    </row>
    <row r="13">
      <c r="A13" s="5" t="s">
        <v>1341</v>
      </c>
      <c r="B13" s="5" t="s">
        <v>1342</v>
      </c>
      <c r="C13" s="5" t="s">
        <v>1373</v>
      </c>
      <c r="D13" s="5" t="s">
        <v>1374</v>
      </c>
    </row>
  </sheetData>
  <hyperlinks>
    <hyperlink r:id="rId1" location="gid=892838945" ref="D12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8.25"/>
    <col customWidth="1" min="4" max="4" width="17.38"/>
    <col customWidth="1" min="5" max="7" width="27.25"/>
    <col customWidth="1" min="13" max="13" width="77.13"/>
  </cols>
  <sheetData>
    <row r="1">
      <c r="A1" s="1" t="s">
        <v>1383</v>
      </c>
      <c r="B1" s="1" t="s">
        <v>1384</v>
      </c>
      <c r="C1" s="1" t="s">
        <v>1387</v>
      </c>
      <c r="D1" s="1" t="s">
        <v>1389</v>
      </c>
      <c r="E1" s="1" t="s">
        <v>1166</v>
      </c>
      <c r="F1" s="1" t="s">
        <v>1390</v>
      </c>
      <c r="G1" s="1" t="s">
        <v>1391</v>
      </c>
      <c r="H1" s="82" t="s">
        <v>1393</v>
      </c>
      <c r="I1" s="82" t="s">
        <v>1395</v>
      </c>
      <c r="J1" s="82" t="s">
        <v>1396</v>
      </c>
      <c r="K1" s="82" t="s">
        <v>1398</v>
      </c>
      <c r="L1" s="82" t="s">
        <v>1399</v>
      </c>
      <c r="M1" s="82" t="s">
        <v>1401</v>
      </c>
    </row>
    <row r="2">
      <c r="A2" s="5" t="s">
        <v>1403</v>
      </c>
      <c r="B2" s="5" t="s">
        <v>1405</v>
      </c>
      <c r="C2" s="5" t="s">
        <v>1406</v>
      </c>
      <c r="D2" s="5" t="s">
        <v>1407</v>
      </c>
      <c r="E2" s="5" t="s">
        <v>1408</v>
      </c>
      <c r="F2" s="5" t="s">
        <v>1409</v>
      </c>
      <c r="G2" s="5" t="s">
        <v>1410</v>
      </c>
      <c r="H2" s="83" t="s">
        <v>1412</v>
      </c>
      <c r="I2" s="84" t="s">
        <v>1415</v>
      </c>
      <c r="J2" s="85" t="s">
        <v>1418</v>
      </c>
      <c r="K2" s="86" t="s">
        <v>1423</v>
      </c>
      <c r="L2" s="86" t="s">
        <v>1427</v>
      </c>
      <c r="M2" s="5" t="s">
        <v>1431</v>
      </c>
    </row>
    <row r="3">
      <c r="A3" s="5" t="s">
        <v>1434</v>
      </c>
      <c r="B3" s="5" t="s">
        <v>1435</v>
      </c>
      <c r="C3" s="5" t="s">
        <v>1436</v>
      </c>
      <c r="D3" s="5" t="s">
        <v>1407</v>
      </c>
      <c r="E3" s="5" t="s">
        <v>1438</v>
      </c>
      <c r="F3" s="5"/>
      <c r="G3" s="5" t="s">
        <v>1440</v>
      </c>
      <c r="H3" s="87" t="s">
        <v>1442</v>
      </c>
      <c r="I3" s="87" t="s">
        <v>1445</v>
      </c>
      <c r="J3" s="85" t="s">
        <v>1418</v>
      </c>
      <c r="K3" s="86" t="s">
        <v>1447</v>
      </c>
      <c r="L3" s="86" t="s">
        <v>1448</v>
      </c>
      <c r="M3" s="5" t="s">
        <v>1449</v>
      </c>
    </row>
    <row r="4">
      <c r="A4" s="5" t="s">
        <v>1434</v>
      </c>
      <c r="B4" s="5" t="s">
        <v>1435</v>
      </c>
      <c r="C4" s="5" t="s">
        <v>1450</v>
      </c>
      <c r="D4" s="5" t="s">
        <v>1407</v>
      </c>
      <c r="E4" s="5" t="s">
        <v>1451</v>
      </c>
      <c r="F4" s="5"/>
      <c r="G4" s="5" t="s">
        <v>1452</v>
      </c>
      <c r="H4" s="86" t="s">
        <v>1453</v>
      </c>
      <c r="I4" s="86" t="s">
        <v>1454</v>
      </c>
      <c r="J4" s="85" t="s">
        <v>1418</v>
      </c>
      <c r="K4" s="86" t="s">
        <v>1447</v>
      </c>
      <c r="L4" s="86" t="s">
        <v>1448</v>
      </c>
      <c r="M4" s="5" t="s">
        <v>1449</v>
      </c>
    </row>
    <row r="5">
      <c r="A5" s="5" t="s">
        <v>1457</v>
      </c>
      <c r="B5" s="5" t="s">
        <v>1458</v>
      </c>
      <c r="C5" s="5"/>
      <c r="D5" s="5"/>
      <c r="E5" s="5"/>
      <c r="F5" s="5"/>
      <c r="G5" s="5"/>
      <c r="H5" s="88"/>
      <c r="I5" s="88"/>
      <c r="J5" s="88"/>
      <c r="K5" s="88"/>
      <c r="L5" s="88"/>
      <c r="M5" s="5" t="s">
        <v>1459</v>
      </c>
    </row>
    <row r="6">
      <c r="A6" s="5" t="s">
        <v>1460</v>
      </c>
      <c r="B6" s="5" t="s">
        <v>1461</v>
      </c>
      <c r="C6" s="5" t="s">
        <v>1462</v>
      </c>
      <c r="D6" s="5" t="s">
        <v>1463</v>
      </c>
      <c r="E6" s="5" t="s">
        <v>1464</v>
      </c>
      <c r="F6" s="5"/>
      <c r="G6" s="5"/>
      <c r="H6" s="88" t="s">
        <v>1465</v>
      </c>
      <c r="I6" s="88" t="s">
        <v>1466</v>
      </c>
      <c r="J6" s="88" t="s">
        <v>1467</v>
      </c>
      <c r="K6" s="88" t="s">
        <v>1468</v>
      </c>
      <c r="L6" s="88" t="s">
        <v>1469</v>
      </c>
      <c r="M6" s="5" t="s">
        <v>1470</v>
      </c>
    </row>
    <row r="7">
      <c r="A7" s="5" t="s">
        <v>1471</v>
      </c>
      <c r="B7" s="5" t="s">
        <v>1472</v>
      </c>
      <c r="C7" s="5" t="s">
        <v>1473</v>
      </c>
      <c r="D7" s="5" t="s">
        <v>1463</v>
      </c>
      <c r="E7" s="5" t="s">
        <v>1474</v>
      </c>
      <c r="F7" s="5"/>
      <c r="G7" s="5"/>
      <c r="H7" s="88" t="s">
        <v>1475</v>
      </c>
      <c r="I7" s="88" t="s">
        <v>1476</v>
      </c>
      <c r="J7" s="88" t="s">
        <v>1477</v>
      </c>
      <c r="K7" s="88" t="s">
        <v>1478</v>
      </c>
      <c r="L7" s="88" t="s">
        <v>1479</v>
      </c>
      <c r="M7" s="5" t="s">
        <v>1481</v>
      </c>
    </row>
    <row r="11">
      <c r="A11" s="1" t="s">
        <v>1482</v>
      </c>
      <c r="B11" s="1" t="s">
        <v>1483</v>
      </c>
      <c r="C11" s="1" t="s">
        <v>1485</v>
      </c>
      <c r="D11" s="1" t="s">
        <v>1486</v>
      </c>
    </row>
    <row r="12">
      <c r="A12" s="5" t="s">
        <v>1487</v>
      </c>
      <c r="B12" s="5" t="s">
        <v>1488</v>
      </c>
      <c r="D12" s="5" t="s">
        <v>1489</v>
      </c>
    </row>
    <row r="13">
      <c r="A13" s="5" t="s">
        <v>1490</v>
      </c>
      <c r="B13" s="5" t="s">
        <v>1491</v>
      </c>
    </row>
    <row r="14">
      <c r="A14" s="5" t="s">
        <v>1492</v>
      </c>
      <c r="B14" s="5" t="s">
        <v>1491</v>
      </c>
      <c r="D14" s="5" t="s">
        <v>1493</v>
      </c>
    </row>
    <row r="15">
      <c r="A15" s="5" t="s">
        <v>1494</v>
      </c>
      <c r="B15" s="5" t="s">
        <v>1495</v>
      </c>
      <c r="D15" s="5" t="s">
        <v>1496</v>
      </c>
    </row>
    <row r="16">
      <c r="A16" s="5" t="s">
        <v>1497</v>
      </c>
      <c r="B16" s="5" t="s">
        <v>1495</v>
      </c>
      <c r="D16" s="5" t="s">
        <v>1498</v>
      </c>
    </row>
    <row r="17">
      <c r="A17" s="5" t="s">
        <v>1499</v>
      </c>
      <c r="B17" s="5" t="s">
        <v>1495</v>
      </c>
      <c r="D17" s="5" t="s">
        <v>1500</v>
      </c>
    </row>
    <row r="18">
      <c r="A18" s="5" t="s">
        <v>1501</v>
      </c>
      <c r="B18" s="5" t="s">
        <v>1495</v>
      </c>
      <c r="D18" s="5" t="s">
        <v>1502</v>
      </c>
      <c r="F18" s="5" t="s">
        <v>67</v>
      </c>
    </row>
    <row r="19">
      <c r="A19" s="5" t="s">
        <v>1504</v>
      </c>
      <c r="B19" s="5" t="s">
        <v>1473</v>
      </c>
    </row>
    <row r="20">
      <c r="A20" s="5" t="s">
        <v>1505</v>
      </c>
      <c r="B20" s="5" t="s">
        <v>1495</v>
      </c>
    </row>
    <row r="21">
      <c r="A21" s="5" t="s">
        <v>1506</v>
      </c>
      <c r="B21" s="5" t="s">
        <v>1507</v>
      </c>
      <c r="C21" s="42" t="s">
        <v>1508</v>
      </c>
      <c r="D21" s="5" t="s">
        <v>1509</v>
      </c>
    </row>
    <row r="22">
      <c r="A22" s="5" t="s">
        <v>1510</v>
      </c>
      <c r="B22" s="5" t="s">
        <v>1507</v>
      </c>
      <c r="D22" s="5" t="s">
        <v>1511</v>
      </c>
    </row>
    <row r="30">
      <c r="A30" s="1" t="s">
        <v>1513</v>
      </c>
      <c r="B30" s="1" t="s">
        <v>1514</v>
      </c>
      <c r="C30" s="1" t="s">
        <v>1515</v>
      </c>
      <c r="D30" s="1" t="s">
        <v>1516</v>
      </c>
      <c r="E30" s="1" t="s">
        <v>1517</v>
      </c>
      <c r="F30" s="1" t="s">
        <v>1518</v>
      </c>
      <c r="G30" s="1" t="s">
        <v>1519</v>
      </c>
      <c r="H30" s="1" t="s">
        <v>1520</v>
      </c>
      <c r="I30" s="1" t="s">
        <v>1521</v>
      </c>
      <c r="J30" s="1" t="s">
        <v>1522</v>
      </c>
      <c r="K30" s="1" t="s">
        <v>1523</v>
      </c>
      <c r="L30" s="1" t="s">
        <v>1524</v>
      </c>
      <c r="M30" s="1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5" t="s">
        <v>1525</v>
      </c>
      <c r="B31" s="5" t="s">
        <v>1526</v>
      </c>
      <c r="D31" s="5" t="s">
        <v>1527</v>
      </c>
      <c r="E31" s="5" t="s">
        <v>1514</v>
      </c>
      <c r="F31" s="42" t="s">
        <v>1529</v>
      </c>
      <c r="G31" s="5" t="s">
        <v>1530</v>
      </c>
      <c r="H31" s="5">
        <v>5000.0</v>
      </c>
    </row>
    <row r="32">
      <c r="A32" s="5" t="s">
        <v>1531</v>
      </c>
      <c r="B32" s="5" t="s">
        <v>1526</v>
      </c>
      <c r="D32" s="5" t="s">
        <v>1532</v>
      </c>
      <c r="E32" s="5" t="s">
        <v>1514</v>
      </c>
      <c r="F32" s="42" t="s">
        <v>1533</v>
      </c>
      <c r="G32" s="5" t="s">
        <v>1530</v>
      </c>
      <c r="H32" s="5">
        <v>5000.0</v>
      </c>
    </row>
    <row r="35">
      <c r="A35" s="5" t="s">
        <v>1535</v>
      </c>
      <c r="B35" s="5" t="s">
        <v>1536</v>
      </c>
      <c r="C35" s="5" t="s">
        <v>1537</v>
      </c>
      <c r="D35" s="5" t="s">
        <v>1538</v>
      </c>
      <c r="E35" s="5" t="s">
        <v>1539</v>
      </c>
      <c r="F35" s="5" t="s">
        <v>1540</v>
      </c>
      <c r="G35" s="5" t="s">
        <v>1541</v>
      </c>
      <c r="H35" s="5" t="s">
        <v>1542</v>
      </c>
      <c r="I35" s="5" t="s">
        <v>1543</v>
      </c>
    </row>
    <row r="36">
      <c r="A36" s="5" t="s">
        <v>1544</v>
      </c>
      <c r="B36" s="5" t="s">
        <v>1545</v>
      </c>
      <c r="C36" s="5" t="b">
        <v>0</v>
      </c>
      <c r="E36" s="5" t="s">
        <v>1546</v>
      </c>
      <c r="F36" s="5" t="s">
        <v>1547</v>
      </c>
      <c r="G36" s="5" t="b">
        <v>1</v>
      </c>
      <c r="H36" s="5" t="s">
        <v>1548</v>
      </c>
      <c r="I36" s="5" t="s">
        <v>1549</v>
      </c>
    </row>
    <row r="37">
      <c r="A37" s="5" t="s">
        <v>1544</v>
      </c>
      <c r="B37" s="5" t="s">
        <v>1550</v>
      </c>
      <c r="C37" s="5" t="b">
        <v>1</v>
      </c>
      <c r="E37" s="5" t="s">
        <v>1551</v>
      </c>
      <c r="F37" s="5">
        <v>0.0</v>
      </c>
      <c r="G37" s="5" t="b">
        <v>0</v>
      </c>
      <c r="H37" s="5" t="s">
        <v>1552</v>
      </c>
      <c r="I37" s="5" t="s">
        <v>1553</v>
      </c>
    </row>
    <row r="38">
      <c r="A38" s="5" t="s">
        <v>1544</v>
      </c>
      <c r="B38" s="5" t="s">
        <v>1555</v>
      </c>
      <c r="C38" s="5" t="b">
        <v>1</v>
      </c>
      <c r="E38" s="5" t="s">
        <v>1551</v>
      </c>
      <c r="F38" s="5">
        <v>0.0</v>
      </c>
      <c r="G38" s="5" t="b">
        <v>0</v>
      </c>
      <c r="H38" s="5" t="s">
        <v>1556</v>
      </c>
      <c r="I38" s="5" t="s">
        <v>1557</v>
      </c>
    </row>
    <row r="39">
      <c r="A39" s="5" t="s">
        <v>1544</v>
      </c>
      <c r="B39" s="5" t="s">
        <v>1558</v>
      </c>
      <c r="C39" s="5" t="b">
        <v>1</v>
      </c>
      <c r="E39" s="5" t="s">
        <v>1551</v>
      </c>
      <c r="F39" s="5">
        <v>0.0</v>
      </c>
      <c r="G39" s="5" t="b">
        <v>0</v>
      </c>
      <c r="H39" s="5" t="s">
        <v>1559</v>
      </c>
      <c r="I39" s="5" t="s">
        <v>1560</v>
      </c>
    </row>
    <row r="40">
      <c r="A40" s="5" t="s">
        <v>1561</v>
      </c>
      <c r="B40" s="5" t="s">
        <v>1562</v>
      </c>
      <c r="C40" s="5" t="b">
        <v>0</v>
      </c>
      <c r="D40" s="5">
        <v>0.201</v>
      </c>
      <c r="E40" s="5" t="s">
        <v>1551</v>
      </c>
      <c r="F40" s="5">
        <v>0.0</v>
      </c>
      <c r="G40" s="5" t="b">
        <v>0</v>
      </c>
      <c r="H40" s="5" t="s">
        <v>1563</v>
      </c>
      <c r="I40" s="5" t="s">
        <v>1564</v>
      </c>
    </row>
    <row r="41">
      <c r="A41" s="5" t="s">
        <v>1565</v>
      </c>
      <c r="B41" s="5" t="s">
        <v>1566</v>
      </c>
      <c r="C41" s="5" t="b">
        <v>0</v>
      </c>
      <c r="D41" s="5">
        <v>0.201</v>
      </c>
      <c r="E41" s="5" t="s">
        <v>1551</v>
      </c>
      <c r="F41" s="5">
        <v>0.0</v>
      </c>
      <c r="G41" s="5" t="b">
        <v>0</v>
      </c>
      <c r="H41" s="5" t="s">
        <v>1567</v>
      </c>
      <c r="I41" s="5" t="s">
        <v>1568</v>
      </c>
    </row>
    <row r="42">
      <c r="A42" s="5" t="s">
        <v>1569</v>
      </c>
      <c r="B42" s="5" t="s">
        <v>1571</v>
      </c>
      <c r="C42" s="5" t="b">
        <v>0</v>
      </c>
      <c r="E42" s="5" t="s">
        <v>1551</v>
      </c>
      <c r="F42" s="5">
        <v>0.0</v>
      </c>
      <c r="G42" s="5" t="b">
        <v>0</v>
      </c>
      <c r="H42" s="5" t="s">
        <v>1572</v>
      </c>
      <c r="I42" s="5" t="s">
        <v>1573</v>
      </c>
    </row>
    <row r="43">
      <c r="A43" s="5" t="s">
        <v>1574</v>
      </c>
      <c r="B43" s="5" t="s">
        <v>1566</v>
      </c>
      <c r="C43" s="5" t="b">
        <v>0</v>
      </c>
      <c r="E43" s="5" t="s">
        <v>1551</v>
      </c>
      <c r="F43" s="5">
        <v>0.0</v>
      </c>
      <c r="G43" s="5" t="b">
        <v>0</v>
      </c>
      <c r="H43" s="5" t="s">
        <v>1575</v>
      </c>
      <c r="I43" s="5" t="s">
        <v>1576</v>
      </c>
    </row>
    <row r="44">
      <c r="A44" s="5" t="s">
        <v>1577</v>
      </c>
      <c r="B44" s="5" t="s">
        <v>1578</v>
      </c>
      <c r="C44" s="5" t="b">
        <v>0</v>
      </c>
      <c r="D44" s="5">
        <v>11.837</v>
      </c>
      <c r="E44" s="5" t="s">
        <v>1551</v>
      </c>
      <c r="F44" s="5">
        <v>0.0</v>
      </c>
      <c r="G44" s="5" t="b">
        <v>0</v>
      </c>
      <c r="H44" s="5" t="s">
        <v>1579</v>
      </c>
      <c r="I44" s="89" t="s">
        <v>1580</v>
      </c>
    </row>
  </sheetData>
  <hyperlinks>
    <hyperlink r:id="rId1" ref="H2"/>
    <hyperlink r:id="rId2" ref="I2"/>
    <hyperlink r:id="rId3" ref="J2"/>
    <hyperlink r:id="rId4" ref="K2"/>
    <hyperlink r:id="rId5" ref="L2"/>
    <hyperlink r:id="rId6" ref="J3"/>
    <hyperlink r:id="rId7" ref="K3"/>
    <hyperlink r:id="rId8" ref="L3"/>
    <hyperlink r:id="rId9" ref="H4"/>
    <hyperlink r:id="rId10" ref="I4"/>
    <hyperlink r:id="rId11" ref="J4"/>
    <hyperlink r:id="rId12" ref="K4"/>
    <hyperlink r:id="rId13" ref="L4"/>
    <hyperlink r:id="rId14" ref="C21"/>
    <hyperlink r:id="rId15" ref="F31"/>
    <hyperlink r:id="rId16" ref="F32"/>
  </hyperlinks>
  <drawing r:id="rId1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13"/>
    <col customWidth="1" min="3" max="7" width="8.75"/>
    <col customWidth="1" min="12" max="12" width="45.13"/>
  </cols>
  <sheetData>
    <row r="1">
      <c r="A1" s="1" t="s">
        <v>1608</v>
      </c>
      <c r="M1" s="5" t="s">
        <v>1609</v>
      </c>
      <c r="N1" s="45" t="s">
        <v>1610</v>
      </c>
      <c r="O1" s="45" t="s">
        <v>1611</v>
      </c>
      <c r="P1" s="45" t="s">
        <v>1612</v>
      </c>
      <c r="Q1" s="45" t="s">
        <v>1613</v>
      </c>
      <c r="R1" s="45" t="s">
        <v>1614</v>
      </c>
      <c r="S1" s="45" t="s">
        <v>1616</v>
      </c>
      <c r="T1" s="45" t="s">
        <v>1617</v>
      </c>
      <c r="U1" s="45" t="s">
        <v>1618</v>
      </c>
      <c r="V1" s="45" t="s">
        <v>1619</v>
      </c>
      <c r="W1" s="45" t="s">
        <v>1621</v>
      </c>
      <c r="X1" s="45" t="s">
        <v>1622</v>
      </c>
    </row>
    <row r="2">
      <c r="A2" s="48" t="s">
        <v>1623</v>
      </c>
      <c r="B2" s="93" t="s">
        <v>1624</v>
      </c>
      <c r="C2" s="94" t="s">
        <v>1626</v>
      </c>
      <c r="D2" s="95" t="s">
        <v>1628</v>
      </c>
      <c r="E2" s="96" t="s">
        <v>1631</v>
      </c>
      <c r="F2" s="97" t="s">
        <v>1632</v>
      </c>
      <c r="G2" s="98" t="s">
        <v>1634</v>
      </c>
      <c r="I2" s="5" t="s">
        <v>1636</v>
      </c>
      <c r="M2" s="5">
        <v>1.0</v>
      </c>
      <c r="N2" s="99" t="s">
        <v>1638</v>
      </c>
      <c r="O2" s="100" t="s">
        <v>1639</v>
      </c>
      <c r="P2" s="101" t="s">
        <v>1641</v>
      </c>
      <c r="Q2" s="102" t="s">
        <v>1642</v>
      </c>
      <c r="R2" s="103" t="s">
        <v>1644</v>
      </c>
      <c r="S2" s="104" t="s">
        <v>1646</v>
      </c>
      <c r="T2" s="105" t="s">
        <v>1647</v>
      </c>
      <c r="U2" s="106" t="s">
        <v>1650</v>
      </c>
      <c r="V2" s="107" t="s">
        <v>1652</v>
      </c>
      <c r="W2" s="93" t="s">
        <v>1624</v>
      </c>
      <c r="X2" s="108" t="s">
        <v>1653</v>
      </c>
    </row>
    <row r="3">
      <c r="A3" s="48" t="s">
        <v>1655</v>
      </c>
      <c r="B3" s="108" t="s">
        <v>1653</v>
      </c>
      <c r="C3" s="109" t="s">
        <v>1549</v>
      </c>
      <c r="D3" s="110" t="s">
        <v>1656</v>
      </c>
      <c r="E3" s="112" t="s">
        <v>1553</v>
      </c>
      <c r="F3" s="113" t="s">
        <v>1557</v>
      </c>
      <c r="G3" s="114" t="s">
        <v>1560</v>
      </c>
      <c r="I3" s="5" t="s">
        <v>1657</v>
      </c>
      <c r="M3" s="5">
        <v>2.0</v>
      </c>
      <c r="N3" s="115" t="s">
        <v>1658</v>
      </c>
      <c r="O3" s="116" t="s">
        <v>1662</v>
      </c>
      <c r="P3" s="117" t="s">
        <v>1664</v>
      </c>
      <c r="Q3" s="118" t="s">
        <v>1667</v>
      </c>
      <c r="R3" s="119" t="s">
        <v>1669</v>
      </c>
      <c r="S3" s="120" t="s">
        <v>1670</v>
      </c>
      <c r="T3" s="121" t="s">
        <v>1673</v>
      </c>
      <c r="U3" s="122" t="s">
        <v>1674</v>
      </c>
      <c r="V3" s="123" t="s">
        <v>1675</v>
      </c>
      <c r="W3" s="94" t="s">
        <v>1626</v>
      </c>
      <c r="X3" s="109" t="s">
        <v>1549</v>
      </c>
    </row>
    <row r="4">
      <c r="A4" s="49"/>
      <c r="B4" s="49"/>
      <c r="C4" s="49"/>
      <c r="D4" s="45"/>
      <c r="E4" s="49"/>
      <c r="F4" s="49"/>
      <c r="G4" s="49"/>
      <c r="M4" s="5">
        <v>3.0</v>
      </c>
      <c r="N4" s="124" t="s">
        <v>1676</v>
      </c>
      <c r="O4" s="125" t="s">
        <v>1678</v>
      </c>
      <c r="P4" s="126" t="s">
        <v>1680</v>
      </c>
      <c r="Q4" s="127" t="s">
        <v>1681</v>
      </c>
      <c r="R4" s="128" t="s">
        <v>1683</v>
      </c>
      <c r="S4" s="129" t="s">
        <v>1686</v>
      </c>
      <c r="T4" s="130" t="s">
        <v>1687</v>
      </c>
      <c r="U4" s="132" t="s">
        <v>1688</v>
      </c>
      <c r="V4" s="133" t="s">
        <v>1691</v>
      </c>
      <c r="W4" s="95" t="s">
        <v>1628</v>
      </c>
      <c r="X4" s="110" t="s">
        <v>1656</v>
      </c>
    </row>
    <row r="5">
      <c r="A5" s="134" t="s">
        <v>1694</v>
      </c>
      <c r="B5" s="49"/>
      <c r="C5" s="49"/>
      <c r="D5" s="49"/>
      <c r="E5" s="49"/>
      <c r="F5" s="49"/>
      <c r="G5" s="49"/>
      <c r="M5" s="5">
        <v>4.0</v>
      </c>
      <c r="N5" s="135" t="s">
        <v>1699</v>
      </c>
      <c r="O5" s="136" t="s">
        <v>1701</v>
      </c>
      <c r="P5" s="137" t="s">
        <v>1580</v>
      </c>
      <c r="Q5" s="138" t="s">
        <v>1704</v>
      </c>
      <c r="R5" s="139" t="s">
        <v>1568</v>
      </c>
      <c r="S5" s="140" t="s">
        <v>1564</v>
      </c>
      <c r="T5" s="142" t="s">
        <v>1707</v>
      </c>
      <c r="U5" s="144" t="s">
        <v>1709</v>
      </c>
      <c r="V5" s="146" t="s">
        <v>1710</v>
      </c>
      <c r="W5" s="96" t="s">
        <v>1631</v>
      </c>
      <c r="X5" s="112" t="s">
        <v>1553</v>
      </c>
    </row>
    <row r="6">
      <c r="A6" s="48" t="s">
        <v>1711</v>
      </c>
      <c r="B6" s="104" t="s">
        <v>1646</v>
      </c>
      <c r="C6" s="147" t="s">
        <v>1670</v>
      </c>
      <c r="D6" s="129" t="s">
        <v>1686</v>
      </c>
      <c r="E6" s="140" t="s">
        <v>1564</v>
      </c>
      <c r="F6" s="148" t="s">
        <v>1712</v>
      </c>
      <c r="G6" s="149" t="s">
        <v>1573</v>
      </c>
      <c r="I6" s="5" t="s">
        <v>1713</v>
      </c>
      <c r="M6" s="5">
        <v>5.0</v>
      </c>
      <c r="N6" s="150" t="s">
        <v>1714</v>
      </c>
      <c r="O6" s="151" t="s">
        <v>1715</v>
      </c>
      <c r="P6" s="152" t="s">
        <v>1716</v>
      </c>
      <c r="Q6" s="153" t="s">
        <v>1717</v>
      </c>
      <c r="R6" s="154" t="s">
        <v>1718</v>
      </c>
      <c r="S6" s="148" t="s">
        <v>1712</v>
      </c>
      <c r="T6" s="155" t="s">
        <v>1719</v>
      </c>
      <c r="U6" s="156" t="s">
        <v>1720</v>
      </c>
      <c r="V6" s="157" t="s">
        <v>1721</v>
      </c>
      <c r="W6" s="97" t="s">
        <v>1632</v>
      </c>
      <c r="X6" s="113" t="s">
        <v>1557</v>
      </c>
    </row>
    <row r="7">
      <c r="A7" s="48" t="s">
        <v>1722</v>
      </c>
      <c r="B7" s="102" t="s">
        <v>1642</v>
      </c>
      <c r="C7" s="118" t="s">
        <v>1667</v>
      </c>
      <c r="D7" s="127" t="s">
        <v>1681</v>
      </c>
      <c r="E7" s="138" t="s">
        <v>1704</v>
      </c>
      <c r="F7" s="153" t="s">
        <v>1717</v>
      </c>
      <c r="G7" s="158" t="s">
        <v>1723</v>
      </c>
      <c r="I7" s="5" t="s">
        <v>1724</v>
      </c>
      <c r="M7" s="5">
        <v>6.0</v>
      </c>
      <c r="N7" s="159" t="s">
        <v>1725</v>
      </c>
      <c r="O7" s="160" t="s">
        <v>1726</v>
      </c>
      <c r="P7" s="161" t="s">
        <v>1727</v>
      </c>
      <c r="Q7" s="158" t="s">
        <v>1723</v>
      </c>
      <c r="R7" s="162" t="s">
        <v>1576</v>
      </c>
      <c r="S7" s="149" t="s">
        <v>1573</v>
      </c>
      <c r="T7" s="163" t="s">
        <v>1729</v>
      </c>
      <c r="U7" s="165" t="s">
        <v>1732</v>
      </c>
      <c r="V7" s="166" t="s">
        <v>1738</v>
      </c>
      <c r="W7" s="98" t="s">
        <v>1634</v>
      </c>
      <c r="X7" s="114" t="s">
        <v>1560</v>
      </c>
    </row>
    <row r="8">
      <c r="A8" s="48" t="s">
        <v>1741</v>
      </c>
      <c r="B8" s="167" t="s">
        <v>1650</v>
      </c>
      <c r="C8" s="122" t="s">
        <v>1674</v>
      </c>
      <c r="D8" s="169" t="s">
        <v>1688</v>
      </c>
      <c r="E8" s="170" t="s">
        <v>1709</v>
      </c>
      <c r="F8" s="171" t="s">
        <v>1720</v>
      </c>
      <c r="G8" s="173" t="s">
        <v>1732</v>
      </c>
      <c r="I8" s="5" t="s">
        <v>1747</v>
      </c>
    </row>
    <row r="9">
      <c r="A9" s="49"/>
      <c r="B9" s="49"/>
      <c r="C9" s="49"/>
      <c r="D9" s="49"/>
      <c r="E9" s="49"/>
      <c r="F9" s="49"/>
      <c r="G9" s="49"/>
    </row>
    <row r="10">
      <c r="A10" s="174" t="s">
        <v>1749</v>
      </c>
      <c r="B10" s="49"/>
      <c r="C10" s="49"/>
      <c r="D10" s="49"/>
      <c r="E10" s="49"/>
      <c r="F10" s="49"/>
      <c r="G10" s="49"/>
    </row>
    <row r="11">
      <c r="A11" s="48" t="s">
        <v>1750</v>
      </c>
      <c r="B11" s="99" t="s">
        <v>1638</v>
      </c>
      <c r="C11" s="115" t="s">
        <v>1658</v>
      </c>
      <c r="D11" s="124" t="s">
        <v>1676</v>
      </c>
      <c r="E11" s="135" t="s">
        <v>1699</v>
      </c>
      <c r="F11" s="150" t="s">
        <v>1714</v>
      </c>
      <c r="G11" s="159" t="s">
        <v>1725</v>
      </c>
      <c r="I11" s="5" t="s">
        <v>1751</v>
      </c>
      <c r="S11" s="175"/>
    </row>
    <row r="12">
      <c r="A12" s="48" t="s">
        <v>1752</v>
      </c>
      <c r="B12" s="100" t="s">
        <v>1639</v>
      </c>
      <c r="C12" s="116" t="s">
        <v>1662</v>
      </c>
      <c r="D12" s="125" t="s">
        <v>1678</v>
      </c>
      <c r="E12" s="136" t="s">
        <v>1701</v>
      </c>
      <c r="F12" s="151" t="s">
        <v>1715</v>
      </c>
      <c r="G12" s="160" t="s">
        <v>1726</v>
      </c>
      <c r="I12" s="5" t="s">
        <v>1753</v>
      </c>
    </row>
    <row r="13">
      <c r="A13" s="48" t="s">
        <v>1754</v>
      </c>
      <c r="B13" s="101" t="s">
        <v>1641</v>
      </c>
      <c r="C13" s="117" t="s">
        <v>1664</v>
      </c>
      <c r="D13" s="126" t="s">
        <v>1680</v>
      </c>
      <c r="E13" s="137" t="s">
        <v>1580</v>
      </c>
      <c r="F13" s="152" t="s">
        <v>1716</v>
      </c>
      <c r="G13" s="161" t="s">
        <v>1727</v>
      </c>
      <c r="I13" s="5" t="s">
        <v>1755</v>
      </c>
    </row>
    <row r="14">
      <c r="A14" s="48" t="s">
        <v>1722</v>
      </c>
      <c r="B14" s="102" t="s">
        <v>1642</v>
      </c>
      <c r="C14" s="118" t="s">
        <v>1667</v>
      </c>
      <c r="D14" s="127" t="s">
        <v>1681</v>
      </c>
      <c r="E14" s="138" t="s">
        <v>1704</v>
      </c>
      <c r="F14" s="153" t="s">
        <v>1717</v>
      </c>
      <c r="G14" s="158" t="s">
        <v>1723</v>
      </c>
      <c r="I14" s="5" t="s">
        <v>1756</v>
      </c>
      <c r="T14" s="113" t="s">
        <v>1557</v>
      </c>
      <c r="V14" s="176" t="s">
        <v>1653</v>
      </c>
    </row>
    <row r="15">
      <c r="A15" s="48" t="s">
        <v>1757</v>
      </c>
      <c r="B15" s="103" t="s">
        <v>1644</v>
      </c>
      <c r="C15" s="119" t="s">
        <v>1669</v>
      </c>
      <c r="D15" s="128" t="s">
        <v>1683</v>
      </c>
      <c r="E15" s="139" t="s">
        <v>1568</v>
      </c>
      <c r="F15" s="154" t="s">
        <v>1718</v>
      </c>
      <c r="G15" s="162" t="s">
        <v>1576</v>
      </c>
      <c r="I15" s="5" t="s">
        <v>1758</v>
      </c>
      <c r="T15" s="112" t="s">
        <v>1553</v>
      </c>
      <c r="V15" s="110" t="s">
        <v>1656</v>
      </c>
    </row>
    <row r="16">
      <c r="A16" s="48" t="s">
        <v>1711</v>
      </c>
      <c r="B16" s="104" t="s">
        <v>1646</v>
      </c>
      <c r="C16" s="120" t="s">
        <v>1670</v>
      </c>
      <c r="D16" s="129" t="s">
        <v>1686</v>
      </c>
      <c r="E16" s="140" t="s">
        <v>1564</v>
      </c>
      <c r="F16" s="148" t="s">
        <v>1712</v>
      </c>
      <c r="G16" s="149" t="s">
        <v>1573</v>
      </c>
      <c r="I16" s="5" t="s">
        <v>1760</v>
      </c>
      <c r="T16" s="109" t="s">
        <v>1549</v>
      </c>
      <c r="V16" s="113" t="s">
        <v>1557</v>
      </c>
    </row>
    <row r="17">
      <c r="A17" s="48" t="s">
        <v>1761</v>
      </c>
      <c r="B17" s="105" t="s">
        <v>1647</v>
      </c>
      <c r="C17" s="121" t="s">
        <v>1673</v>
      </c>
      <c r="D17" s="130" t="s">
        <v>1687</v>
      </c>
      <c r="E17" s="142" t="s">
        <v>1707</v>
      </c>
      <c r="F17" s="155" t="s">
        <v>1719</v>
      </c>
      <c r="G17" s="163" t="s">
        <v>1729</v>
      </c>
      <c r="I17" s="5" t="s">
        <v>1762</v>
      </c>
      <c r="M17" s="48"/>
    </row>
    <row r="18">
      <c r="A18" s="48" t="s">
        <v>1741</v>
      </c>
      <c r="B18" s="106" t="s">
        <v>1650</v>
      </c>
      <c r="C18" s="122" t="s">
        <v>1674</v>
      </c>
      <c r="D18" s="132" t="s">
        <v>1688</v>
      </c>
      <c r="E18" s="144" t="s">
        <v>1709</v>
      </c>
      <c r="F18" s="156" t="s">
        <v>1720</v>
      </c>
      <c r="G18" s="165" t="s">
        <v>1732</v>
      </c>
      <c r="I18" s="5" t="s">
        <v>1765</v>
      </c>
      <c r="J18" s="49"/>
      <c r="M18" s="48"/>
    </row>
    <row r="19">
      <c r="A19" s="48" t="s">
        <v>1767</v>
      </c>
      <c r="B19" s="107" t="s">
        <v>1652</v>
      </c>
      <c r="C19" s="123" t="s">
        <v>1675</v>
      </c>
      <c r="D19" s="133" t="s">
        <v>1691</v>
      </c>
      <c r="E19" s="146" t="s">
        <v>1710</v>
      </c>
      <c r="F19" s="157" t="s">
        <v>1721</v>
      </c>
      <c r="G19" s="166" t="s">
        <v>1738</v>
      </c>
      <c r="I19" s="5" t="s">
        <v>1771</v>
      </c>
      <c r="J19" s="49"/>
      <c r="M19" s="49"/>
    </row>
    <row r="20">
      <c r="A20" s="49"/>
      <c r="B20" s="49"/>
      <c r="C20" s="49"/>
      <c r="D20" s="49"/>
      <c r="E20" s="49"/>
      <c r="F20" s="49"/>
      <c r="G20" s="49"/>
      <c r="I20" s="49"/>
      <c r="J20" s="49"/>
      <c r="M20" s="48"/>
    </row>
    <row r="21">
      <c r="I21" s="49"/>
      <c r="J21" s="49"/>
      <c r="M21" s="49"/>
    </row>
    <row r="22">
      <c r="A22" s="5" t="s">
        <v>1775</v>
      </c>
      <c r="I22" s="49"/>
      <c r="J22" s="49"/>
    </row>
    <row r="23">
      <c r="A23" s="5" t="s">
        <v>1777</v>
      </c>
      <c r="I23" s="49"/>
      <c r="J23" s="49"/>
    </row>
    <row r="24">
      <c r="A24" s="5" t="s">
        <v>1780</v>
      </c>
      <c r="H24" s="49"/>
      <c r="I24" s="49"/>
      <c r="J24" s="49"/>
    </row>
    <row r="25">
      <c r="E25" s="158" t="s">
        <v>1723</v>
      </c>
      <c r="F25" s="138" t="s">
        <v>1704</v>
      </c>
      <c r="G25" s="118" t="s">
        <v>1667</v>
      </c>
      <c r="H25" s="108" t="s">
        <v>1653</v>
      </c>
      <c r="I25" s="120" t="s">
        <v>1670</v>
      </c>
      <c r="J25" s="140" t="s">
        <v>1564</v>
      </c>
      <c r="K25" s="149" t="s">
        <v>1573</v>
      </c>
    </row>
    <row r="26">
      <c r="E26" s="161" t="s">
        <v>1727</v>
      </c>
      <c r="F26" s="137" t="s">
        <v>1580</v>
      </c>
      <c r="G26" s="117" t="s">
        <v>1664</v>
      </c>
      <c r="H26" s="108" t="s">
        <v>1653</v>
      </c>
      <c r="I26" s="119" t="s">
        <v>1669</v>
      </c>
      <c r="J26" s="139" t="s">
        <v>1568</v>
      </c>
      <c r="K26" s="162" t="s">
        <v>1576</v>
      </c>
    </row>
    <row r="27">
      <c r="H27" s="49"/>
      <c r="J27" s="49"/>
    </row>
    <row r="28">
      <c r="A28" s="5" t="s">
        <v>1790</v>
      </c>
      <c r="H28" s="49"/>
      <c r="J28" s="49"/>
    </row>
    <row r="29">
      <c r="J29" s="49"/>
    </row>
    <row r="30">
      <c r="J30" s="49"/>
    </row>
    <row r="31">
      <c r="B31" s="49"/>
      <c r="J31" s="49"/>
    </row>
    <row r="32">
      <c r="B32" s="5" t="s">
        <v>1797</v>
      </c>
      <c r="C32" s="5" t="s">
        <v>1799</v>
      </c>
      <c r="D32" s="5" t="s">
        <v>1800</v>
      </c>
      <c r="E32" s="5" t="s">
        <v>1802</v>
      </c>
      <c r="J32" s="49"/>
    </row>
    <row r="33">
      <c r="B33" s="48"/>
      <c r="C33" s="48"/>
      <c r="D33" s="49"/>
      <c r="E33" s="49"/>
      <c r="J33" s="49"/>
    </row>
    <row r="34">
      <c r="B34" s="155" t="s">
        <v>1719</v>
      </c>
      <c r="C34" s="148" t="s">
        <v>1712</v>
      </c>
      <c r="D34" s="152" t="s">
        <v>1716</v>
      </c>
      <c r="E34" s="151" t="s">
        <v>1715</v>
      </c>
      <c r="J34" s="49"/>
    </row>
    <row r="35">
      <c r="A35" s="5" t="s">
        <v>1804</v>
      </c>
      <c r="B35" s="142" t="s">
        <v>1707</v>
      </c>
      <c r="C35" s="140" t="s">
        <v>1564</v>
      </c>
      <c r="D35" s="137" t="s">
        <v>1580</v>
      </c>
      <c r="E35" s="136" t="s">
        <v>1701</v>
      </c>
      <c r="J35" s="49"/>
    </row>
    <row r="36">
      <c r="A36" s="5" t="s">
        <v>1808</v>
      </c>
      <c r="B36" s="130" t="s">
        <v>1687</v>
      </c>
      <c r="C36" s="129" t="s">
        <v>1686</v>
      </c>
      <c r="D36" s="126" t="s">
        <v>1680</v>
      </c>
      <c r="E36" s="125" t="s">
        <v>1678</v>
      </c>
      <c r="J36" s="49"/>
    </row>
    <row r="37">
      <c r="A37" s="5" t="s">
        <v>1811</v>
      </c>
      <c r="B37" s="121" t="s">
        <v>1673</v>
      </c>
      <c r="C37" s="120" t="s">
        <v>1670</v>
      </c>
      <c r="D37" s="117" t="s">
        <v>1664</v>
      </c>
      <c r="E37" s="116" t="s">
        <v>1662</v>
      </c>
      <c r="J37" s="49"/>
    </row>
    <row r="38">
      <c r="E38" s="45"/>
      <c r="J38" s="49"/>
    </row>
    <row r="39">
      <c r="E39" s="49"/>
      <c r="J39" s="49"/>
    </row>
    <row r="40">
      <c r="A40" s="5" t="s">
        <v>1815</v>
      </c>
      <c r="B40" s="5" t="s">
        <v>1800</v>
      </c>
      <c r="C40" s="5" t="s">
        <v>1799</v>
      </c>
      <c r="D40" s="5" t="s">
        <v>1816</v>
      </c>
      <c r="E40" s="5" t="s">
        <v>1797</v>
      </c>
      <c r="J40" s="49"/>
    </row>
    <row r="41">
      <c r="A41" s="183" t="s">
        <v>1701</v>
      </c>
      <c r="B41" s="185" t="s">
        <v>1680</v>
      </c>
      <c r="C41" s="187" t="s">
        <v>1564</v>
      </c>
      <c r="D41" s="188" t="s">
        <v>1820</v>
      </c>
      <c r="E41" s="189" t="s">
        <v>1821</v>
      </c>
      <c r="H41" s="5" t="s">
        <v>1822</v>
      </c>
      <c r="J41" s="49"/>
    </row>
    <row r="42">
      <c r="H42" s="191" t="s">
        <v>1824</v>
      </c>
      <c r="J42" s="49"/>
    </row>
    <row r="43">
      <c r="J43" s="49"/>
    </row>
    <row r="44">
      <c r="A44" s="5" t="s">
        <v>1815</v>
      </c>
      <c r="B44" s="5" t="s">
        <v>1800</v>
      </c>
      <c r="D44" s="5" t="s">
        <v>1827</v>
      </c>
      <c r="E44" s="5" t="s">
        <v>1829</v>
      </c>
      <c r="J44" s="49"/>
    </row>
    <row r="45">
      <c r="A45" s="183" t="s">
        <v>1701</v>
      </c>
      <c r="B45" s="185" t="s">
        <v>1680</v>
      </c>
      <c r="C45" s="5" t="s">
        <v>1832</v>
      </c>
      <c r="D45" s="154" t="s">
        <v>1718</v>
      </c>
      <c r="E45" s="140" t="s">
        <v>1564</v>
      </c>
      <c r="J45" s="49"/>
    </row>
    <row r="46">
      <c r="C46" s="5" t="s">
        <v>1839</v>
      </c>
      <c r="D46" s="127" t="s">
        <v>1681</v>
      </c>
      <c r="E46" s="109" t="s">
        <v>1549</v>
      </c>
      <c r="J46" s="49"/>
    </row>
    <row r="47">
      <c r="J47" s="49"/>
    </row>
    <row r="48">
      <c r="J48" s="49"/>
    </row>
    <row r="49">
      <c r="A49" s="42" t="s">
        <v>1842</v>
      </c>
      <c r="J49" s="49"/>
    </row>
    <row r="50">
      <c r="J50" s="49"/>
    </row>
    <row r="51">
      <c r="J51" s="49"/>
    </row>
    <row r="52">
      <c r="J52" s="49"/>
    </row>
    <row r="54">
      <c r="A54" s="5" t="s">
        <v>1535</v>
      </c>
      <c r="B54" s="5" t="s">
        <v>1536</v>
      </c>
      <c r="C54" s="5" t="s">
        <v>1537</v>
      </c>
      <c r="D54" s="5" t="s">
        <v>1538</v>
      </c>
      <c r="E54" s="5" t="s">
        <v>1539</v>
      </c>
      <c r="F54" s="5" t="s">
        <v>1540</v>
      </c>
      <c r="G54" s="5" t="s">
        <v>1541</v>
      </c>
      <c r="H54" s="5" t="s">
        <v>1542</v>
      </c>
      <c r="I54" s="5" t="s">
        <v>1543</v>
      </c>
    </row>
    <row r="55">
      <c r="A55" s="5" t="s">
        <v>1544</v>
      </c>
      <c r="B55" s="5" t="s">
        <v>1545</v>
      </c>
      <c r="C55" s="5" t="b">
        <v>0</v>
      </c>
      <c r="E55" s="5" t="s">
        <v>1546</v>
      </c>
      <c r="F55" s="5" t="s">
        <v>1547</v>
      </c>
      <c r="G55" s="5" t="b">
        <v>1</v>
      </c>
      <c r="H55" s="5" t="s">
        <v>1548</v>
      </c>
      <c r="I55" s="5" t="s">
        <v>1549</v>
      </c>
    </row>
    <row r="56">
      <c r="A56" s="5" t="s">
        <v>1544</v>
      </c>
      <c r="B56" s="5" t="s">
        <v>1550</v>
      </c>
      <c r="C56" s="5" t="b">
        <v>1</v>
      </c>
      <c r="E56" s="5" t="s">
        <v>1551</v>
      </c>
      <c r="F56" s="5">
        <v>0.0</v>
      </c>
      <c r="G56" s="5" t="b">
        <v>0</v>
      </c>
      <c r="H56" s="5" t="s">
        <v>1552</v>
      </c>
      <c r="I56" s="5" t="s">
        <v>1553</v>
      </c>
    </row>
    <row r="57">
      <c r="A57" s="5" t="s">
        <v>1544</v>
      </c>
      <c r="B57" s="5" t="s">
        <v>1555</v>
      </c>
      <c r="C57" s="5" t="b">
        <v>1</v>
      </c>
      <c r="E57" s="5" t="s">
        <v>1551</v>
      </c>
      <c r="F57" s="5">
        <v>0.0</v>
      </c>
      <c r="G57" s="5" t="b">
        <v>0</v>
      </c>
      <c r="H57" s="5" t="s">
        <v>1556</v>
      </c>
      <c r="I57" s="5" t="s">
        <v>1557</v>
      </c>
    </row>
    <row r="58">
      <c r="A58" s="5" t="s">
        <v>1544</v>
      </c>
      <c r="B58" s="5" t="s">
        <v>1558</v>
      </c>
      <c r="C58" s="5" t="b">
        <v>1</v>
      </c>
      <c r="E58" s="5" t="s">
        <v>1551</v>
      </c>
      <c r="F58" s="5">
        <v>0.0</v>
      </c>
      <c r="G58" s="5" t="b">
        <v>0</v>
      </c>
      <c r="H58" s="5" t="s">
        <v>1559</v>
      </c>
      <c r="I58" s="5" t="s">
        <v>1560</v>
      </c>
    </row>
    <row r="59">
      <c r="A59" s="5" t="s">
        <v>1879</v>
      </c>
      <c r="B59" s="5" t="s">
        <v>1661</v>
      </c>
      <c r="C59" s="5" t="b">
        <v>0</v>
      </c>
      <c r="D59" s="5">
        <v>0.017</v>
      </c>
      <c r="E59" s="5" t="s">
        <v>1551</v>
      </c>
      <c r="F59" s="5">
        <v>0.0</v>
      </c>
      <c r="G59" s="5" t="b">
        <v>0</v>
      </c>
      <c r="H59" s="5" t="s">
        <v>1883</v>
      </c>
      <c r="I59" s="5" t="s">
        <v>1667</v>
      </c>
    </row>
    <row r="60">
      <c r="A60" s="5" t="s">
        <v>1884</v>
      </c>
      <c r="B60" s="5" t="s">
        <v>1661</v>
      </c>
      <c r="C60" s="5" t="b">
        <v>0</v>
      </c>
      <c r="D60" s="5">
        <v>0.017</v>
      </c>
      <c r="E60" s="5" t="s">
        <v>1551</v>
      </c>
      <c r="F60" s="5">
        <v>0.0</v>
      </c>
      <c r="G60" s="5" t="b">
        <v>0</v>
      </c>
      <c r="H60" s="5" t="s">
        <v>1885</v>
      </c>
      <c r="I60" s="5" t="s">
        <v>1681</v>
      </c>
    </row>
    <row r="61">
      <c r="A61" s="5" t="s">
        <v>1886</v>
      </c>
      <c r="B61" s="5" t="s">
        <v>1661</v>
      </c>
      <c r="C61" s="5" t="b">
        <v>0</v>
      </c>
      <c r="D61" s="5">
        <v>0.017</v>
      </c>
      <c r="E61" s="5" t="s">
        <v>1551</v>
      </c>
      <c r="F61" s="5">
        <v>0.0</v>
      </c>
      <c r="G61" s="5" t="b">
        <v>0</v>
      </c>
      <c r="H61" s="5" t="s">
        <v>1889</v>
      </c>
      <c r="I61" s="5" t="s">
        <v>1704</v>
      </c>
    </row>
    <row r="62">
      <c r="A62" s="5" t="s">
        <v>1891</v>
      </c>
      <c r="B62" s="5" t="s">
        <v>1661</v>
      </c>
      <c r="C62" s="5" t="b">
        <v>0</v>
      </c>
      <c r="D62" s="5">
        <v>0.017</v>
      </c>
      <c r="E62" s="5" t="s">
        <v>1551</v>
      </c>
      <c r="F62" s="5">
        <v>0.0</v>
      </c>
      <c r="G62" s="5" t="b">
        <v>0</v>
      </c>
      <c r="H62" s="5" t="s">
        <v>1892</v>
      </c>
      <c r="I62" s="5" t="s">
        <v>1717</v>
      </c>
    </row>
    <row r="74">
      <c r="C74" s="198" t="s">
        <v>1895</v>
      </c>
    </row>
    <row r="75">
      <c r="C75" s="199" t="s">
        <v>1897</v>
      </c>
    </row>
    <row r="76">
      <c r="C76" s="200" t="s">
        <v>1898</v>
      </c>
    </row>
    <row r="77">
      <c r="C77" s="201" t="s">
        <v>1899</v>
      </c>
    </row>
    <row r="78">
      <c r="C78" s="202" t="s">
        <v>1901</v>
      </c>
    </row>
    <row r="79">
      <c r="C79" s="203" t="s">
        <v>1902</v>
      </c>
    </row>
  </sheetData>
  <hyperlinks>
    <hyperlink r:id="rId1" ref="A49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88"/>
  </cols>
  <sheetData>
    <row r="4">
      <c r="A4" s="5" t="s">
        <v>1582</v>
      </c>
      <c r="B4" s="5" t="s">
        <v>1583</v>
      </c>
      <c r="C4" s="5" t="s">
        <v>1584</v>
      </c>
      <c r="D4" s="5" t="s">
        <v>1585</v>
      </c>
      <c r="E4" s="5" t="s">
        <v>1586</v>
      </c>
      <c r="F4" s="5" t="s">
        <v>1587</v>
      </c>
      <c r="G4" s="5" t="s">
        <v>1588</v>
      </c>
      <c r="H4" s="5" t="s">
        <v>1590</v>
      </c>
    </row>
    <row r="5">
      <c r="A5" s="5" t="s">
        <v>1591</v>
      </c>
      <c r="B5" s="5" t="s">
        <v>1592</v>
      </c>
      <c r="C5" s="5" t="s">
        <v>1516</v>
      </c>
      <c r="D5" s="5" t="s">
        <v>1593</v>
      </c>
      <c r="E5" s="90">
        <v>6.900693144E9</v>
      </c>
      <c r="F5" s="5" t="s">
        <v>1594</v>
      </c>
      <c r="G5" s="5" t="s">
        <v>1595</v>
      </c>
      <c r="H5" s="90" t="s">
        <v>1596</v>
      </c>
    </row>
    <row r="6">
      <c r="A6" s="5" t="s">
        <v>1597</v>
      </c>
      <c r="B6" s="5" t="s">
        <v>1598</v>
      </c>
      <c r="C6" s="5" t="s">
        <v>1516</v>
      </c>
      <c r="D6" s="5" t="s">
        <v>1593</v>
      </c>
      <c r="E6" s="90">
        <v>9.301378712E9</v>
      </c>
      <c r="F6" s="5" t="s">
        <v>1594</v>
      </c>
      <c r="G6" s="5" t="s">
        <v>1599</v>
      </c>
      <c r="H6" s="90" t="s">
        <v>1600</v>
      </c>
    </row>
    <row r="8">
      <c r="A8" s="91" t="s">
        <v>1513</v>
      </c>
      <c r="B8" s="91" t="s">
        <v>1514</v>
      </c>
      <c r="C8" s="91" t="s">
        <v>1515</v>
      </c>
      <c r="D8" s="91" t="s">
        <v>1516</v>
      </c>
      <c r="E8" s="91" t="s">
        <v>1517</v>
      </c>
      <c r="F8" s="91" t="s">
        <v>1518</v>
      </c>
      <c r="G8" s="91" t="s">
        <v>1519</v>
      </c>
      <c r="H8" s="91" t="s">
        <v>1520</v>
      </c>
      <c r="I8" s="91" t="s">
        <v>1523</v>
      </c>
      <c r="J8" s="91" t="s">
        <v>1524</v>
      </c>
    </row>
    <row r="9">
      <c r="A9" s="5" t="s">
        <v>1602</v>
      </c>
      <c r="B9" s="5" t="s">
        <v>1603</v>
      </c>
      <c r="E9" s="5" t="s">
        <v>1514</v>
      </c>
      <c r="F9" s="42" t="s">
        <v>1604</v>
      </c>
      <c r="G9" s="5" t="s">
        <v>1530</v>
      </c>
      <c r="H9" s="5">
        <v>5000.0</v>
      </c>
    </row>
    <row r="10">
      <c r="A10" s="5" t="s">
        <v>1605</v>
      </c>
      <c r="B10" s="5" t="s">
        <v>1603</v>
      </c>
      <c r="D10" s="5" t="s">
        <v>1607</v>
      </c>
      <c r="E10" s="5" t="s">
        <v>1514</v>
      </c>
      <c r="F10" s="42" t="s">
        <v>1604</v>
      </c>
      <c r="G10" s="5" t="s">
        <v>1530</v>
      </c>
      <c r="H10" s="5">
        <v>5000.0</v>
      </c>
    </row>
    <row r="14">
      <c r="A14" s="5" t="s">
        <v>1615</v>
      </c>
    </row>
    <row r="15">
      <c r="A15" s="92" t="s">
        <v>1620</v>
      </c>
      <c r="B15" s="92"/>
      <c r="C15" s="92"/>
      <c r="D15" s="92"/>
    </row>
    <row r="16">
      <c r="A16" s="92" t="s">
        <v>1625</v>
      </c>
      <c r="B16" s="92"/>
      <c r="C16" s="92"/>
      <c r="D16" s="92"/>
    </row>
    <row r="17">
      <c r="A17" s="92" t="s">
        <v>1627</v>
      </c>
      <c r="B17" s="92"/>
      <c r="C17" s="92"/>
      <c r="D17" s="92"/>
    </row>
    <row r="18">
      <c r="A18" s="92" t="s">
        <v>1630</v>
      </c>
      <c r="B18" s="92"/>
      <c r="C18" s="92"/>
      <c r="D18" s="92"/>
    </row>
    <row r="19">
      <c r="A19" s="92" t="s">
        <v>1633</v>
      </c>
      <c r="B19" s="92"/>
      <c r="C19" s="92"/>
      <c r="D19" s="92"/>
    </row>
    <row r="20">
      <c r="A20" s="92" t="s">
        <v>1635</v>
      </c>
      <c r="B20" s="92"/>
      <c r="C20" s="92"/>
      <c r="D20" s="92"/>
    </row>
    <row r="21">
      <c r="A21" s="92" t="s">
        <v>1637</v>
      </c>
      <c r="B21" s="92"/>
      <c r="C21" s="92"/>
      <c r="D21" s="92"/>
    </row>
    <row r="22">
      <c r="A22" s="92" t="s">
        <v>1640</v>
      </c>
      <c r="B22" s="92"/>
      <c r="C22" s="92"/>
      <c r="D22" s="92"/>
    </row>
    <row r="23">
      <c r="A23" s="92" t="s">
        <v>1643</v>
      </c>
      <c r="B23" s="92"/>
      <c r="C23" s="92"/>
      <c r="D23" s="92"/>
    </row>
    <row r="24">
      <c r="A24" s="92" t="s">
        <v>1645</v>
      </c>
      <c r="B24" s="92"/>
      <c r="C24" s="92"/>
      <c r="D24" s="92"/>
    </row>
    <row r="25">
      <c r="A25" s="92" t="s">
        <v>1648</v>
      </c>
      <c r="B25" s="92"/>
      <c r="C25" s="92"/>
      <c r="D25" s="92"/>
    </row>
    <row r="26">
      <c r="A26" s="92" t="s">
        <v>1651</v>
      </c>
      <c r="B26" s="92"/>
      <c r="C26" s="92"/>
      <c r="D26" s="92"/>
    </row>
    <row r="27">
      <c r="A27" s="92" t="s">
        <v>1654</v>
      </c>
      <c r="B27" s="92"/>
      <c r="C27" s="92"/>
      <c r="D27" s="92"/>
    </row>
    <row r="28">
      <c r="A28" s="92"/>
      <c r="B28" s="92"/>
      <c r="C28" s="92"/>
      <c r="D28" s="92"/>
    </row>
    <row r="30">
      <c r="A30" s="111" t="s">
        <v>1535</v>
      </c>
      <c r="B30" s="111" t="s">
        <v>1536</v>
      </c>
      <c r="C30" s="111" t="s">
        <v>1537</v>
      </c>
      <c r="D30" s="111" t="s">
        <v>1538</v>
      </c>
      <c r="E30" s="111" t="s">
        <v>1539</v>
      </c>
      <c r="F30" s="111" t="s">
        <v>1540</v>
      </c>
      <c r="G30" s="111" t="s">
        <v>1541</v>
      </c>
      <c r="H30" s="111" t="s">
        <v>1542</v>
      </c>
      <c r="I30" s="111" t="s">
        <v>1543</v>
      </c>
      <c r="J30" s="111"/>
      <c r="K30" s="111"/>
      <c r="L30" s="111"/>
      <c r="M30" s="111"/>
    </row>
    <row r="31">
      <c r="A31" s="5" t="s">
        <v>1659</v>
      </c>
      <c r="B31" s="5" t="s">
        <v>1661</v>
      </c>
      <c r="C31" s="5" t="b">
        <v>0</v>
      </c>
      <c r="D31" s="5">
        <v>0.018</v>
      </c>
      <c r="E31" s="5" t="s">
        <v>1663</v>
      </c>
      <c r="F31" s="5">
        <v>0.0</v>
      </c>
      <c r="G31" s="5" t="b">
        <v>0</v>
      </c>
      <c r="H31" s="5" t="s">
        <v>1665</v>
      </c>
      <c r="I31" s="5" t="s">
        <v>1666</v>
      </c>
    </row>
    <row r="32">
      <c r="A32" s="5" t="s">
        <v>1668</v>
      </c>
      <c r="B32" s="5" t="s">
        <v>1562</v>
      </c>
      <c r="C32" s="5" t="b">
        <v>0</v>
      </c>
      <c r="D32" s="5">
        <v>0.201</v>
      </c>
      <c r="E32" s="5" t="s">
        <v>1546</v>
      </c>
      <c r="F32" s="5">
        <v>0.0</v>
      </c>
      <c r="G32" s="5" t="b">
        <v>0</v>
      </c>
      <c r="H32" s="5" t="s">
        <v>1671</v>
      </c>
      <c r="I32" s="5" t="s">
        <v>1672</v>
      </c>
    </row>
    <row r="33">
      <c r="A33" s="5" t="s">
        <v>1577</v>
      </c>
      <c r="B33" s="5" t="s">
        <v>1578</v>
      </c>
      <c r="C33" s="5" t="b">
        <v>0</v>
      </c>
      <c r="D33" s="5">
        <v>11.837</v>
      </c>
      <c r="E33" s="5" t="s">
        <v>1551</v>
      </c>
      <c r="F33" s="5">
        <v>0.0</v>
      </c>
      <c r="G33" s="5" t="b">
        <v>0</v>
      </c>
      <c r="H33" s="5" t="s">
        <v>1579</v>
      </c>
      <c r="I33" s="5" t="s">
        <v>1580</v>
      </c>
    </row>
    <row r="34">
      <c r="A34" s="5" t="s">
        <v>1544</v>
      </c>
      <c r="B34" s="5" t="s">
        <v>1545</v>
      </c>
      <c r="C34" s="5" t="b">
        <v>0</v>
      </c>
      <c r="D34" s="5">
        <v>54350.0</v>
      </c>
      <c r="E34" s="5" t="s">
        <v>1546</v>
      </c>
      <c r="F34" s="5" t="s">
        <v>1547</v>
      </c>
      <c r="G34" s="5" t="b">
        <v>1</v>
      </c>
      <c r="H34" s="5" t="s">
        <v>1548</v>
      </c>
      <c r="I34" s="5" t="s">
        <v>1557</v>
      </c>
    </row>
    <row r="35">
      <c r="A35" s="5" t="s">
        <v>1544</v>
      </c>
      <c r="B35" s="5" t="s">
        <v>1679</v>
      </c>
      <c r="C35" s="5" t="b">
        <v>0</v>
      </c>
      <c r="D35" s="5">
        <v>46442.0</v>
      </c>
      <c r="E35" s="5" t="s">
        <v>1546</v>
      </c>
      <c r="F35" s="5" t="s">
        <v>1547</v>
      </c>
      <c r="G35" s="5" t="b">
        <v>1</v>
      </c>
      <c r="H35" s="5" t="s">
        <v>1682</v>
      </c>
      <c r="I35" s="5" t="s">
        <v>1557</v>
      </c>
    </row>
    <row r="36">
      <c r="A36" s="5" t="s">
        <v>1544</v>
      </c>
      <c r="B36" s="5" t="s">
        <v>1550</v>
      </c>
      <c r="C36" s="5" t="b">
        <v>1</v>
      </c>
      <c r="D36" s="5">
        <v>1.0</v>
      </c>
      <c r="E36" s="5" t="s">
        <v>1551</v>
      </c>
      <c r="F36" s="5">
        <v>0.0</v>
      </c>
      <c r="G36" s="5" t="b">
        <v>0</v>
      </c>
      <c r="H36" s="5" t="s">
        <v>1684</v>
      </c>
      <c r="I36" s="5" t="s">
        <v>1685</v>
      </c>
    </row>
    <row r="37">
      <c r="A37" s="5" t="s">
        <v>1544</v>
      </c>
      <c r="B37" s="5" t="s">
        <v>1555</v>
      </c>
      <c r="C37" s="5" t="b">
        <v>1</v>
      </c>
      <c r="D37" s="5">
        <v>1.0</v>
      </c>
      <c r="E37" s="5" t="s">
        <v>1551</v>
      </c>
      <c r="F37" s="5">
        <v>0.0</v>
      </c>
      <c r="G37" s="5" t="b">
        <v>0</v>
      </c>
      <c r="H37" s="5" t="s">
        <v>1689</v>
      </c>
      <c r="I37" s="5" t="s">
        <v>1690</v>
      </c>
    </row>
    <row r="38">
      <c r="A38" s="5" t="s">
        <v>1544</v>
      </c>
      <c r="B38" s="5" t="s">
        <v>1558</v>
      </c>
      <c r="C38" s="5" t="b">
        <v>1</v>
      </c>
      <c r="D38" s="5">
        <v>1.0</v>
      </c>
      <c r="E38" s="5" t="s">
        <v>1551</v>
      </c>
      <c r="F38" s="5">
        <v>0.0</v>
      </c>
      <c r="G38" s="5" t="b">
        <v>0</v>
      </c>
      <c r="H38" s="5" t="s">
        <v>1559</v>
      </c>
      <c r="I38" s="5" t="s">
        <v>1692</v>
      </c>
    </row>
    <row r="39">
      <c r="A39" s="5" t="s">
        <v>1544</v>
      </c>
      <c r="B39" s="5" t="s">
        <v>1693</v>
      </c>
      <c r="C39" s="5" t="b">
        <v>1</v>
      </c>
      <c r="D39" s="5">
        <v>1.0</v>
      </c>
      <c r="E39" s="5" t="s">
        <v>1551</v>
      </c>
      <c r="F39" s="5">
        <v>0.0</v>
      </c>
      <c r="G39" s="5" t="b">
        <v>0</v>
      </c>
      <c r="H39" s="5" t="s">
        <v>1695</v>
      </c>
      <c r="I39" s="5" t="s">
        <v>1696</v>
      </c>
    </row>
    <row r="40">
      <c r="A40" s="5" t="s">
        <v>1544</v>
      </c>
      <c r="B40" s="5" t="s">
        <v>1697</v>
      </c>
      <c r="C40" s="5" t="b">
        <v>1</v>
      </c>
      <c r="D40" s="5">
        <v>1.0</v>
      </c>
      <c r="E40" s="5" t="s">
        <v>1551</v>
      </c>
      <c r="F40" s="5">
        <v>0.0</v>
      </c>
      <c r="G40" s="5" t="b">
        <v>0</v>
      </c>
      <c r="H40" s="5" t="s">
        <v>1698</v>
      </c>
      <c r="I40" s="5" t="s">
        <v>1690</v>
      </c>
    </row>
    <row r="41">
      <c r="A41" s="5" t="s">
        <v>1544</v>
      </c>
      <c r="B41" s="5" t="s">
        <v>1700</v>
      </c>
      <c r="C41" s="5" t="b">
        <v>1</v>
      </c>
      <c r="D41" s="5">
        <v>1.0</v>
      </c>
      <c r="E41" s="5" t="s">
        <v>1551</v>
      </c>
      <c r="F41" s="5">
        <v>0.0</v>
      </c>
      <c r="G41" s="5" t="b">
        <v>0</v>
      </c>
      <c r="H41" s="5" t="s">
        <v>1702</v>
      </c>
      <c r="I41" s="5" t="s">
        <v>1692</v>
      </c>
    </row>
    <row r="42">
      <c r="A42" s="5" t="s">
        <v>1544</v>
      </c>
      <c r="B42" s="5" t="s">
        <v>1703</v>
      </c>
      <c r="C42" s="5" t="b">
        <v>1</v>
      </c>
      <c r="D42" s="5">
        <v>1.0</v>
      </c>
      <c r="E42" s="5" t="s">
        <v>1551</v>
      </c>
      <c r="F42" s="5">
        <v>0.0</v>
      </c>
      <c r="G42" s="5" t="b">
        <v>0</v>
      </c>
      <c r="H42" s="5" t="s">
        <v>1705</v>
      </c>
      <c r="I42" s="5" t="s">
        <v>1690</v>
      </c>
    </row>
    <row r="43">
      <c r="A43" s="5" t="s">
        <v>1544</v>
      </c>
      <c r="B43" s="5" t="s">
        <v>1706</v>
      </c>
      <c r="C43" s="5" t="b">
        <v>1</v>
      </c>
      <c r="D43" s="5">
        <v>1.0</v>
      </c>
      <c r="E43" s="5" t="s">
        <v>1551</v>
      </c>
      <c r="F43" s="5">
        <v>0.0</v>
      </c>
      <c r="G43" s="5" t="b">
        <v>0</v>
      </c>
      <c r="H43" s="5" t="s">
        <v>1708</v>
      </c>
      <c r="I43" s="5" t="s">
        <v>1690</v>
      </c>
    </row>
  </sheetData>
  <hyperlinks>
    <hyperlink r:id="rId1" ref="F9"/>
    <hyperlink r:id="rId2" ref="F10"/>
  </hyperlinks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8.25"/>
    <col customWidth="1" min="2" max="2" width="20.25"/>
    <col customWidth="1" min="3" max="3" width="14.25"/>
    <col customWidth="1" min="4" max="4" width="12.38"/>
    <col customWidth="1" min="5" max="5" width="9.13"/>
    <col customWidth="1" min="6" max="6" width="19.63"/>
    <col customWidth="1" hidden="1" min="7" max="7" width="14.38"/>
    <col customWidth="1" min="14" max="14" width="47.38"/>
    <col customWidth="1" min="15" max="15" width="77.13"/>
  </cols>
  <sheetData>
    <row r="1">
      <c r="A1" s="65" t="s">
        <v>1513</v>
      </c>
      <c r="B1" s="65" t="s">
        <v>1584</v>
      </c>
      <c r="C1" s="65" t="s">
        <v>1728</v>
      </c>
      <c r="D1" s="65" t="s">
        <v>1585</v>
      </c>
      <c r="E1" s="65" t="s">
        <v>1730</v>
      </c>
      <c r="F1" s="164" t="s">
        <v>1731</v>
      </c>
      <c r="G1" s="65" t="s">
        <v>1733</v>
      </c>
      <c r="H1" s="65" t="s">
        <v>1734</v>
      </c>
      <c r="I1" s="65" t="s">
        <v>1735</v>
      </c>
      <c r="J1" s="65" t="s">
        <v>1736</v>
      </c>
      <c r="K1" s="65" t="s">
        <v>1737</v>
      </c>
      <c r="L1" s="65" t="s">
        <v>1739</v>
      </c>
      <c r="M1" s="65" t="s">
        <v>1740</v>
      </c>
      <c r="N1" s="65" t="s">
        <v>1166</v>
      </c>
      <c r="O1" s="65" t="s">
        <v>1742</v>
      </c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</row>
    <row r="2">
      <c r="A2" s="172" t="s">
        <v>1744</v>
      </c>
      <c r="B2" s="172" t="s">
        <v>1745</v>
      </c>
      <c r="C2" s="172" t="s">
        <v>1746</v>
      </c>
      <c r="D2" s="172" t="s">
        <v>1759</v>
      </c>
      <c r="E2" s="177">
        <v>2.0</v>
      </c>
      <c r="F2" s="177" t="s">
        <v>1763</v>
      </c>
      <c r="G2" s="177"/>
      <c r="H2" s="172" t="s">
        <v>1764</v>
      </c>
      <c r="I2" s="178" t="s">
        <v>1766</v>
      </c>
      <c r="J2" s="178"/>
      <c r="K2" s="178" t="s">
        <v>1766</v>
      </c>
      <c r="L2" s="178" t="s">
        <v>1766</v>
      </c>
      <c r="M2" s="172" t="s">
        <v>1768</v>
      </c>
      <c r="N2" s="5" t="s">
        <v>1769</v>
      </c>
    </row>
    <row r="3">
      <c r="A3" s="88" t="s">
        <v>1770</v>
      </c>
      <c r="B3" s="88" t="s">
        <v>1745</v>
      </c>
      <c r="C3" s="88" t="s">
        <v>1746</v>
      </c>
      <c r="D3" s="88" t="s">
        <v>1772</v>
      </c>
      <c r="E3" s="179">
        <v>2.0</v>
      </c>
      <c r="F3" s="180" t="s">
        <v>1773</v>
      </c>
      <c r="G3" s="179"/>
      <c r="H3" s="88" t="s">
        <v>1774</v>
      </c>
      <c r="I3" s="86" t="s">
        <v>1776</v>
      </c>
      <c r="J3" s="88"/>
      <c r="K3" s="88" t="s">
        <v>1766</v>
      </c>
      <c r="L3" s="5" t="s">
        <v>1766</v>
      </c>
      <c r="M3" s="5" t="s">
        <v>1768</v>
      </c>
      <c r="N3" s="5" t="s">
        <v>1783</v>
      </c>
    </row>
    <row r="4">
      <c r="A4" s="88" t="s">
        <v>1770</v>
      </c>
      <c r="B4" s="88" t="s">
        <v>1745</v>
      </c>
      <c r="C4" s="88" t="s">
        <v>1785</v>
      </c>
      <c r="D4" s="88" t="s">
        <v>1759</v>
      </c>
      <c r="E4" s="179">
        <v>1.0</v>
      </c>
      <c r="F4" s="180" t="s">
        <v>1773</v>
      </c>
      <c r="G4" s="179"/>
      <c r="H4" s="88" t="s">
        <v>1789</v>
      </c>
      <c r="I4" s="88" t="s">
        <v>1766</v>
      </c>
      <c r="J4" s="88"/>
      <c r="K4" s="88" t="s">
        <v>1766</v>
      </c>
      <c r="L4" s="5" t="s">
        <v>1766</v>
      </c>
      <c r="M4" s="5" t="s">
        <v>1792</v>
      </c>
      <c r="N4" s="5" t="s">
        <v>1793</v>
      </c>
    </row>
    <row r="5">
      <c r="A5" s="88" t="s">
        <v>1770</v>
      </c>
      <c r="B5" s="88" t="s">
        <v>1794</v>
      </c>
      <c r="C5" s="88" t="s">
        <v>1796</v>
      </c>
      <c r="D5" s="88" t="s">
        <v>1759</v>
      </c>
      <c r="E5" s="179">
        <v>2.0</v>
      </c>
      <c r="F5" s="180" t="s">
        <v>1773</v>
      </c>
      <c r="G5" s="179" t="s">
        <v>1798</v>
      </c>
      <c r="H5" s="88" t="s">
        <v>1801</v>
      </c>
      <c r="I5" s="88" t="s">
        <v>1766</v>
      </c>
      <c r="J5" s="181" t="s">
        <v>1803</v>
      </c>
      <c r="K5" s="88" t="s">
        <v>1805</v>
      </c>
      <c r="L5" s="5" t="s">
        <v>1806</v>
      </c>
      <c r="M5" s="88" t="s">
        <v>1807</v>
      </c>
    </row>
    <row r="6">
      <c r="A6" s="88" t="s">
        <v>1770</v>
      </c>
      <c r="B6" s="88" t="s">
        <v>1809</v>
      </c>
      <c r="C6" s="88" t="s">
        <v>1810</v>
      </c>
      <c r="D6" s="88" t="s">
        <v>1812</v>
      </c>
      <c r="E6" s="179">
        <v>3.0</v>
      </c>
      <c r="F6" s="180" t="s">
        <v>1773</v>
      </c>
      <c r="G6" s="182" t="s">
        <v>1813</v>
      </c>
      <c r="H6" s="88" t="s">
        <v>1814</v>
      </c>
      <c r="I6" s="88" t="s">
        <v>1766</v>
      </c>
      <c r="J6" s="88"/>
      <c r="K6" s="88" t="s">
        <v>1766</v>
      </c>
      <c r="L6" s="5" t="s">
        <v>1766</v>
      </c>
      <c r="M6" s="88" t="s">
        <v>1817</v>
      </c>
    </row>
    <row r="7">
      <c r="A7" s="184" t="s">
        <v>1770</v>
      </c>
      <c r="B7" s="186" t="s">
        <v>1818</v>
      </c>
      <c r="C7" s="184" t="s">
        <v>1819</v>
      </c>
      <c r="D7" s="184" t="s">
        <v>1759</v>
      </c>
      <c r="E7" s="184">
        <v>2.0</v>
      </c>
      <c r="F7" s="190" t="s">
        <v>1773</v>
      </c>
      <c r="G7" s="184"/>
      <c r="H7" s="184" t="s">
        <v>1823</v>
      </c>
      <c r="I7" s="192" t="s">
        <v>1825</v>
      </c>
      <c r="J7" s="192"/>
      <c r="K7" s="184" t="s">
        <v>1826</v>
      </c>
      <c r="L7" s="89" t="s">
        <v>1828</v>
      </c>
      <c r="M7" s="193" t="s">
        <v>1807</v>
      </c>
    </row>
    <row r="8">
      <c r="A8" s="184" t="s">
        <v>1770</v>
      </c>
      <c r="B8" s="186" t="s">
        <v>1835</v>
      </c>
      <c r="C8" s="184" t="s">
        <v>1837</v>
      </c>
      <c r="D8" s="184" t="s">
        <v>1759</v>
      </c>
      <c r="E8" s="184">
        <v>3.0</v>
      </c>
      <c r="F8" s="190" t="s">
        <v>1773</v>
      </c>
      <c r="G8" s="184"/>
      <c r="H8" s="184" t="s">
        <v>1840</v>
      </c>
      <c r="I8" s="192" t="s">
        <v>1841</v>
      </c>
      <c r="J8" s="192"/>
      <c r="K8" s="184" t="s">
        <v>1843</v>
      </c>
      <c r="L8" s="89" t="s">
        <v>1806</v>
      </c>
      <c r="M8" s="193" t="s">
        <v>1807</v>
      </c>
    </row>
    <row r="9">
      <c r="A9" s="184" t="s">
        <v>1770</v>
      </c>
      <c r="B9" s="186" t="s">
        <v>1844</v>
      </c>
      <c r="C9" s="184" t="s">
        <v>1845</v>
      </c>
      <c r="D9" s="184" t="s">
        <v>1759</v>
      </c>
      <c r="E9" s="184">
        <v>3.0</v>
      </c>
      <c r="F9" s="190" t="s">
        <v>1773</v>
      </c>
      <c r="G9" s="184"/>
      <c r="H9" s="184" t="s">
        <v>1848</v>
      </c>
      <c r="I9" s="192" t="s">
        <v>1849</v>
      </c>
      <c r="K9" s="184" t="s">
        <v>1850</v>
      </c>
      <c r="L9" s="89" t="s">
        <v>1852</v>
      </c>
      <c r="M9" s="193" t="s">
        <v>1807</v>
      </c>
    </row>
    <row r="10">
      <c r="A10" s="88" t="s">
        <v>1770</v>
      </c>
      <c r="B10" s="195" t="s">
        <v>1855</v>
      </c>
      <c r="C10" s="88" t="s">
        <v>1857</v>
      </c>
      <c r="D10" s="88" t="s">
        <v>1759</v>
      </c>
      <c r="E10" s="88">
        <v>2.0</v>
      </c>
      <c r="F10" s="87" t="s">
        <v>1773</v>
      </c>
      <c r="G10" s="193"/>
      <c r="H10" s="88" t="s">
        <v>1862</v>
      </c>
      <c r="I10" s="196" t="s">
        <v>1864</v>
      </c>
      <c r="J10" s="197" t="s">
        <v>1866</v>
      </c>
      <c r="K10" s="88" t="s">
        <v>1868</v>
      </c>
      <c r="L10" s="5" t="s">
        <v>1870</v>
      </c>
      <c r="M10" s="88" t="s">
        <v>1817</v>
      </c>
    </row>
    <row r="11">
      <c r="A11" s="88" t="s">
        <v>1770</v>
      </c>
      <c r="B11" s="195" t="s">
        <v>1873</v>
      </c>
      <c r="C11" s="88" t="s">
        <v>1874</v>
      </c>
      <c r="D11" s="88" t="s">
        <v>1759</v>
      </c>
      <c r="E11" s="88">
        <v>1.0</v>
      </c>
      <c r="F11" s="87" t="s">
        <v>1773</v>
      </c>
      <c r="G11" s="193"/>
      <c r="H11" s="88" t="s">
        <v>1875</v>
      </c>
      <c r="I11" s="196" t="s">
        <v>1766</v>
      </c>
      <c r="J11" s="196"/>
      <c r="K11" s="88" t="s">
        <v>1766</v>
      </c>
      <c r="L11" s="5" t="s">
        <v>1766</v>
      </c>
      <c r="M11" s="88" t="s">
        <v>1817</v>
      </c>
      <c r="N11" s="5" t="s">
        <v>1876</v>
      </c>
    </row>
    <row r="12">
      <c r="A12" s="88" t="s">
        <v>1877</v>
      </c>
      <c r="B12" s="45" t="s">
        <v>1745</v>
      </c>
      <c r="C12" s="49" t="s">
        <v>1878</v>
      </c>
      <c r="D12" s="88" t="s">
        <v>1812</v>
      </c>
      <c r="E12" s="88">
        <v>2.0</v>
      </c>
      <c r="F12" s="87" t="s">
        <v>1880</v>
      </c>
      <c r="G12" s="88" t="s">
        <v>1766</v>
      </c>
      <c r="H12" s="45" t="s">
        <v>1881</v>
      </c>
      <c r="I12" s="86" t="s">
        <v>1882</v>
      </c>
      <c r="J12" s="88"/>
      <c r="K12" s="88" t="s">
        <v>1766</v>
      </c>
      <c r="L12" s="5" t="s">
        <v>1766</v>
      </c>
      <c r="M12" s="88" t="s">
        <v>1768</v>
      </c>
      <c r="N12" s="5" t="s">
        <v>1887</v>
      </c>
    </row>
    <row r="13">
      <c r="A13" s="88" t="s">
        <v>1877</v>
      </c>
      <c r="B13" s="45" t="s">
        <v>1888</v>
      </c>
      <c r="C13" s="49" t="s">
        <v>1890</v>
      </c>
      <c r="D13" s="88" t="s">
        <v>1812</v>
      </c>
      <c r="E13" s="88">
        <v>2.0</v>
      </c>
      <c r="F13" s="87" t="s">
        <v>1880</v>
      </c>
      <c r="G13" s="88" t="s">
        <v>1766</v>
      </c>
      <c r="H13" s="45" t="s">
        <v>1893</v>
      </c>
      <c r="I13" s="86" t="s">
        <v>1894</v>
      </c>
      <c r="J13" s="197" t="s">
        <v>1896</v>
      </c>
      <c r="K13" s="88" t="s">
        <v>1900</v>
      </c>
      <c r="L13" s="5" t="s">
        <v>1806</v>
      </c>
      <c r="M13" s="88" t="s">
        <v>1807</v>
      </c>
    </row>
    <row r="14">
      <c r="A14" s="88" t="s">
        <v>1877</v>
      </c>
      <c r="B14" s="45" t="s">
        <v>1818</v>
      </c>
      <c r="C14" s="88" t="s">
        <v>1903</v>
      </c>
      <c r="D14" s="45" t="s">
        <v>1759</v>
      </c>
      <c r="E14" s="88">
        <v>2.0</v>
      </c>
      <c r="F14" s="87" t="s">
        <v>1880</v>
      </c>
      <c r="G14" s="88" t="s">
        <v>1766</v>
      </c>
      <c r="H14" s="45" t="s">
        <v>1904</v>
      </c>
      <c r="I14" s="86" t="s">
        <v>1905</v>
      </c>
      <c r="J14" s="88"/>
      <c r="K14" s="88" t="s">
        <v>1906</v>
      </c>
      <c r="L14" s="5" t="s">
        <v>1870</v>
      </c>
      <c r="M14" s="88" t="s">
        <v>1807</v>
      </c>
    </row>
    <row r="15">
      <c r="A15" s="87" t="s">
        <v>1877</v>
      </c>
      <c r="B15" s="45" t="s">
        <v>1907</v>
      </c>
      <c r="C15" s="88" t="s">
        <v>1908</v>
      </c>
      <c r="D15" s="88" t="s">
        <v>1812</v>
      </c>
      <c r="E15" s="88">
        <v>2.0</v>
      </c>
      <c r="F15" s="87" t="s">
        <v>1880</v>
      </c>
      <c r="G15" s="204" t="s">
        <v>1766</v>
      </c>
      <c r="H15" s="87" t="s">
        <v>1909</v>
      </c>
      <c r="I15" s="86" t="s">
        <v>1910</v>
      </c>
      <c r="J15" s="88"/>
      <c r="K15" s="88" t="s">
        <v>1911</v>
      </c>
      <c r="L15" s="5" t="s">
        <v>1806</v>
      </c>
      <c r="M15" s="88" t="s">
        <v>1807</v>
      </c>
    </row>
    <row r="16">
      <c r="A16" s="87" t="s">
        <v>1877</v>
      </c>
      <c r="B16" s="45" t="s">
        <v>1912</v>
      </c>
      <c r="C16" s="88" t="s">
        <v>1913</v>
      </c>
      <c r="D16" s="88" t="s">
        <v>1812</v>
      </c>
      <c r="E16" s="88">
        <v>2.0</v>
      </c>
      <c r="F16" s="87" t="s">
        <v>1880</v>
      </c>
      <c r="G16" s="204" t="s">
        <v>1766</v>
      </c>
      <c r="H16" s="87" t="s">
        <v>1914</v>
      </c>
      <c r="I16" s="205" t="s">
        <v>1915</v>
      </c>
      <c r="J16" s="179"/>
      <c r="K16" s="88" t="s">
        <v>1916</v>
      </c>
      <c r="L16" s="5" t="s">
        <v>1806</v>
      </c>
      <c r="M16" s="88" t="s">
        <v>1807</v>
      </c>
    </row>
    <row r="17">
      <c r="A17" s="87" t="s">
        <v>1917</v>
      </c>
      <c r="B17" s="88" t="s">
        <v>1745</v>
      </c>
      <c r="C17" s="88" t="s">
        <v>1918</v>
      </c>
      <c r="D17" s="45" t="s">
        <v>1759</v>
      </c>
      <c r="E17" s="88">
        <v>2.0</v>
      </c>
      <c r="F17" s="87" t="s">
        <v>1919</v>
      </c>
      <c r="G17" s="204" t="s">
        <v>1766</v>
      </c>
      <c r="H17" s="87" t="s">
        <v>1920</v>
      </c>
      <c r="I17" s="88" t="s">
        <v>1766</v>
      </c>
      <c r="J17" s="88"/>
      <c r="K17" s="5" t="s">
        <v>1766</v>
      </c>
      <c r="L17" s="5" t="s">
        <v>1766</v>
      </c>
      <c r="M17" s="88" t="s">
        <v>1768</v>
      </c>
    </row>
    <row r="18">
      <c r="A18" s="87" t="s">
        <v>1917</v>
      </c>
      <c r="B18" s="45" t="s">
        <v>1794</v>
      </c>
      <c r="C18" s="88" t="s">
        <v>1921</v>
      </c>
      <c r="D18" s="5" t="s">
        <v>1922</v>
      </c>
      <c r="E18" s="88">
        <v>2.0</v>
      </c>
      <c r="F18" s="87" t="s">
        <v>1919</v>
      </c>
      <c r="G18" s="204" t="s">
        <v>1766</v>
      </c>
      <c r="H18" s="87" t="s">
        <v>1923</v>
      </c>
      <c r="I18" s="88" t="s">
        <v>1766</v>
      </c>
      <c r="J18" s="88"/>
      <c r="K18" s="5" t="s">
        <v>1924</v>
      </c>
      <c r="L18" s="5" t="s">
        <v>1806</v>
      </c>
      <c r="M18" s="88" t="s">
        <v>1807</v>
      </c>
    </row>
    <row r="19">
      <c r="A19" s="87" t="s">
        <v>1917</v>
      </c>
      <c r="B19" s="206" t="s">
        <v>1818</v>
      </c>
      <c r="C19" s="88" t="s">
        <v>1925</v>
      </c>
      <c r="D19" s="5" t="s">
        <v>1922</v>
      </c>
      <c r="E19" s="88">
        <v>2.0</v>
      </c>
      <c r="F19" s="87" t="s">
        <v>1919</v>
      </c>
      <c r="G19" s="207"/>
      <c r="H19" s="87" t="s">
        <v>1926</v>
      </c>
      <c r="I19" s="86" t="s">
        <v>1927</v>
      </c>
      <c r="J19" s="88"/>
      <c r="K19" s="5" t="s">
        <v>1928</v>
      </c>
      <c r="L19" s="5" t="s">
        <v>1870</v>
      </c>
      <c r="M19" s="87" t="s">
        <v>1807</v>
      </c>
    </row>
    <row r="20">
      <c r="A20" s="87" t="s">
        <v>1917</v>
      </c>
      <c r="B20" s="45" t="s">
        <v>1835</v>
      </c>
      <c r="C20" s="88" t="s">
        <v>1929</v>
      </c>
      <c r="D20" s="5" t="s">
        <v>1922</v>
      </c>
      <c r="E20" s="88">
        <v>2.0</v>
      </c>
      <c r="F20" s="87" t="s">
        <v>1919</v>
      </c>
      <c r="G20" s="207"/>
      <c r="H20" s="87" t="s">
        <v>1930</v>
      </c>
      <c r="I20" s="86" t="s">
        <v>1931</v>
      </c>
      <c r="J20" s="88"/>
      <c r="K20" s="5" t="s">
        <v>1932</v>
      </c>
      <c r="L20" s="5" t="s">
        <v>1806</v>
      </c>
      <c r="M20" s="88" t="s">
        <v>1807</v>
      </c>
    </row>
    <row r="21">
      <c r="A21" s="87" t="s">
        <v>1917</v>
      </c>
      <c r="B21" s="45" t="s">
        <v>1844</v>
      </c>
      <c r="C21" s="88" t="s">
        <v>1933</v>
      </c>
      <c r="D21" s="5" t="s">
        <v>1922</v>
      </c>
      <c r="E21" s="88">
        <v>2.0</v>
      </c>
      <c r="F21" s="87" t="s">
        <v>1919</v>
      </c>
      <c r="G21" s="207"/>
      <c r="H21" s="87" t="s">
        <v>1934</v>
      </c>
      <c r="I21" s="86" t="s">
        <v>1935</v>
      </c>
      <c r="J21" s="88"/>
      <c r="K21" s="5" t="s">
        <v>1936</v>
      </c>
      <c r="L21" s="5" t="s">
        <v>1937</v>
      </c>
      <c r="M21" s="88" t="s">
        <v>1807</v>
      </c>
    </row>
    <row r="22">
      <c r="A22" s="88" t="s">
        <v>1938</v>
      </c>
      <c r="B22" s="88" t="s">
        <v>1745</v>
      </c>
      <c r="C22" s="88" t="s">
        <v>1940</v>
      </c>
      <c r="D22" s="88" t="s">
        <v>1759</v>
      </c>
      <c r="E22" s="88">
        <v>2.0</v>
      </c>
      <c r="F22" s="87" t="s">
        <v>1942</v>
      </c>
      <c r="G22" s="207"/>
      <c r="H22" s="87" t="s">
        <v>1943</v>
      </c>
      <c r="I22" s="88" t="s">
        <v>1766</v>
      </c>
      <c r="J22" s="88"/>
      <c r="K22" s="5" t="s">
        <v>1766</v>
      </c>
      <c r="L22" s="5" t="s">
        <v>1766</v>
      </c>
      <c r="M22" s="88" t="s">
        <v>1768</v>
      </c>
      <c r="N22" s="5" t="s">
        <v>1948</v>
      </c>
    </row>
    <row r="23">
      <c r="A23" s="88" t="s">
        <v>1938</v>
      </c>
      <c r="B23" s="45" t="s">
        <v>1794</v>
      </c>
      <c r="C23" s="88" t="s">
        <v>1954</v>
      </c>
      <c r="D23" s="88" t="s">
        <v>1759</v>
      </c>
      <c r="E23" s="88">
        <v>2.0</v>
      </c>
      <c r="F23" s="87" t="s">
        <v>1942</v>
      </c>
      <c r="G23" s="207"/>
      <c r="H23" s="87" t="s">
        <v>1957</v>
      </c>
      <c r="I23" s="88" t="s">
        <v>1766</v>
      </c>
      <c r="J23" s="88"/>
      <c r="K23" s="5" t="s">
        <v>1961</v>
      </c>
      <c r="L23" s="5" t="s">
        <v>1806</v>
      </c>
      <c r="M23" s="88" t="s">
        <v>1807</v>
      </c>
    </row>
    <row r="24">
      <c r="A24" s="213" t="s">
        <v>1938</v>
      </c>
      <c r="B24" s="45" t="s">
        <v>1809</v>
      </c>
      <c r="C24" s="88" t="s">
        <v>1968</v>
      </c>
      <c r="D24" s="88" t="s">
        <v>1812</v>
      </c>
      <c r="E24" s="88">
        <v>3.0</v>
      </c>
      <c r="F24" s="87" t="s">
        <v>1970</v>
      </c>
      <c r="G24" s="207"/>
      <c r="H24" s="87" t="s">
        <v>1971</v>
      </c>
      <c r="I24" s="88" t="s">
        <v>1766</v>
      </c>
      <c r="J24" s="88"/>
      <c r="K24" s="5" t="s">
        <v>1766</v>
      </c>
      <c r="L24" s="5" t="s">
        <v>1766</v>
      </c>
      <c r="M24" s="88" t="s">
        <v>1817</v>
      </c>
    </row>
    <row r="25">
      <c r="A25" s="213" t="s">
        <v>1938</v>
      </c>
      <c r="B25" s="45" t="s">
        <v>1855</v>
      </c>
      <c r="C25" s="88" t="s">
        <v>1975</v>
      </c>
      <c r="D25" s="88" t="s">
        <v>1759</v>
      </c>
      <c r="E25" s="88">
        <v>2.0</v>
      </c>
      <c r="F25" s="87" t="s">
        <v>1978</v>
      </c>
      <c r="G25" s="207"/>
      <c r="H25" s="87" t="s">
        <v>1979</v>
      </c>
      <c r="I25" s="86" t="s">
        <v>1980</v>
      </c>
      <c r="J25" s="88"/>
      <c r="K25" s="5" t="s">
        <v>1986</v>
      </c>
      <c r="L25" s="5" t="s">
        <v>1870</v>
      </c>
      <c r="M25" s="88" t="s">
        <v>1817</v>
      </c>
    </row>
    <row r="26">
      <c r="A26" s="88" t="s">
        <v>1938</v>
      </c>
      <c r="B26" s="206" t="s">
        <v>1818</v>
      </c>
      <c r="C26" s="88" t="s">
        <v>1989</v>
      </c>
      <c r="D26" s="88" t="s">
        <v>1759</v>
      </c>
      <c r="E26" s="88">
        <v>2.0</v>
      </c>
      <c r="F26" s="87" t="s">
        <v>1942</v>
      </c>
      <c r="G26" s="207"/>
      <c r="H26" s="87" t="s">
        <v>1992</v>
      </c>
      <c r="I26" s="86" t="s">
        <v>1994</v>
      </c>
      <c r="J26" s="88"/>
      <c r="K26" s="5" t="s">
        <v>1998</v>
      </c>
      <c r="L26" s="5" t="s">
        <v>1870</v>
      </c>
      <c r="M26" s="88" t="s">
        <v>1807</v>
      </c>
      <c r="O26" s="234"/>
    </row>
    <row r="27">
      <c r="A27" s="88" t="s">
        <v>1938</v>
      </c>
      <c r="B27" s="45" t="s">
        <v>1835</v>
      </c>
      <c r="C27" s="88" t="s">
        <v>2001</v>
      </c>
      <c r="D27" s="88" t="s">
        <v>1759</v>
      </c>
      <c r="E27" s="88">
        <v>2.0</v>
      </c>
      <c r="F27" s="87" t="s">
        <v>1942</v>
      </c>
      <c r="G27" s="207"/>
      <c r="H27" s="87" t="s">
        <v>2004</v>
      </c>
      <c r="I27" s="86" t="s">
        <v>2005</v>
      </c>
      <c r="J27" s="88"/>
      <c r="K27" s="5" t="s">
        <v>2008</v>
      </c>
      <c r="L27" s="5" t="s">
        <v>1852</v>
      </c>
      <c r="M27" s="88" t="s">
        <v>1768</v>
      </c>
    </row>
    <row r="28">
      <c r="A28" s="88" t="s">
        <v>1938</v>
      </c>
      <c r="B28" s="45" t="s">
        <v>1844</v>
      </c>
      <c r="C28" s="88" t="s">
        <v>2010</v>
      </c>
      <c r="D28" s="88" t="s">
        <v>1759</v>
      </c>
      <c r="E28" s="88">
        <v>2.0</v>
      </c>
      <c r="F28" s="87" t="s">
        <v>1942</v>
      </c>
      <c r="G28" s="207"/>
      <c r="H28" s="87" t="s">
        <v>2013</v>
      </c>
      <c r="I28" s="86" t="s">
        <v>2014</v>
      </c>
      <c r="J28" s="88"/>
      <c r="K28" s="5" t="s">
        <v>2018</v>
      </c>
      <c r="L28" s="5" t="s">
        <v>1806</v>
      </c>
      <c r="M28" s="88" t="s">
        <v>1807</v>
      </c>
    </row>
    <row r="29">
      <c r="A29" s="247" t="s">
        <v>2020</v>
      </c>
      <c r="B29" s="249" t="s">
        <v>1745</v>
      </c>
      <c r="C29" s="249" t="s">
        <v>2023</v>
      </c>
      <c r="D29" s="249" t="s">
        <v>1759</v>
      </c>
      <c r="E29" s="249">
        <v>2.0</v>
      </c>
      <c r="F29" s="247" t="s">
        <v>2024</v>
      </c>
      <c r="G29" s="252"/>
      <c r="H29" s="247" t="s">
        <v>2027</v>
      </c>
      <c r="I29" s="249" t="s">
        <v>1766</v>
      </c>
      <c r="J29" s="249"/>
      <c r="K29" s="249" t="s">
        <v>1766</v>
      </c>
      <c r="L29" s="249" t="s">
        <v>1766</v>
      </c>
      <c r="M29" s="88" t="s">
        <v>1768</v>
      </c>
    </row>
    <row r="30">
      <c r="A30" s="247" t="s">
        <v>2020</v>
      </c>
      <c r="B30" s="257" t="s">
        <v>1794</v>
      </c>
      <c r="C30" s="249" t="s">
        <v>2031</v>
      </c>
      <c r="D30" s="249" t="s">
        <v>1759</v>
      </c>
      <c r="E30" s="249">
        <v>2.0</v>
      </c>
      <c r="F30" s="247" t="s">
        <v>1766</v>
      </c>
      <c r="G30" s="252"/>
      <c r="H30" s="247" t="s">
        <v>2035</v>
      </c>
      <c r="I30" s="249" t="s">
        <v>1766</v>
      </c>
      <c r="J30" s="249"/>
      <c r="K30" s="249" t="s">
        <v>2037</v>
      </c>
      <c r="L30" s="249" t="s">
        <v>2038</v>
      </c>
      <c r="M30" s="5" t="s">
        <v>2039</v>
      </c>
    </row>
    <row r="31">
      <c r="A31" s="247" t="s">
        <v>2020</v>
      </c>
      <c r="B31" s="263" t="s">
        <v>1818</v>
      </c>
      <c r="C31" s="249" t="s">
        <v>2042</v>
      </c>
      <c r="D31" s="249" t="s">
        <v>1759</v>
      </c>
      <c r="E31" s="249">
        <v>1.0</v>
      </c>
      <c r="F31" s="247" t="s">
        <v>1766</v>
      </c>
      <c r="G31" s="252"/>
      <c r="H31" s="247" t="s">
        <v>2045</v>
      </c>
      <c r="I31" s="249" t="s">
        <v>1766</v>
      </c>
      <c r="J31" s="249"/>
      <c r="K31" s="249" t="s">
        <v>2047</v>
      </c>
      <c r="L31" s="249" t="s">
        <v>1937</v>
      </c>
      <c r="M31" s="42" t="s">
        <v>2049</v>
      </c>
    </row>
    <row r="32">
      <c r="A32" s="247" t="s">
        <v>2020</v>
      </c>
      <c r="B32" s="257" t="s">
        <v>1835</v>
      </c>
      <c r="C32" s="249" t="s">
        <v>2056</v>
      </c>
      <c r="D32" s="249" t="s">
        <v>1759</v>
      </c>
      <c r="E32" s="249">
        <v>1.0</v>
      </c>
      <c r="F32" s="247" t="s">
        <v>1766</v>
      </c>
      <c r="G32" s="252"/>
      <c r="H32" s="247" t="s">
        <v>2060</v>
      </c>
      <c r="I32" s="249" t="s">
        <v>1766</v>
      </c>
      <c r="J32" s="249"/>
      <c r="K32" s="249" t="s">
        <v>2062</v>
      </c>
      <c r="L32" s="249" t="s">
        <v>1937</v>
      </c>
      <c r="M32" s="42" t="s">
        <v>2063</v>
      </c>
    </row>
    <row r="33">
      <c r="A33" s="247" t="s">
        <v>2020</v>
      </c>
      <c r="B33" s="257" t="s">
        <v>1844</v>
      </c>
      <c r="C33" s="249" t="s">
        <v>2068</v>
      </c>
      <c r="D33" s="249" t="s">
        <v>1812</v>
      </c>
      <c r="E33" s="249">
        <v>1.0</v>
      </c>
      <c r="F33" s="87" t="s">
        <v>2071</v>
      </c>
      <c r="G33" s="252"/>
      <c r="H33" s="247" t="s">
        <v>2072</v>
      </c>
      <c r="I33" s="249" t="s">
        <v>1766</v>
      </c>
      <c r="J33" s="249"/>
      <c r="K33" s="247" t="s">
        <v>2074</v>
      </c>
      <c r="L33" s="249" t="s">
        <v>2075</v>
      </c>
      <c r="M33" s="42" t="s">
        <v>2077</v>
      </c>
    </row>
    <row r="34">
      <c r="A34" s="249" t="s">
        <v>2081</v>
      </c>
      <c r="B34" s="45" t="s">
        <v>1745</v>
      </c>
      <c r="C34" s="249" t="s">
        <v>2083</v>
      </c>
      <c r="D34" s="249" t="s">
        <v>1759</v>
      </c>
      <c r="E34" s="249">
        <v>1.0</v>
      </c>
      <c r="F34" s="87" t="s">
        <v>2085</v>
      </c>
      <c r="G34" s="292"/>
      <c r="H34" s="249" t="s">
        <v>2088</v>
      </c>
      <c r="I34" s="297" t="s">
        <v>2089</v>
      </c>
      <c r="J34" s="299"/>
      <c r="K34" s="249" t="s">
        <v>1766</v>
      </c>
      <c r="L34" s="249" t="s">
        <v>1766</v>
      </c>
      <c r="M34" s="88" t="s">
        <v>1768</v>
      </c>
    </row>
    <row r="35">
      <c r="A35" s="249" t="s">
        <v>2081</v>
      </c>
      <c r="B35" s="45" t="s">
        <v>1794</v>
      </c>
      <c r="C35" s="5" t="s">
        <v>2096</v>
      </c>
      <c r="D35" s="5" t="s">
        <v>1759</v>
      </c>
      <c r="E35" s="5">
        <v>2.0</v>
      </c>
      <c r="F35" s="87" t="s">
        <v>2085</v>
      </c>
      <c r="G35" s="292"/>
      <c r="H35" s="249" t="s">
        <v>2099</v>
      </c>
      <c r="I35" s="306" t="s">
        <v>2101</v>
      </c>
      <c r="J35" s="308"/>
      <c r="K35" s="249" t="s">
        <v>1766</v>
      </c>
      <c r="L35" s="249" t="s">
        <v>1766</v>
      </c>
      <c r="M35" s="5" t="s">
        <v>1807</v>
      </c>
    </row>
    <row r="36">
      <c r="A36" s="5" t="s">
        <v>2081</v>
      </c>
      <c r="B36" s="45" t="s">
        <v>1818</v>
      </c>
      <c r="C36" s="249" t="s">
        <v>2107</v>
      </c>
      <c r="D36" s="249" t="s">
        <v>1759</v>
      </c>
      <c r="E36" s="249">
        <v>1.0</v>
      </c>
      <c r="F36" s="87" t="s">
        <v>2085</v>
      </c>
      <c r="H36" s="5" t="s">
        <v>2109</v>
      </c>
      <c r="I36" s="315" t="s">
        <v>2110</v>
      </c>
      <c r="J36" s="317"/>
      <c r="K36" s="5" t="s">
        <v>2115</v>
      </c>
      <c r="L36" s="5" t="s">
        <v>1870</v>
      </c>
      <c r="M36" s="5" t="s">
        <v>1807</v>
      </c>
    </row>
    <row r="37">
      <c r="A37" s="5" t="s">
        <v>2081</v>
      </c>
      <c r="B37" s="45" t="s">
        <v>1835</v>
      </c>
      <c r="C37" s="5" t="s">
        <v>2118</v>
      </c>
      <c r="D37" s="5" t="s">
        <v>1759</v>
      </c>
      <c r="E37" s="5">
        <v>2.0</v>
      </c>
      <c r="F37" s="87" t="s">
        <v>2085</v>
      </c>
      <c r="H37" s="5" t="s">
        <v>2120</v>
      </c>
      <c r="I37" s="323" t="s">
        <v>2121</v>
      </c>
      <c r="J37" s="324"/>
      <c r="K37" s="5" t="s">
        <v>2126</v>
      </c>
      <c r="L37" s="5" t="s">
        <v>1852</v>
      </c>
      <c r="M37" s="5" t="s">
        <v>1807</v>
      </c>
    </row>
    <row r="38">
      <c r="A38" s="5" t="s">
        <v>2081</v>
      </c>
      <c r="B38" s="45" t="s">
        <v>1844</v>
      </c>
      <c r="C38" s="5" t="s">
        <v>2128</v>
      </c>
      <c r="D38" s="5" t="s">
        <v>1759</v>
      </c>
      <c r="E38" s="5">
        <v>2.0</v>
      </c>
      <c r="F38" s="87" t="s">
        <v>2085</v>
      </c>
      <c r="H38" s="5" t="s">
        <v>2130</v>
      </c>
      <c r="I38" s="43" t="s">
        <v>2132</v>
      </c>
      <c r="J38" s="44"/>
      <c r="K38" s="5" t="s">
        <v>2137</v>
      </c>
      <c r="L38" s="5" t="s">
        <v>1806</v>
      </c>
      <c r="M38" s="5" t="s">
        <v>1807</v>
      </c>
    </row>
    <row r="39">
      <c r="A39" s="5" t="s">
        <v>2139</v>
      </c>
      <c r="B39" s="5" t="s">
        <v>1745</v>
      </c>
      <c r="C39" s="5" t="s">
        <v>2141</v>
      </c>
      <c r="D39" s="5" t="s">
        <v>1812</v>
      </c>
      <c r="E39" s="5">
        <v>2.0</v>
      </c>
      <c r="F39" s="344" t="s">
        <v>2151</v>
      </c>
      <c r="H39" s="5" t="s">
        <v>2152</v>
      </c>
      <c r="I39" s="52" t="s">
        <v>2154</v>
      </c>
      <c r="K39" s="5" t="s">
        <v>1766</v>
      </c>
      <c r="L39" s="5" t="s">
        <v>1766</v>
      </c>
      <c r="M39" s="5" t="s">
        <v>1768</v>
      </c>
    </row>
    <row r="40">
      <c r="A40" s="249" t="s">
        <v>2139</v>
      </c>
      <c r="B40" s="45" t="s">
        <v>1794</v>
      </c>
      <c r="C40" s="5" t="s">
        <v>2159</v>
      </c>
      <c r="D40" s="5" t="s">
        <v>1759</v>
      </c>
      <c r="E40" s="5">
        <v>2.0</v>
      </c>
      <c r="F40" s="87" t="s">
        <v>2151</v>
      </c>
      <c r="H40" s="5" t="s">
        <v>2164</v>
      </c>
      <c r="I40" s="360" t="s">
        <v>2166</v>
      </c>
      <c r="J40" s="192"/>
      <c r="K40" s="249" t="s">
        <v>1766</v>
      </c>
      <c r="L40" s="249" t="s">
        <v>1766</v>
      </c>
      <c r="M40" s="5" t="s">
        <v>2173</v>
      </c>
    </row>
    <row r="41">
      <c r="A41" s="249" t="s">
        <v>2139</v>
      </c>
      <c r="B41" s="45" t="s">
        <v>1818</v>
      </c>
      <c r="C41" s="5" t="s">
        <v>2176</v>
      </c>
      <c r="D41" s="5" t="s">
        <v>1759</v>
      </c>
      <c r="E41" s="5">
        <v>3.0</v>
      </c>
      <c r="F41" s="87" t="s">
        <v>2151</v>
      </c>
      <c r="H41" s="5" t="s">
        <v>2178</v>
      </c>
      <c r="I41" s="323" t="s">
        <v>2180</v>
      </c>
      <c r="J41" s="324"/>
      <c r="K41" s="5" t="s">
        <v>2185</v>
      </c>
      <c r="L41" s="5" t="s">
        <v>2187</v>
      </c>
      <c r="M41" s="5" t="s">
        <v>1807</v>
      </c>
    </row>
    <row r="42">
      <c r="A42" s="249" t="s">
        <v>2139</v>
      </c>
      <c r="B42" s="45" t="s">
        <v>1835</v>
      </c>
      <c r="C42" s="371" t="s">
        <v>2189</v>
      </c>
      <c r="D42" s="5" t="s">
        <v>1759</v>
      </c>
      <c r="E42" s="5">
        <v>2.0</v>
      </c>
      <c r="F42" s="87" t="s">
        <v>2151</v>
      </c>
      <c r="H42" s="5" t="s">
        <v>2192</v>
      </c>
      <c r="I42" s="378" t="s">
        <v>2194</v>
      </c>
      <c r="J42" s="378"/>
      <c r="K42" s="5" t="s">
        <v>2199</v>
      </c>
      <c r="L42" s="5" t="s">
        <v>1806</v>
      </c>
      <c r="M42" s="5" t="s">
        <v>2173</v>
      </c>
    </row>
    <row r="43">
      <c r="A43" s="249" t="s">
        <v>2139</v>
      </c>
      <c r="B43" s="45" t="s">
        <v>1844</v>
      </c>
      <c r="C43" s="5" t="s">
        <v>2203</v>
      </c>
      <c r="D43" s="5" t="s">
        <v>1759</v>
      </c>
      <c r="E43" s="5">
        <v>2.0</v>
      </c>
      <c r="F43" s="87" t="s">
        <v>2151</v>
      </c>
      <c r="H43" s="5" t="s">
        <v>2205</v>
      </c>
      <c r="I43" s="360" t="s">
        <v>2207</v>
      </c>
      <c r="J43" s="192"/>
      <c r="K43" s="5" t="s">
        <v>2210</v>
      </c>
      <c r="L43" s="5" t="s">
        <v>1806</v>
      </c>
      <c r="M43" s="5" t="s">
        <v>2173</v>
      </c>
    </row>
    <row r="44">
      <c r="A44" s="249"/>
      <c r="B44" s="45"/>
      <c r="C44" s="5"/>
      <c r="D44" s="5"/>
      <c r="E44" s="5"/>
      <c r="F44" s="87"/>
      <c r="H44" s="5"/>
      <c r="I44" s="192"/>
      <c r="J44" s="192"/>
      <c r="K44" s="5"/>
      <c r="L44" s="5"/>
      <c r="M44" s="5"/>
    </row>
    <row r="46">
      <c r="A46" s="393" t="s">
        <v>2218</v>
      </c>
      <c r="B46" s="5" t="s">
        <v>1745</v>
      </c>
      <c r="C46" s="5" t="s">
        <v>2220</v>
      </c>
      <c r="D46" s="5" t="s">
        <v>1812</v>
      </c>
      <c r="E46" s="249">
        <v>1.0</v>
      </c>
      <c r="F46" s="396"/>
      <c r="J46" s="43" t="s">
        <v>2223</v>
      </c>
      <c r="M46" s="88" t="s">
        <v>1768</v>
      </c>
      <c r="N46" s="43" t="s">
        <v>2227</v>
      </c>
    </row>
    <row r="47">
      <c r="A47" s="393" t="s">
        <v>2218</v>
      </c>
      <c r="B47" s="5" t="s">
        <v>1794</v>
      </c>
      <c r="C47" s="5" t="s">
        <v>2233</v>
      </c>
      <c r="D47" s="5" t="s">
        <v>1812</v>
      </c>
      <c r="E47" s="5">
        <v>2.0</v>
      </c>
      <c r="F47" s="87" t="s">
        <v>1766</v>
      </c>
      <c r="H47" s="88" t="s">
        <v>1607</v>
      </c>
      <c r="I47" s="5" t="s">
        <v>1766</v>
      </c>
      <c r="J47" s="43" t="s">
        <v>2236</v>
      </c>
      <c r="M47" s="42" t="s">
        <v>2240</v>
      </c>
    </row>
    <row r="48">
      <c r="F48" s="396"/>
    </row>
    <row r="49">
      <c r="A49" s="393" t="s">
        <v>2247</v>
      </c>
      <c r="B49" s="5" t="s">
        <v>1809</v>
      </c>
      <c r="C49" s="5" t="s">
        <v>2249</v>
      </c>
      <c r="D49" s="5" t="s">
        <v>1812</v>
      </c>
      <c r="E49" s="249">
        <v>6.0</v>
      </c>
      <c r="F49" s="180" t="s">
        <v>2253</v>
      </c>
      <c r="H49" s="5" t="s">
        <v>2254</v>
      </c>
      <c r="I49" s="5" t="s">
        <v>1766</v>
      </c>
      <c r="K49" s="5" t="s">
        <v>1766</v>
      </c>
      <c r="L49" s="5" t="s">
        <v>1766</v>
      </c>
      <c r="M49" s="5" t="s">
        <v>2039</v>
      </c>
    </row>
    <row r="50">
      <c r="A50" s="393" t="s">
        <v>2258</v>
      </c>
      <c r="B50" s="5" t="s">
        <v>1794</v>
      </c>
      <c r="C50" s="5" t="s">
        <v>2249</v>
      </c>
      <c r="D50" s="5" t="s">
        <v>1812</v>
      </c>
      <c r="E50" s="249">
        <v>4.0</v>
      </c>
      <c r="F50" s="180" t="s">
        <v>2261</v>
      </c>
      <c r="H50" s="44" t="s">
        <v>2262</v>
      </c>
      <c r="I50" s="5" t="s">
        <v>1766</v>
      </c>
      <c r="K50" s="5" t="s">
        <v>1766</v>
      </c>
      <c r="L50" s="5" t="s">
        <v>1766</v>
      </c>
      <c r="M50" s="5" t="s">
        <v>2039</v>
      </c>
    </row>
    <row r="51">
      <c r="A51" s="393" t="s">
        <v>2265</v>
      </c>
      <c r="B51" s="5" t="s">
        <v>1809</v>
      </c>
      <c r="C51" s="5" t="s">
        <v>2249</v>
      </c>
      <c r="D51" s="5" t="s">
        <v>1812</v>
      </c>
      <c r="E51" s="5">
        <v>3.0</v>
      </c>
      <c r="F51" s="180" t="s">
        <v>2268</v>
      </c>
      <c r="H51" s="5" t="s">
        <v>2270</v>
      </c>
      <c r="I51" s="5" t="s">
        <v>1766</v>
      </c>
      <c r="K51" s="5" t="s">
        <v>1766</v>
      </c>
      <c r="L51" s="5" t="s">
        <v>1766</v>
      </c>
      <c r="M51" s="5" t="s">
        <v>2039</v>
      </c>
    </row>
    <row r="52">
      <c r="A52" s="393" t="s">
        <v>2265</v>
      </c>
      <c r="B52" s="5" t="s">
        <v>1794</v>
      </c>
      <c r="C52" s="5" t="s">
        <v>2249</v>
      </c>
      <c r="D52" s="5" t="s">
        <v>1812</v>
      </c>
      <c r="E52" s="5">
        <v>2.0</v>
      </c>
      <c r="F52" s="180" t="s">
        <v>2275</v>
      </c>
      <c r="H52" s="5" t="s">
        <v>2276</v>
      </c>
      <c r="I52" s="5" t="s">
        <v>1766</v>
      </c>
      <c r="K52" s="5" t="s">
        <v>1766</v>
      </c>
      <c r="L52" s="5" t="s">
        <v>1766</v>
      </c>
      <c r="M52" s="5" t="s">
        <v>2039</v>
      </c>
    </row>
    <row r="53">
      <c r="A53" s="393" t="s">
        <v>2280</v>
      </c>
      <c r="B53" s="5" t="s">
        <v>1809</v>
      </c>
      <c r="C53" s="5" t="s">
        <v>2249</v>
      </c>
      <c r="D53" s="5" t="s">
        <v>1812</v>
      </c>
      <c r="E53" s="5">
        <v>3.0</v>
      </c>
      <c r="F53" s="180" t="s">
        <v>2283</v>
      </c>
      <c r="H53" s="5" t="s">
        <v>2284</v>
      </c>
      <c r="I53" s="5" t="s">
        <v>1766</v>
      </c>
      <c r="K53" s="5" t="s">
        <v>1766</v>
      </c>
      <c r="L53" s="5" t="s">
        <v>1766</v>
      </c>
      <c r="M53" s="5" t="s">
        <v>2039</v>
      </c>
    </row>
    <row r="54">
      <c r="A54" s="393" t="s">
        <v>2280</v>
      </c>
      <c r="B54" s="5" t="s">
        <v>1794</v>
      </c>
      <c r="C54" s="5" t="s">
        <v>2249</v>
      </c>
      <c r="D54" s="5" t="s">
        <v>1812</v>
      </c>
      <c r="E54" s="5">
        <v>2.0</v>
      </c>
      <c r="F54" s="180" t="s">
        <v>2290</v>
      </c>
      <c r="H54" s="5" t="s">
        <v>2291</v>
      </c>
      <c r="I54" s="5" t="s">
        <v>1766</v>
      </c>
      <c r="K54" s="5" t="s">
        <v>1766</v>
      </c>
      <c r="L54" s="5" t="s">
        <v>1766</v>
      </c>
      <c r="M54" s="5" t="s">
        <v>2039</v>
      </c>
    </row>
    <row r="55">
      <c r="A55" s="393" t="s">
        <v>2293</v>
      </c>
      <c r="B55" s="5" t="s">
        <v>1809</v>
      </c>
      <c r="C55" s="5" t="s">
        <v>2249</v>
      </c>
      <c r="D55" s="5" t="s">
        <v>1812</v>
      </c>
      <c r="E55" s="5">
        <v>3.0</v>
      </c>
      <c r="F55" s="180" t="s">
        <v>2297</v>
      </c>
      <c r="H55" s="5" t="s">
        <v>2298</v>
      </c>
      <c r="I55" s="5" t="s">
        <v>1766</v>
      </c>
      <c r="K55" s="5" t="s">
        <v>1766</v>
      </c>
      <c r="L55" s="5" t="s">
        <v>1766</v>
      </c>
      <c r="M55" s="5" t="s">
        <v>2039</v>
      </c>
    </row>
    <row r="56">
      <c r="A56" s="393" t="s">
        <v>2293</v>
      </c>
      <c r="B56" s="5" t="s">
        <v>1794</v>
      </c>
      <c r="C56" s="5" t="s">
        <v>2249</v>
      </c>
      <c r="D56" s="5" t="s">
        <v>1812</v>
      </c>
      <c r="E56" s="5">
        <v>2.0</v>
      </c>
      <c r="F56" s="180" t="s">
        <v>2304</v>
      </c>
      <c r="H56" s="5" t="s">
        <v>2305</v>
      </c>
      <c r="I56" s="5" t="s">
        <v>1766</v>
      </c>
      <c r="K56" s="5" t="s">
        <v>1766</v>
      </c>
      <c r="L56" s="5" t="s">
        <v>1766</v>
      </c>
      <c r="M56" s="5" t="s">
        <v>2039</v>
      </c>
    </row>
    <row r="57">
      <c r="F57" s="396"/>
    </row>
    <row r="58">
      <c r="F58" s="396"/>
    </row>
    <row r="59">
      <c r="F59" s="396"/>
    </row>
    <row r="60">
      <c r="F60" s="396"/>
    </row>
    <row r="61">
      <c r="F61" s="396"/>
    </row>
    <row r="62">
      <c r="F62" s="396"/>
    </row>
    <row r="63">
      <c r="F63" s="396"/>
    </row>
    <row r="64">
      <c r="F64" s="344"/>
    </row>
    <row r="65">
      <c r="F65" s="396"/>
    </row>
    <row r="66">
      <c r="F66" s="396"/>
    </row>
    <row r="67">
      <c r="F67" s="396"/>
    </row>
    <row r="68">
      <c r="F68" s="396"/>
    </row>
    <row r="69">
      <c r="F69" s="396"/>
    </row>
    <row r="70">
      <c r="F70" s="396"/>
    </row>
    <row r="71">
      <c r="F71" s="396"/>
    </row>
    <row r="72">
      <c r="F72" s="396"/>
    </row>
    <row r="73">
      <c r="F73" s="396"/>
    </row>
    <row r="74">
      <c r="F74" s="396"/>
    </row>
    <row r="75">
      <c r="F75" s="396"/>
    </row>
    <row r="76">
      <c r="F76" s="396"/>
    </row>
    <row r="77">
      <c r="F77" s="396"/>
    </row>
    <row r="78">
      <c r="F78" s="396"/>
    </row>
    <row r="79">
      <c r="F79" s="396"/>
    </row>
    <row r="80">
      <c r="F80" s="396"/>
    </row>
    <row r="81">
      <c r="F81" s="396"/>
    </row>
    <row r="82">
      <c r="F82" s="396"/>
    </row>
    <row r="83">
      <c r="F83" s="396"/>
    </row>
    <row r="84">
      <c r="F84" s="396"/>
    </row>
    <row r="85">
      <c r="F85" s="396"/>
    </row>
    <row r="86">
      <c r="F86" s="396"/>
    </row>
    <row r="87">
      <c r="F87" s="396"/>
    </row>
    <row r="88">
      <c r="F88" s="396"/>
    </row>
    <row r="89">
      <c r="F89" s="396"/>
    </row>
    <row r="90">
      <c r="F90" s="396"/>
    </row>
    <row r="91">
      <c r="F91" s="396"/>
    </row>
    <row r="92">
      <c r="F92" s="396"/>
    </row>
    <row r="93">
      <c r="F93" s="396"/>
    </row>
    <row r="94">
      <c r="F94" s="396"/>
    </row>
    <row r="95">
      <c r="F95" s="396"/>
    </row>
    <row r="96">
      <c r="F96" s="396"/>
    </row>
    <row r="97">
      <c r="F97" s="396"/>
    </row>
    <row r="98">
      <c r="F98" s="396"/>
    </row>
    <row r="99">
      <c r="F99" s="396"/>
    </row>
    <row r="100">
      <c r="F100" s="396"/>
    </row>
    <row r="101">
      <c r="F101" s="396"/>
    </row>
    <row r="102">
      <c r="F102" s="396"/>
    </row>
    <row r="103">
      <c r="F103" s="396"/>
    </row>
    <row r="104">
      <c r="F104" s="396"/>
    </row>
    <row r="105">
      <c r="F105" s="396"/>
    </row>
    <row r="106">
      <c r="F106" s="396"/>
    </row>
    <row r="107">
      <c r="F107" s="396"/>
    </row>
    <row r="108">
      <c r="F108" s="396"/>
    </row>
    <row r="109">
      <c r="F109" s="396"/>
    </row>
    <row r="110">
      <c r="F110" s="396"/>
    </row>
    <row r="111">
      <c r="F111" s="396"/>
    </row>
    <row r="112">
      <c r="F112" s="396"/>
    </row>
    <row r="113">
      <c r="F113" s="396"/>
    </row>
    <row r="114">
      <c r="F114" s="396"/>
    </row>
    <row r="115">
      <c r="F115" s="396"/>
    </row>
    <row r="116">
      <c r="F116" s="396"/>
    </row>
    <row r="117">
      <c r="F117" s="396"/>
    </row>
    <row r="118">
      <c r="F118" s="396"/>
    </row>
    <row r="119">
      <c r="F119" s="396"/>
    </row>
    <row r="120">
      <c r="F120" s="396"/>
    </row>
    <row r="121">
      <c r="F121" s="396"/>
    </row>
    <row r="122">
      <c r="F122" s="396"/>
    </row>
    <row r="123">
      <c r="F123" s="396"/>
    </row>
    <row r="124">
      <c r="F124" s="396"/>
    </row>
    <row r="125">
      <c r="F125" s="396"/>
    </row>
    <row r="126">
      <c r="F126" s="396"/>
    </row>
    <row r="127">
      <c r="F127" s="396"/>
    </row>
    <row r="128">
      <c r="F128" s="396"/>
    </row>
    <row r="129">
      <c r="F129" s="396"/>
    </row>
    <row r="130">
      <c r="F130" s="396"/>
    </row>
    <row r="131">
      <c r="F131" s="396"/>
    </row>
    <row r="132">
      <c r="F132" s="396"/>
    </row>
    <row r="133">
      <c r="F133" s="396"/>
    </row>
    <row r="134">
      <c r="F134" s="396"/>
    </row>
    <row r="135">
      <c r="F135" s="396"/>
    </row>
    <row r="136">
      <c r="F136" s="396"/>
    </row>
    <row r="137">
      <c r="F137" s="396"/>
    </row>
    <row r="138">
      <c r="F138" s="396"/>
    </row>
    <row r="139">
      <c r="F139" s="396"/>
    </row>
    <row r="140">
      <c r="F140" s="396"/>
    </row>
    <row r="141">
      <c r="F141" s="396"/>
    </row>
    <row r="142">
      <c r="F142" s="396"/>
    </row>
    <row r="143">
      <c r="F143" s="396"/>
    </row>
    <row r="144">
      <c r="F144" s="396"/>
    </row>
    <row r="145">
      <c r="F145" s="396"/>
    </row>
    <row r="146">
      <c r="F146" s="396"/>
    </row>
    <row r="147">
      <c r="F147" s="396"/>
    </row>
    <row r="148">
      <c r="F148" s="396"/>
    </row>
    <row r="149">
      <c r="F149" s="396"/>
    </row>
    <row r="150">
      <c r="F150" s="396"/>
    </row>
    <row r="151">
      <c r="F151" s="396"/>
    </row>
    <row r="152">
      <c r="F152" s="396"/>
    </row>
    <row r="153">
      <c r="F153" s="396"/>
    </row>
    <row r="154">
      <c r="F154" s="396"/>
    </row>
    <row r="155">
      <c r="F155" s="396"/>
    </row>
    <row r="156">
      <c r="F156" s="396"/>
    </row>
    <row r="157">
      <c r="F157" s="396"/>
    </row>
    <row r="158">
      <c r="F158" s="396"/>
    </row>
    <row r="159">
      <c r="F159" s="396"/>
    </row>
    <row r="160">
      <c r="F160" s="396"/>
    </row>
    <row r="161">
      <c r="F161" s="396"/>
    </row>
    <row r="162">
      <c r="F162" s="396"/>
    </row>
    <row r="163">
      <c r="F163" s="396"/>
    </row>
    <row r="164">
      <c r="F164" s="396"/>
    </row>
    <row r="165">
      <c r="F165" s="396"/>
    </row>
    <row r="166">
      <c r="F166" s="396"/>
    </row>
    <row r="167">
      <c r="F167" s="396"/>
    </row>
    <row r="168">
      <c r="F168" s="396"/>
    </row>
    <row r="169">
      <c r="F169" s="396"/>
    </row>
    <row r="170">
      <c r="F170" s="396"/>
    </row>
    <row r="171">
      <c r="F171" s="396"/>
    </row>
    <row r="172">
      <c r="F172" s="396"/>
    </row>
    <row r="173">
      <c r="F173" s="396"/>
    </row>
    <row r="174">
      <c r="F174" s="396"/>
    </row>
    <row r="175">
      <c r="F175" s="396"/>
    </row>
    <row r="176">
      <c r="F176" s="396"/>
    </row>
    <row r="177">
      <c r="F177" s="396"/>
    </row>
    <row r="178">
      <c r="F178" s="396"/>
    </row>
    <row r="179">
      <c r="F179" s="396"/>
    </row>
    <row r="180">
      <c r="F180" s="396"/>
    </row>
    <row r="181">
      <c r="F181" s="396"/>
    </row>
    <row r="182">
      <c r="F182" s="396"/>
    </row>
    <row r="183">
      <c r="F183" s="396"/>
    </row>
    <row r="184">
      <c r="F184" s="396"/>
    </row>
    <row r="185">
      <c r="F185" s="396"/>
    </row>
    <row r="186">
      <c r="F186" s="396"/>
    </row>
    <row r="187">
      <c r="F187" s="396"/>
    </row>
    <row r="188">
      <c r="F188" s="396"/>
    </row>
    <row r="189">
      <c r="F189" s="396"/>
    </row>
    <row r="190">
      <c r="F190" s="396"/>
    </row>
    <row r="191">
      <c r="F191" s="396"/>
    </row>
    <row r="192">
      <c r="F192" s="396"/>
    </row>
    <row r="193">
      <c r="F193" s="396"/>
    </row>
    <row r="194">
      <c r="F194" s="396"/>
    </row>
    <row r="195">
      <c r="F195" s="396"/>
    </row>
    <row r="196">
      <c r="F196" s="396"/>
    </row>
    <row r="197">
      <c r="F197" s="396"/>
    </row>
    <row r="198">
      <c r="F198" s="396"/>
    </row>
    <row r="199">
      <c r="F199" s="396"/>
    </row>
    <row r="200">
      <c r="F200" s="396"/>
    </row>
    <row r="201">
      <c r="F201" s="396"/>
    </row>
    <row r="202">
      <c r="F202" s="396"/>
    </row>
    <row r="203">
      <c r="F203" s="396"/>
    </row>
    <row r="204">
      <c r="F204" s="396"/>
    </row>
    <row r="205">
      <c r="F205" s="396"/>
    </row>
    <row r="206">
      <c r="F206" s="396"/>
    </row>
    <row r="207">
      <c r="F207" s="396"/>
    </row>
    <row r="208">
      <c r="F208" s="396"/>
    </row>
    <row r="209">
      <c r="F209" s="396"/>
    </row>
    <row r="210">
      <c r="F210" s="396"/>
    </row>
    <row r="211">
      <c r="F211" s="396"/>
    </row>
    <row r="212">
      <c r="F212" s="396"/>
    </row>
    <row r="213">
      <c r="F213" s="396"/>
    </row>
    <row r="214">
      <c r="F214" s="396"/>
    </row>
    <row r="215">
      <c r="F215" s="396"/>
    </row>
    <row r="216">
      <c r="F216" s="396"/>
    </row>
    <row r="217">
      <c r="F217" s="396"/>
    </row>
    <row r="218">
      <c r="F218" s="396"/>
    </row>
    <row r="219">
      <c r="F219" s="396"/>
    </row>
    <row r="220">
      <c r="F220" s="396"/>
    </row>
    <row r="221">
      <c r="F221" s="396"/>
    </row>
    <row r="222">
      <c r="F222" s="396"/>
    </row>
    <row r="223">
      <c r="F223" s="396"/>
    </row>
    <row r="224">
      <c r="F224" s="396"/>
    </row>
    <row r="225">
      <c r="F225" s="396"/>
    </row>
    <row r="226">
      <c r="F226" s="396"/>
    </row>
    <row r="227">
      <c r="F227" s="396"/>
    </row>
    <row r="228">
      <c r="F228" s="396"/>
    </row>
    <row r="229">
      <c r="F229" s="396"/>
    </row>
    <row r="230">
      <c r="F230" s="396"/>
    </row>
    <row r="231">
      <c r="F231" s="396"/>
    </row>
    <row r="232">
      <c r="F232" s="396"/>
    </row>
    <row r="233">
      <c r="F233" s="396"/>
    </row>
    <row r="234">
      <c r="F234" s="396"/>
    </row>
    <row r="235">
      <c r="F235" s="396"/>
    </row>
    <row r="236">
      <c r="F236" s="396"/>
    </row>
    <row r="237">
      <c r="F237" s="396"/>
    </row>
    <row r="238">
      <c r="F238" s="396"/>
    </row>
    <row r="239">
      <c r="F239" s="396"/>
    </row>
    <row r="240">
      <c r="F240" s="396"/>
    </row>
    <row r="241">
      <c r="F241" s="396"/>
    </row>
    <row r="242">
      <c r="F242" s="396"/>
    </row>
    <row r="243">
      <c r="F243" s="396"/>
    </row>
    <row r="244">
      <c r="F244" s="396"/>
    </row>
    <row r="245">
      <c r="F245" s="396"/>
    </row>
    <row r="246">
      <c r="F246" s="396"/>
    </row>
    <row r="247">
      <c r="F247" s="396"/>
    </row>
    <row r="248">
      <c r="F248" s="396"/>
    </row>
    <row r="249">
      <c r="F249" s="396"/>
    </row>
    <row r="250">
      <c r="F250" s="396"/>
    </row>
    <row r="251">
      <c r="F251" s="396"/>
    </row>
    <row r="252">
      <c r="F252" s="396"/>
    </row>
    <row r="253">
      <c r="F253" s="396"/>
    </row>
    <row r="254">
      <c r="F254" s="396"/>
    </row>
    <row r="255">
      <c r="F255" s="396"/>
    </row>
    <row r="256">
      <c r="F256" s="396"/>
    </row>
    <row r="257">
      <c r="F257" s="396"/>
    </row>
    <row r="258">
      <c r="F258" s="396"/>
    </row>
    <row r="259">
      <c r="F259" s="396"/>
    </row>
    <row r="260">
      <c r="F260" s="396"/>
    </row>
    <row r="261">
      <c r="F261" s="396"/>
    </row>
    <row r="262">
      <c r="F262" s="396"/>
    </row>
    <row r="263">
      <c r="F263" s="396"/>
    </row>
    <row r="264">
      <c r="F264" s="396"/>
    </row>
    <row r="265">
      <c r="F265" s="396"/>
    </row>
    <row r="266">
      <c r="F266" s="396"/>
    </row>
    <row r="267">
      <c r="F267" s="396"/>
    </row>
    <row r="268">
      <c r="F268" s="396"/>
    </row>
    <row r="269">
      <c r="F269" s="396"/>
    </row>
    <row r="270">
      <c r="F270" s="396"/>
    </row>
    <row r="271">
      <c r="F271" s="396"/>
    </row>
    <row r="272">
      <c r="F272" s="396"/>
    </row>
    <row r="273">
      <c r="F273" s="396"/>
    </row>
    <row r="274">
      <c r="F274" s="396"/>
    </row>
    <row r="275">
      <c r="F275" s="396"/>
    </row>
    <row r="276">
      <c r="F276" s="396"/>
    </row>
    <row r="277">
      <c r="F277" s="396"/>
    </row>
    <row r="278">
      <c r="F278" s="396"/>
    </row>
    <row r="279">
      <c r="F279" s="396"/>
    </row>
    <row r="280">
      <c r="F280" s="396"/>
    </row>
    <row r="281">
      <c r="F281" s="396"/>
    </row>
    <row r="282">
      <c r="F282" s="396"/>
    </row>
    <row r="283">
      <c r="F283" s="396"/>
    </row>
    <row r="284">
      <c r="F284" s="396"/>
    </row>
    <row r="285">
      <c r="F285" s="396"/>
    </row>
    <row r="286">
      <c r="F286" s="396"/>
    </row>
    <row r="287">
      <c r="F287" s="396"/>
    </row>
    <row r="288">
      <c r="F288" s="396"/>
    </row>
    <row r="289">
      <c r="F289" s="396"/>
    </row>
    <row r="290">
      <c r="F290" s="396"/>
    </row>
    <row r="291">
      <c r="F291" s="396"/>
    </row>
    <row r="292">
      <c r="F292" s="396"/>
    </row>
    <row r="293">
      <c r="F293" s="396"/>
    </row>
    <row r="294">
      <c r="F294" s="396"/>
    </row>
    <row r="295">
      <c r="F295" s="396"/>
    </row>
    <row r="296">
      <c r="F296" s="396"/>
    </row>
    <row r="297">
      <c r="F297" s="396"/>
    </row>
    <row r="298">
      <c r="F298" s="396"/>
    </row>
    <row r="299">
      <c r="F299" s="396"/>
    </row>
    <row r="300">
      <c r="F300" s="396"/>
    </row>
    <row r="301">
      <c r="F301" s="396"/>
    </row>
    <row r="302">
      <c r="F302" s="396"/>
    </row>
    <row r="303">
      <c r="F303" s="396"/>
    </row>
    <row r="304">
      <c r="F304" s="396"/>
    </row>
    <row r="305">
      <c r="F305" s="396"/>
    </row>
    <row r="306">
      <c r="F306" s="396"/>
    </row>
    <row r="307">
      <c r="F307" s="396"/>
    </row>
    <row r="308">
      <c r="F308" s="396"/>
    </row>
    <row r="309">
      <c r="F309" s="396"/>
    </row>
    <row r="310">
      <c r="F310" s="396"/>
    </row>
    <row r="311">
      <c r="F311" s="396"/>
    </row>
    <row r="312">
      <c r="F312" s="396"/>
    </row>
    <row r="313">
      <c r="F313" s="396"/>
    </row>
    <row r="314">
      <c r="F314" s="396"/>
    </row>
    <row r="315">
      <c r="F315" s="396"/>
    </row>
    <row r="316">
      <c r="F316" s="396"/>
    </row>
    <row r="317">
      <c r="F317" s="396"/>
    </row>
    <row r="318">
      <c r="F318" s="396"/>
    </row>
    <row r="319">
      <c r="F319" s="396"/>
    </row>
    <row r="320">
      <c r="F320" s="396"/>
    </row>
    <row r="321">
      <c r="F321" s="396"/>
    </row>
    <row r="322">
      <c r="F322" s="396"/>
    </row>
    <row r="323">
      <c r="F323" s="396"/>
    </row>
    <row r="324">
      <c r="F324" s="396"/>
    </row>
    <row r="325">
      <c r="F325" s="396"/>
    </row>
    <row r="326">
      <c r="F326" s="396"/>
    </row>
    <row r="327">
      <c r="F327" s="396"/>
    </row>
    <row r="328">
      <c r="F328" s="396"/>
    </row>
    <row r="329">
      <c r="F329" s="396"/>
    </row>
    <row r="330">
      <c r="F330" s="396"/>
    </row>
    <row r="331">
      <c r="F331" s="396"/>
    </row>
    <row r="332">
      <c r="F332" s="396"/>
    </row>
    <row r="333">
      <c r="F333" s="396"/>
    </row>
    <row r="334">
      <c r="F334" s="396"/>
    </row>
    <row r="335">
      <c r="F335" s="396"/>
    </row>
    <row r="336">
      <c r="F336" s="396"/>
    </row>
    <row r="337">
      <c r="F337" s="396"/>
    </row>
    <row r="338">
      <c r="F338" s="396"/>
    </row>
    <row r="339">
      <c r="F339" s="396"/>
    </row>
    <row r="340">
      <c r="F340" s="396"/>
    </row>
    <row r="341">
      <c r="F341" s="396"/>
    </row>
    <row r="342">
      <c r="F342" s="396"/>
    </row>
    <row r="343">
      <c r="F343" s="396"/>
    </row>
    <row r="344">
      <c r="F344" s="396"/>
    </row>
    <row r="345">
      <c r="F345" s="396"/>
    </row>
    <row r="346">
      <c r="F346" s="396"/>
    </row>
    <row r="347">
      <c r="F347" s="396"/>
    </row>
    <row r="348">
      <c r="F348" s="396"/>
    </row>
    <row r="349">
      <c r="F349" s="396"/>
    </row>
    <row r="350">
      <c r="F350" s="396"/>
    </row>
    <row r="351">
      <c r="F351" s="396"/>
    </row>
    <row r="352">
      <c r="F352" s="396"/>
    </row>
    <row r="353">
      <c r="F353" s="396"/>
    </row>
    <row r="354">
      <c r="F354" s="396"/>
    </row>
    <row r="355">
      <c r="F355" s="396"/>
    </row>
    <row r="356">
      <c r="F356" s="396"/>
    </row>
    <row r="357">
      <c r="F357" s="396"/>
    </row>
    <row r="358">
      <c r="F358" s="396"/>
    </row>
    <row r="359">
      <c r="F359" s="396"/>
    </row>
    <row r="360">
      <c r="F360" s="396"/>
    </row>
    <row r="361">
      <c r="F361" s="396"/>
    </row>
    <row r="362">
      <c r="F362" s="396"/>
    </row>
    <row r="363">
      <c r="F363" s="396"/>
    </row>
    <row r="364">
      <c r="F364" s="396"/>
    </row>
    <row r="365">
      <c r="F365" s="396"/>
    </row>
    <row r="366">
      <c r="F366" s="396"/>
    </row>
    <row r="367">
      <c r="F367" s="396"/>
    </row>
    <row r="368">
      <c r="F368" s="396"/>
    </row>
    <row r="369">
      <c r="F369" s="396"/>
    </row>
    <row r="370">
      <c r="F370" s="396"/>
    </row>
    <row r="371">
      <c r="F371" s="396"/>
    </row>
    <row r="372">
      <c r="F372" s="396"/>
    </row>
    <row r="373">
      <c r="F373" s="396"/>
    </row>
    <row r="374">
      <c r="F374" s="396"/>
    </row>
    <row r="375">
      <c r="F375" s="396"/>
    </row>
    <row r="376">
      <c r="F376" s="396"/>
    </row>
    <row r="377">
      <c r="F377" s="396"/>
    </row>
    <row r="378">
      <c r="F378" s="396"/>
    </row>
    <row r="379">
      <c r="F379" s="396"/>
    </row>
    <row r="380">
      <c r="F380" s="396"/>
    </row>
    <row r="381">
      <c r="F381" s="396"/>
    </row>
    <row r="382">
      <c r="F382" s="396"/>
    </row>
    <row r="383">
      <c r="F383" s="396"/>
    </row>
    <row r="384">
      <c r="F384" s="396"/>
    </row>
    <row r="385">
      <c r="F385" s="396"/>
    </row>
    <row r="386">
      <c r="F386" s="396"/>
    </row>
    <row r="387">
      <c r="F387" s="396"/>
    </row>
    <row r="388">
      <c r="F388" s="396"/>
    </row>
    <row r="389">
      <c r="F389" s="396"/>
    </row>
    <row r="390">
      <c r="F390" s="396"/>
    </row>
    <row r="391">
      <c r="F391" s="396"/>
    </row>
    <row r="392">
      <c r="F392" s="396"/>
    </row>
    <row r="393">
      <c r="F393" s="396"/>
    </row>
    <row r="394">
      <c r="F394" s="396"/>
    </row>
    <row r="395">
      <c r="F395" s="396"/>
    </row>
    <row r="396">
      <c r="F396" s="396"/>
    </row>
    <row r="397">
      <c r="F397" s="396"/>
    </row>
    <row r="398">
      <c r="F398" s="396"/>
    </row>
    <row r="399">
      <c r="F399" s="396"/>
    </row>
    <row r="400">
      <c r="F400" s="396"/>
    </row>
    <row r="401">
      <c r="F401" s="396"/>
    </row>
    <row r="402">
      <c r="F402" s="396"/>
    </row>
    <row r="403">
      <c r="F403" s="396"/>
    </row>
    <row r="404">
      <c r="F404" s="396"/>
    </row>
    <row r="405">
      <c r="F405" s="396"/>
    </row>
    <row r="406">
      <c r="F406" s="396"/>
    </row>
    <row r="407">
      <c r="F407" s="396"/>
    </row>
    <row r="408">
      <c r="F408" s="396"/>
    </row>
    <row r="409">
      <c r="F409" s="396"/>
    </row>
    <row r="410">
      <c r="F410" s="396"/>
    </row>
    <row r="411">
      <c r="F411" s="396"/>
    </row>
    <row r="412">
      <c r="F412" s="396"/>
    </row>
    <row r="413">
      <c r="F413" s="396"/>
    </row>
    <row r="414">
      <c r="F414" s="396"/>
    </row>
    <row r="415">
      <c r="F415" s="396"/>
    </row>
    <row r="416">
      <c r="F416" s="396"/>
    </row>
    <row r="417">
      <c r="F417" s="396"/>
    </row>
    <row r="418">
      <c r="F418" s="396"/>
    </row>
    <row r="419">
      <c r="F419" s="396"/>
    </row>
    <row r="420">
      <c r="F420" s="396"/>
    </row>
    <row r="421">
      <c r="F421" s="396"/>
    </row>
    <row r="422">
      <c r="F422" s="396"/>
    </row>
    <row r="423">
      <c r="F423" s="396"/>
    </row>
    <row r="424">
      <c r="F424" s="396"/>
    </row>
    <row r="425">
      <c r="F425" s="396"/>
    </row>
    <row r="426">
      <c r="F426" s="396"/>
    </row>
    <row r="427">
      <c r="F427" s="396"/>
    </row>
    <row r="428">
      <c r="F428" s="396"/>
    </row>
    <row r="429">
      <c r="F429" s="396"/>
    </row>
    <row r="430">
      <c r="F430" s="396"/>
    </row>
    <row r="431">
      <c r="F431" s="396"/>
    </row>
    <row r="432">
      <c r="F432" s="396"/>
    </row>
    <row r="433">
      <c r="F433" s="396"/>
    </row>
    <row r="434">
      <c r="F434" s="396"/>
    </row>
    <row r="435">
      <c r="F435" s="396"/>
    </row>
    <row r="436">
      <c r="F436" s="396"/>
    </row>
    <row r="437">
      <c r="F437" s="396"/>
    </row>
    <row r="438">
      <c r="F438" s="396"/>
    </row>
    <row r="439">
      <c r="F439" s="396"/>
    </row>
    <row r="440">
      <c r="F440" s="396"/>
    </row>
    <row r="441">
      <c r="F441" s="396"/>
    </row>
    <row r="442">
      <c r="F442" s="396"/>
    </row>
    <row r="443">
      <c r="F443" s="396"/>
    </row>
    <row r="444">
      <c r="F444" s="396"/>
    </row>
    <row r="445">
      <c r="F445" s="396"/>
    </row>
    <row r="446">
      <c r="F446" s="396"/>
    </row>
    <row r="447">
      <c r="F447" s="396"/>
    </row>
    <row r="448">
      <c r="F448" s="396"/>
    </row>
    <row r="449">
      <c r="F449" s="396"/>
    </row>
    <row r="450">
      <c r="F450" s="396"/>
    </row>
    <row r="451">
      <c r="F451" s="396"/>
    </row>
    <row r="452">
      <c r="F452" s="396"/>
    </row>
    <row r="453">
      <c r="F453" s="396"/>
    </row>
    <row r="454">
      <c r="F454" s="396"/>
    </row>
    <row r="455">
      <c r="F455" s="396"/>
    </row>
    <row r="456">
      <c r="F456" s="396"/>
    </row>
    <row r="457">
      <c r="F457" s="396"/>
    </row>
    <row r="458">
      <c r="F458" s="396"/>
    </row>
    <row r="459">
      <c r="F459" s="396"/>
    </row>
    <row r="460">
      <c r="F460" s="396"/>
    </row>
    <row r="461">
      <c r="F461" s="396"/>
    </row>
    <row r="462">
      <c r="F462" s="396"/>
    </row>
    <row r="463">
      <c r="F463" s="396"/>
    </row>
    <row r="464">
      <c r="F464" s="396"/>
    </row>
    <row r="465">
      <c r="F465" s="396"/>
    </row>
    <row r="466">
      <c r="F466" s="396"/>
    </row>
    <row r="467">
      <c r="F467" s="396"/>
    </row>
    <row r="468">
      <c r="F468" s="396"/>
    </row>
    <row r="469">
      <c r="F469" s="396"/>
    </row>
    <row r="470">
      <c r="F470" s="396"/>
    </row>
    <row r="471">
      <c r="F471" s="396"/>
    </row>
    <row r="472">
      <c r="F472" s="396"/>
    </row>
    <row r="473">
      <c r="F473" s="396"/>
    </row>
    <row r="474">
      <c r="F474" s="396"/>
    </row>
    <row r="475">
      <c r="F475" s="396"/>
    </row>
    <row r="476">
      <c r="F476" s="396"/>
    </row>
    <row r="477">
      <c r="F477" s="396"/>
    </row>
    <row r="478">
      <c r="F478" s="396"/>
    </row>
    <row r="479">
      <c r="F479" s="396"/>
    </row>
    <row r="480">
      <c r="F480" s="396"/>
    </row>
    <row r="481">
      <c r="F481" s="396"/>
    </row>
    <row r="482">
      <c r="F482" s="396"/>
    </row>
    <row r="483">
      <c r="F483" s="396"/>
    </row>
    <row r="484">
      <c r="F484" s="396"/>
    </row>
    <row r="485">
      <c r="F485" s="396"/>
    </row>
    <row r="486">
      <c r="F486" s="396"/>
    </row>
    <row r="487">
      <c r="F487" s="396"/>
    </row>
    <row r="488">
      <c r="F488" s="396"/>
    </row>
    <row r="489">
      <c r="F489" s="396"/>
    </row>
    <row r="490">
      <c r="F490" s="396"/>
    </row>
    <row r="491">
      <c r="F491" s="396"/>
    </row>
    <row r="492">
      <c r="F492" s="396"/>
    </row>
    <row r="493">
      <c r="F493" s="396"/>
    </row>
    <row r="494">
      <c r="F494" s="396"/>
    </row>
    <row r="495">
      <c r="F495" s="396"/>
    </row>
    <row r="496">
      <c r="F496" s="396"/>
    </row>
    <row r="497">
      <c r="F497" s="396"/>
    </row>
    <row r="498">
      <c r="F498" s="396"/>
    </row>
    <row r="499">
      <c r="F499" s="396"/>
    </row>
    <row r="500">
      <c r="F500" s="396"/>
    </row>
    <row r="501">
      <c r="F501" s="396"/>
    </row>
    <row r="502">
      <c r="F502" s="396"/>
    </row>
    <row r="503">
      <c r="F503" s="396"/>
    </row>
    <row r="504">
      <c r="F504" s="396"/>
    </row>
    <row r="505">
      <c r="F505" s="396"/>
    </row>
    <row r="506">
      <c r="F506" s="396"/>
    </row>
    <row r="507">
      <c r="F507" s="396"/>
    </row>
    <row r="508">
      <c r="F508" s="396"/>
    </row>
    <row r="509">
      <c r="F509" s="396"/>
    </row>
    <row r="510">
      <c r="F510" s="396"/>
    </row>
    <row r="511">
      <c r="F511" s="396"/>
    </row>
    <row r="512">
      <c r="F512" s="396"/>
    </row>
    <row r="513">
      <c r="F513" s="396"/>
    </row>
    <row r="514">
      <c r="F514" s="396"/>
    </row>
    <row r="515">
      <c r="F515" s="396"/>
    </row>
    <row r="516">
      <c r="F516" s="396"/>
    </row>
    <row r="517">
      <c r="F517" s="396"/>
    </row>
    <row r="518">
      <c r="F518" s="396"/>
    </row>
    <row r="519">
      <c r="F519" s="396"/>
    </row>
    <row r="520">
      <c r="F520" s="396"/>
    </row>
    <row r="521">
      <c r="F521" s="396"/>
    </row>
    <row r="522">
      <c r="F522" s="396"/>
    </row>
    <row r="523">
      <c r="F523" s="396"/>
    </row>
    <row r="524">
      <c r="F524" s="396"/>
    </row>
    <row r="525">
      <c r="F525" s="396"/>
    </row>
    <row r="526">
      <c r="F526" s="396"/>
    </row>
    <row r="527">
      <c r="F527" s="396"/>
    </row>
    <row r="528">
      <c r="F528" s="396"/>
    </row>
    <row r="529">
      <c r="F529" s="396"/>
    </row>
    <row r="530">
      <c r="F530" s="396"/>
    </row>
    <row r="531">
      <c r="F531" s="396"/>
    </row>
    <row r="532">
      <c r="F532" s="396"/>
    </row>
    <row r="533">
      <c r="F533" s="396"/>
    </row>
    <row r="534">
      <c r="F534" s="396"/>
    </row>
    <row r="535">
      <c r="F535" s="396"/>
    </row>
    <row r="536">
      <c r="F536" s="396"/>
    </row>
    <row r="537">
      <c r="F537" s="396"/>
    </row>
    <row r="538">
      <c r="F538" s="396"/>
    </row>
    <row r="539">
      <c r="F539" s="396"/>
    </row>
    <row r="540">
      <c r="F540" s="396"/>
    </row>
    <row r="541">
      <c r="F541" s="396"/>
    </row>
    <row r="542">
      <c r="F542" s="396"/>
    </row>
    <row r="543">
      <c r="F543" s="396"/>
    </row>
    <row r="544">
      <c r="F544" s="396"/>
    </row>
    <row r="545">
      <c r="F545" s="396"/>
    </row>
    <row r="546">
      <c r="F546" s="396"/>
    </row>
    <row r="547">
      <c r="F547" s="396"/>
    </row>
    <row r="548">
      <c r="F548" s="396"/>
    </row>
    <row r="549">
      <c r="F549" s="396"/>
    </row>
    <row r="550">
      <c r="F550" s="396"/>
    </row>
    <row r="551">
      <c r="F551" s="396"/>
    </row>
    <row r="552">
      <c r="F552" s="396"/>
    </row>
    <row r="553">
      <c r="F553" s="396"/>
    </row>
    <row r="554">
      <c r="F554" s="396"/>
    </row>
    <row r="555">
      <c r="F555" s="396"/>
    </row>
    <row r="556">
      <c r="F556" s="396"/>
    </row>
    <row r="557">
      <c r="F557" s="396"/>
    </row>
    <row r="558">
      <c r="F558" s="396"/>
    </row>
    <row r="559">
      <c r="F559" s="396"/>
    </row>
    <row r="560">
      <c r="F560" s="396"/>
    </row>
    <row r="561">
      <c r="F561" s="396"/>
    </row>
    <row r="562">
      <c r="F562" s="396"/>
    </row>
    <row r="563">
      <c r="F563" s="396"/>
    </row>
    <row r="564">
      <c r="F564" s="396"/>
    </row>
    <row r="565">
      <c r="F565" s="396"/>
    </row>
    <row r="566">
      <c r="F566" s="396"/>
    </row>
    <row r="567">
      <c r="F567" s="396"/>
    </row>
    <row r="568">
      <c r="F568" s="396"/>
    </row>
    <row r="569">
      <c r="F569" s="396"/>
    </row>
    <row r="570">
      <c r="F570" s="396"/>
    </row>
    <row r="571">
      <c r="F571" s="396"/>
    </row>
    <row r="572">
      <c r="F572" s="396"/>
    </row>
    <row r="573">
      <c r="F573" s="396"/>
    </row>
    <row r="574">
      <c r="F574" s="396"/>
    </row>
    <row r="575">
      <c r="F575" s="396"/>
    </row>
    <row r="576">
      <c r="F576" s="396"/>
    </row>
    <row r="577">
      <c r="F577" s="396"/>
    </row>
    <row r="578">
      <c r="F578" s="396"/>
    </row>
    <row r="579">
      <c r="F579" s="396"/>
    </row>
    <row r="580">
      <c r="F580" s="396"/>
    </row>
    <row r="581">
      <c r="F581" s="396"/>
    </row>
    <row r="582">
      <c r="F582" s="396"/>
    </row>
    <row r="583">
      <c r="F583" s="396"/>
    </row>
    <row r="584">
      <c r="F584" s="396"/>
    </row>
    <row r="585">
      <c r="F585" s="396"/>
    </row>
    <row r="586">
      <c r="F586" s="396"/>
    </row>
    <row r="587">
      <c r="F587" s="396"/>
    </row>
    <row r="588">
      <c r="F588" s="396"/>
    </row>
    <row r="589">
      <c r="F589" s="396"/>
    </row>
    <row r="590">
      <c r="F590" s="396"/>
    </row>
    <row r="591">
      <c r="F591" s="396"/>
    </row>
    <row r="592">
      <c r="F592" s="396"/>
    </row>
    <row r="593">
      <c r="F593" s="396"/>
    </row>
    <row r="594">
      <c r="F594" s="396"/>
    </row>
    <row r="595">
      <c r="F595" s="396"/>
    </row>
    <row r="596">
      <c r="F596" s="396"/>
    </row>
    <row r="597">
      <c r="F597" s="396"/>
    </row>
    <row r="598">
      <c r="F598" s="396"/>
    </row>
    <row r="599">
      <c r="F599" s="396"/>
    </row>
    <row r="600">
      <c r="F600" s="396"/>
    </row>
    <row r="601">
      <c r="F601" s="396"/>
    </row>
    <row r="602">
      <c r="F602" s="396"/>
    </row>
    <row r="603">
      <c r="F603" s="396"/>
    </row>
    <row r="604">
      <c r="F604" s="396"/>
    </row>
    <row r="605">
      <c r="F605" s="396"/>
    </row>
    <row r="606">
      <c r="F606" s="396"/>
    </row>
    <row r="607">
      <c r="F607" s="396"/>
    </row>
    <row r="608">
      <c r="F608" s="396"/>
    </row>
    <row r="609">
      <c r="F609" s="396"/>
    </row>
    <row r="610">
      <c r="F610" s="396"/>
    </row>
    <row r="611">
      <c r="F611" s="396"/>
    </row>
    <row r="612">
      <c r="F612" s="396"/>
    </row>
    <row r="613">
      <c r="F613" s="396"/>
    </row>
    <row r="614">
      <c r="F614" s="396"/>
    </row>
    <row r="615">
      <c r="F615" s="396"/>
    </row>
    <row r="616">
      <c r="F616" s="396"/>
    </row>
    <row r="617">
      <c r="F617" s="396"/>
    </row>
    <row r="618">
      <c r="F618" s="396"/>
    </row>
    <row r="619">
      <c r="F619" s="396"/>
    </row>
    <row r="620">
      <c r="F620" s="396"/>
    </row>
    <row r="621">
      <c r="F621" s="396"/>
    </row>
    <row r="622">
      <c r="F622" s="396"/>
    </row>
    <row r="623">
      <c r="F623" s="396"/>
    </row>
    <row r="624">
      <c r="F624" s="396"/>
    </row>
    <row r="625">
      <c r="F625" s="396"/>
    </row>
    <row r="626">
      <c r="F626" s="396"/>
    </row>
    <row r="627">
      <c r="F627" s="396"/>
    </row>
    <row r="628">
      <c r="F628" s="396"/>
    </row>
    <row r="629">
      <c r="F629" s="396"/>
    </row>
    <row r="630">
      <c r="F630" s="396"/>
    </row>
    <row r="631">
      <c r="F631" s="396"/>
    </row>
    <row r="632">
      <c r="F632" s="396"/>
    </row>
    <row r="633">
      <c r="F633" s="396"/>
    </row>
    <row r="634">
      <c r="F634" s="396"/>
    </row>
    <row r="635">
      <c r="F635" s="396"/>
    </row>
    <row r="636">
      <c r="F636" s="396"/>
    </row>
    <row r="637">
      <c r="F637" s="396"/>
    </row>
    <row r="638">
      <c r="F638" s="396"/>
    </row>
    <row r="639">
      <c r="F639" s="396"/>
    </row>
    <row r="640">
      <c r="F640" s="396"/>
    </row>
    <row r="641">
      <c r="F641" s="396"/>
    </row>
    <row r="642">
      <c r="F642" s="396"/>
    </row>
    <row r="643">
      <c r="F643" s="396"/>
    </row>
    <row r="644">
      <c r="F644" s="396"/>
    </row>
    <row r="645">
      <c r="F645" s="396"/>
    </row>
    <row r="646">
      <c r="F646" s="396"/>
    </row>
    <row r="647">
      <c r="F647" s="396"/>
    </row>
    <row r="648">
      <c r="F648" s="396"/>
    </row>
    <row r="649">
      <c r="F649" s="396"/>
    </row>
    <row r="650">
      <c r="F650" s="396"/>
    </row>
    <row r="651">
      <c r="F651" s="396"/>
    </row>
    <row r="652">
      <c r="F652" s="396"/>
    </row>
    <row r="653">
      <c r="F653" s="396"/>
    </row>
    <row r="654">
      <c r="F654" s="396"/>
    </row>
    <row r="655">
      <c r="F655" s="396"/>
    </row>
    <row r="656">
      <c r="F656" s="396"/>
    </row>
    <row r="657">
      <c r="F657" s="396"/>
    </row>
    <row r="658">
      <c r="F658" s="396"/>
    </row>
    <row r="659">
      <c r="F659" s="396"/>
    </row>
    <row r="660">
      <c r="F660" s="396"/>
    </row>
    <row r="661">
      <c r="F661" s="396"/>
    </row>
    <row r="662">
      <c r="F662" s="396"/>
    </row>
    <row r="663">
      <c r="F663" s="396"/>
    </row>
    <row r="664">
      <c r="F664" s="396"/>
    </row>
    <row r="665">
      <c r="F665" s="396"/>
    </row>
    <row r="666">
      <c r="F666" s="396"/>
    </row>
    <row r="667">
      <c r="F667" s="396"/>
    </row>
    <row r="668">
      <c r="F668" s="396"/>
    </row>
    <row r="669">
      <c r="F669" s="396"/>
    </row>
    <row r="670">
      <c r="F670" s="396"/>
    </row>
    <row r="671">
      <c r="F671" s="396"/>
    </row>
    <row r="672">
      <c r="F672" s="396"/>
    </row>
    <row r="673">
      <c r="F673" s="396"/>
    </row>
    <row r="674">
      <c r="F674" s="396"/>
    </row>
    <row r="675">
      <c r="F675" s="396"/>
    </row>
    <row r="676">
      <c r="F676" s="396"/>
    </row>
    <row r="677">
      <c r="F677" s="396"/>
    </row>
    <row r="678">
      <c r="F678" s="396"/>
    </row>
    <row r="679">
      <c r="F679" s="396"/>
    </row>
    <row r="680">
      <c r="F680" s="396"/>
    </row>
    <row r="681">
      <c r="F681" s="396"/>
    </row>
    <row r="682">
      <c r="F682" s="396"/>
    </row>
    <row r="683">
      <c r="F683" s="396"/>
    </row>
    <row r="684">
      <c r="F684" s="396"/>
    </row>
    <row r="685">
      <c r="F685" s="396"/>
    </row>
    <row r="686">
      <c r="F686" s="396"/>
    </row>
    <row r="687">
      <c r="F687" s="396"/>
    </row>
    <row r="688">
      <c r="F688" s="396"/>
    </row>
    <row r="689">
      <c r="F689" s="396"/>
    </row>
    <row r="690">
      <c r="F690" s="396"/>
    </row>
    <row r="691">
      <c r="F691" s="396"/>
    </row>
    <row r="692">
      <c r="F692" s="396"/>
    </row>
    <row r="693">
      <c r="F693" s="396"/>
    </row>
    <row r="694">
      <c r="F694" s="396"/>
    </row>
    <row r="695">
      <c r="F695" s="396"/>
    </row>
    <row r="696">
      <c r="F696" s="396"/>
    </row>
    <row r="697">
      <c r="F697" s="396"/>
    </row>
    <row r="698">
      <c r="F698" s="396"/>
    </row>
    <row r="699">
      <c r="F699" s="396"/>
    </row>
    <row r="700">
      <c r="F700" s="396"/>
    </row>
    <row r="701">
      <c r="F701" s="396"/>
    </row>
    <row r="702">
      <c r="F702" s="396"/>
    </row>
    <row r="703">
      <c r="F703" s="396"/>
    </row>
    <row r="704">
      <c r="F704" s="396"/>
    </row>
    <row r="705">
      <c r="F705" s="396"/>
    </row>
    <row r="706">
      <c r="F706" s="396"/>
    </row>
    <row r="707">
      <c r="F707" s="396"/>
    </row>
    <row r="708">
      <c r="F708" s="396"/>
    </row>
    <row r="709">
      <c r="F709" s="396"/>
    </row>
    <row r="710">
      <c r="F710" s="396"/>
    </row>
    <row r="711">
      <c r="F711" s="396"/>
    </row>
    <row r="712">
      <c r="F712" s="396"/>
    </row>
    <row r="713">
      <c r="F713" s="396"/>
    </row>
    <row r="714">
      <c r="F714" s="396"/>
    </row>
    <row r="715">
      <c r="F715" s="396"/>
    </row>
    <row r="716">
      <c r="F716" s="396"/>
    </row>
    <row r="717">
      <c r="F717" s="396"/>
    </row>
    <row r="718">
      <c r="F718" s="396"/>
    </row>
    <row r="719">
      <c r="F719" s="396"/>
    </row>
    <row r="720">
      <c r="F720" s="396"/>
    </row>
    <row r="721">
      <c r="F721" s="396"/>
    </row>
    <row r="722">
      <c r="F722" s="396"/>
    </row>
    <row r="723">
      <c r="F723" s="396"/>
    </row>
    <row r="724">
      <c r="F724" s="396"/>
    </row>
    <row r="725">
      <c r="F725" s="396"/>
    </row>
    <row r="726">
      <c r="F726" s="396"/>
    </row>
    <row r="727">
      <c r="F727" s="396"/>
    </row>
    <row r="728">
      <c r="F728" s="396"/>
    </row>
    <row r="729">
      <c r="F729" s="396"/>
    </row>
    <row r="730">
      <c r="F730" s="396"/>
    </row>
    <row r="731">
      <c r="F731" s="396"/>
    </row>
    <row r="732">
      <c r="F732" s="396"/>
    </row>
    <row r="733">
      <c r="F733" s="396"/>
    </row>
    <row r="734">
      <c r="F734" s="396"/>
    </row>
    <row r="735">
      <c r="F735" s="396"/>
    </row>
    <row r="736">
      <c r="F736" s="396"/>
    </row>
    <row r="737">
      <c r="F737" s="396"/>
    </row>
    <row r="738">
      <c r="F738" s="396"/>
    </row>
    <row r="739">
      <c r="F739" s="396"/>
    </row>
    <row r="740">
      <c r="F740" s="396"/>
    </row>
    <row r="741">
      <c r="F741" s="396"/>
    </row>
    <row r="742">
      <c r="F742" s="396"/>
    </row>
    <row r="743">
      <c r="F743" s="396"/>
    </row>
    <row r="744">
      <c r="F744" s="396"/>
    </row>
    <row r="745">
      <c r="F745" s="396"/>
    </row>
    <row r="746">
      <c r="F746" s="396"/>
    </row>
    <row r="747">
      <c r="F747" s="396"/>
    </row>
    <row r="748">
      <c r="F748" s="396"/>
    </row>
    <row r="749">
      <c r="F749" s="396"/>
    </row>
    <row r="750">
      <c r="F750" s="396"/>
    </row>
    <row r="751">
      <c r="F751" s="396"/>
    </row>
    <row r="752">
      <c r="F752" s="396"/>
    </row>
    <row r="753">
      <c r="F753" s="396"/>
    </row>
    <row r="754">
      <c r="F754" s="396"/>
    </row>
    <row r="755">
      <c r="F755" s="396"/>
    </row>
    <row r="756">
      <c r="F756" s="396"/>
    </row>
    <row r="757">
      <c r="F757" s="396"/>
    </row>
    <row r="758">
      <c r="F758" s="396"/>
    </row>
    <row r="759">
      <c r="F759" s="396"/>
    </row>
    <row r="760">
      <c r="F760" s="396"/>
    </row>
    <row r="761">
      <c r="F761" s="396"/>
    </row>
    <row r="762">
      <c r="F762" s="396"/>
    </row>
    <row r="763">
      <c r="F763" s="396"/>
    </row>
    <row r="764">
      <c r="F764" s="396"/>
    </row>
    <row r="765">
      <c r="F765" s="396"/>
    </row>
    <row r="766">
      <c r="F766" s="396"/>
    </row>
    <row r="767">
      <c r="F767" s="396"/>
    </row>
    <row r="768">
      <c r="F768" s="396"/>
    </row>
    <row r="769">
      <c r="F769" s="396"/>
    </row>
    <row r="770">
      <c r="F770" s="396"/>
    </row>
    <row r="771">
      <c r="F771" s="396"/>
    </row>
    <row r="772">
      <c r="F772" s="396"/>
    </row>
    <row r="773">
      <c r="F773" s="396"/>
    </row>
    <row r="774">
      <c r="F774" s="396"/>
    </row>
    <row r="775">
      <c r="F775" s="396"/>
    </row>
    <row r="776">
      <c r="F776" s="396"/>
    </row>
    <row r="777">
      <c r="F777" s="396"/>
    </row>
    <row r="778">
      <c r="F778" s="396"/>
    </row>
    <row r="779">
      <c r="F779" s="396"/>
    </row>
    <row r="780">
      <c r="F780" s="396"/>
    </row>
    <row r="781">
      <c r="F781" s="396"/>
    </row>
    <row r="782">
      <c r="F782" s="396"/>
    </row>
    <row r="783">
      <c r="F783" s="396"/>
    </row>
    <row r="784">
      <c r="F784" s="396"/>
    </row>
    <row r="785">
      <c r="F785" s="396"/>
    </row>
    <row r="786">
      <c r="F786" s="396"/>
    </row>
    <row r="787">
      <c r="F787" s="396"/>
    </row>
    <row r="788">
      <c r="F788" s="396"/>
    </row>
    <row r="789">
      <c r="F789" s="396"/>
    </row>
    <row r="790">
      <c r="F790" s="396"/>
    </row>
    <row r="791">
      <c r="F791" s="396"/>
    </row>
    <row r="792">
      <c r="F792" s="396"/>
    </row>
    <row r="793">
      <c r="F793" s="396"/>
    </row>
    <row r="794">
      <c r="F794" s="396"/>
    </row>
    <row r="795">
      <c r="F795" s="396"/>
    </row>
    <row r="796">
      <c r="F796" s="396"/>
    </row>
    <row r="797">
      <c r="F797" s="396"/>
    </row>
    <row r="798">
      <c r="F798" s="396"/>
    </row>
    <row r="799">
      <c r="F799" s="396"/>
    </row>
    <row r="800">
      <c r="F800" s="396"/>
    </row>
    <row r="801">
      <c r="F801" s="396"/>
    </row>
    <row r="802">
      <c r="F802" s="396"/>
    </row>
    <row r="803">
      <c r="F803" s="396"/>
    </row>
    <row r="804">
      <c r="F804" s="396"/>
    </row>
    <row r="805">
      <c r="F805" s="396"/>
    </row>
    <row r="806">
      <c r="F806" s="396"/>
    </row>
    <row r="807">
      <c r="F807" s="396"/>
    </row>
    <row r="808">
      <c r="F808" s="396"/>
    </row>
    <row r="809">
      <c r="F809" s="396"/>
    </row>
    <row r="810">
      <c r="F810" s="396"/>
    </row>
    <row r="811">
      <c r="F811" s="396"/>
    </row>
    <row r="812">
      <c r="F812" s="396"/>
    </row>
    <row r="813">
      <c r="F813" s="396"/>
    </row>
    <row r="814">
      <c r="F814" s="396"/>
    </row>
    <row r="815">
      <c r="F815" s="396"/>
    </row>
    <row r="816">
      <c r="F816" s="396"/>
    </row>
    <row r="817">
      <c r="F817" s="396"/>
    </row>
    <row r="818">
      <c r="F818" s="396"/>
    </row>
    <row r="819">
      <c r="F819" s="396"/>
    </row>
    <row r="820">
      <c r="F820" s="396"/>
    </row>
    <row r="821">
      <c r="F821" s="396"/>
    </row>
    <row r="822">
      <c r="F822" s="396"/>
    </row>
    <row r="823">
      <c r="F823" s="396"/>
    </row>
    <row r="824">
      <c r="F824" s="396"/>
    </row>
    <row r="825">
      <c r="F825" s="396"/>
    </row>
    <row r="826">
      <c r="F826" s="396"/>
    </row>
    <row r="827">
      <c r="F827" s="396"/>
    </row>
    <row r="828">
      <c r="F828" s="396"/>
    </row>
    <row r="829">
      <c r="F829" s="396"/>
    </row>
    <row r="830">
      <c r="F830" s="396"/>
    </row>
    <row r="831">
      <c r="F831" s="396"/>
    </row>
    <row r="832">
      <c r="F832" s="396"/>
    </row>
    <row r="833">
      <c r="F833" s="396"/>
    </row>
    <row r="834">
      <c r="F834" s="396"/>
    </row>
    <row r="835">
      <c r="F835" s="396"/>
    </row>
    <row r="836">
      <c r="F836" s="396"/>
    </row>
    <row r="837">
      <c r="F837" s="396"/>
    </row>
    <row r="838">
      <c r="F838" s="396"/>
    </row>
    <row r="839">
      <c r="F839" s="396"/>
    </row>
    <row r="840">
      <c r="F840" s="396"/>
    </row>
    <row r="841">
      <c r="F841" s="396"/>
    </row>
    <row r="842">
      <c r="F842" s="396"/>
    </row>
    <row r="843">
      <c r="F843" s="396"/>
    </row>
    <row r="844">
      <c r="F844" s="396"/>
    </row>
    <row r="845">
      <c r="F845" s="396"/>
    </row>
    <row r="846">
      <c r="F846" s="396"/>
    </row>
    <row r="847">
      <c r="F847" s="396"/>
    </row>
    <row r="848">
      <c r="F848" s="396"/>
    </row>
    <row r="849">
      <c r="F849" s="396"/>
    </row>
    <row r="850">
      <c r="F850" s="396"/>
    </row>
    <row r="851">
      <c r="F851" s="396"/>
    </row>
    <row r="852">
      <c r="F852" s="396"/>
    </row>
    <row r="853">
      <c r="F853" s="396"/>
    </row>
    <row r="854">
      <c r="F854" s="396"/>
    </row>
    <row r="855">
      <c r="F855" s="396"/>
    </row>
    <row r="856">
      <c r="F856" s="396"/>
    </row>
    <row r="857">
      <c r="F857" s="396"/>
    </row>
    <row r="858">
      <c r="F858" s="396"/>
    </row>
    <row r="859">
      <c r="F859" s="396"/>
    </row>
    <row r="860">
      <c r="F860" s="396"/>
    </row>
    <row r="861">
      <c r="F861" s="396"/>
    </row>
    <row r="862">
      <c r="F862" s="396"/>
    </row>
    <row r="863">
      <c r="F863" s="396"/>
    </row>
    <row r="864">
      <c r="F864" s="396"/>
    </row>
    <row r="865">
      <c r="F865" s="396"/>
    </row>
    <row r="866">
      <c r="F866" s="396"/>
    </row>
    <row r="867">
      <c r="F867" s="396"/>
    </row>
    <row r="868">
      <c r="F868" s="396"/>
    </row>
    <row r="869">
      <c r="F869" s="396"/>
    </row>
    <row r="870">
      <c r="F870" s="396"/>
    </row>
    <row r="871">
      <c r="F871" s="396"/>
    </row>
    <row r="872">
      <c r="F872" s="396"/>
    </row>
    <row r="873">
      <c r="F873" s="396"/>
    </row>
    <row r="874">
      <c r="F874" s="396"/>
    </row>
    <row r="875">
      <c r="F875" s="396"/>
    </row>
    <row r="876">
      <c r="F876" s="396"/>
    </row>
    <row r="877">
      <c r="F877" s="396"/>
    </row>
    <row r="878">
      <c r="F878" s="396"/>
    </row>
    <row r="879">
      <c r="F879" s="396"/>
    </row>
    <row r="880">
      <c r="F880" s="396"/>
    </row>
    <row r="881">
      <c r="F881" s="396"/>
    </row>
    <row r="882">
      <c r="F882" s="396"/>
    </row>
    <row r="883">
      <c r="F883" s="396"/>
    </row>
    <row r="884">
      <c r="F884" s="396"/>
    </row>
    <row r="885">
      <c r="F885" s="396"/>
    </row>
    <row r="886">
      <c r="F886" s="396"/>
    </row>
    <row r="887">
      <c r="F887" s="396"/>
    </row>
    <row r="888">
      <c r="F888" s="396"/>
    </row>
    <row r="889">
      <c r="F889" s="396"/>
    </row>
    <row r="890">
      <c r="F890" s="396"/>
    </row>
    <row r="891">
      <c r="F891" s="396"/>
    </row>
    <row r="892">
      <c r="F892" s="396"/>
    </row>
    <row r="893">
      <c r="F893" s="396"/>
    </row>
    <row r="894">
      <c r="F894" s="396"/>
    </row>
    <row r="895">
      <c r="F895" s="396"/>
    </row>
    <row r="896">
      <c r="F896" s="396"/>
    </row>
    <row r="897">
      <c r="F897" s="396"/>
    </row>
    <row r="898">
      <c r="F898" s="396"/>
    </row>
    <row r="899">
      <c r="F899" s="396"/>
    </row>
    <row r="900">
      <c r="F900" s="396"/>
    </row>
    <row r="901">
      <c r="F901" s="396"/>
    </row>
    <row r="902">
      <c r="F902" s="396"/>
    </row>
    <row r="903">
      <c r="F903" s="396"/>
    </row>
    <row r="904">
      <c r="F904" s="396"/>
    </row>
    <row r="905">
      <c r="F905" s="396"/>
    </row>
    <row r="906">
      <c r="F906" s="396"/>
    </row>
    <row r="907">
      <c r="F907" s="396"/>
    </row>
    <row r="908">
      <c r="F908" s="396"/>
    </row>
    <row r="909">
      <c r="F909" s="396"/>
    </row>
    <row r="910">
      <c r="F910" s="396"/>
    </row>
    <row r="911">
      <c r="F911" s="396"/>
    </row>
    <row r="912">
      <c r="F912" s="396"/>
    </row>
    <row r="913">
      <c r="F913" s="396"/>
    </row>
    <row r="914">
      <c r="F914" s="396"/>
    </row>
    <row r="915">
      <c r="F915" s="396"/>
    </row>
    <row r="916">
      <c r="F916" s="396"/>
    </row>
    <row r="917">
      <c r="F917" s="396"/>
    </row>
    <row r="918">
      <c r="F918" s="396"/>
    </row>
    <row r="919">
      <c r="F919" s="396"/>
    </row>
    <row r="920">
      <c r="F920" s="396"/>
    </row>
    <row r="921">
      <c r="F921" s="396"/>
    </row>
    <row r="922">
      <c r="F922" s="396"/>
    </row>
    <row r="923">
      <c r="F923" s="396"/>
    </row>
    <row r="924">
      <c r="F924" s="396"/>
    </row>
    <row r="925">
      <c r="F925" s="396"/>
    </row>
    <row r="926">
      <c r="F926" s="396"/>
    </row>
    <row r="927">
      <c r="F927" s="396"/>
    </row>
    <row r="928">
      <c r="F928" s="396"/>
    </row>
    <row r="929">
      <c r="F929" s="396"/>
    </row>
    <row r="930">
      <c r="F930" s="396"/>
    </row>
    <row r="931">
      <c r="F931" s="396"/>
    </row>
    <row r="932">
      <c r="F932" s="396"/>
    </row>
    <row r="933">
      <c r="F933" s="396"/>
    </row>
    <row r="934">
      <c r="F934" s="396"/>
    </row>
    <row r="935">
      <c r="F935" s="396"/>
    </row>
    <row r="936">
      <c r="F936" s="396"/>
    </row>
    <row r="937">
      <c r="F937" s="396"/>
    </row>
    <row r="938">
      <c r="F938" s="396"/>
    </row>
    <row r="939">
      <c r="F939" s="396"/>
    </row>
    <row r="940">
      <c r="F940" s="396"/>
    </row>
    <row r="941">
      <c r="F941" s="396"/>
    </row>
    <row r="942">
      <c r="F942" s="396"/>
    </row>
    <row r="943">
      <c r="F943" s="396"/>
    </row>
    <row r="944">
      <c r="F944" s="396"/>
    </row>
    <row r="945">
      <c r="F945" s="396"/>
    </row>
    <row r="946">
      <c r="F946" s="396"/>
    </row>
    <row r="947">
      <c r="F947" s="396"/>
    </row>
    <row r="948">
      <c r="F948" s="396"/>
    </row>
    <row r="949">
      <c r="F949" s="396"/>
    </row>
    <row r="950">
      <c r="F950" s="396"/>
    </row>
    <row r="951">
      <c r="F951" s="396"/>
    </row>
    <row r="952">
      <c r="F952" s="396"/>
    </row>
    <row r="953">
      <c r="F953" s="396"/>
    </row>
    <row r="954">
      <c r="F954" s="396"/>
    </row>
    <row r="955">
      <c r="F955" s="396"/>
    </row>
    <row r="956">
      <c r="F956" s="396"/>
    </row>
    <row r="957">
      <c r="F957" s="396"/>
    </row>
    <row r="958">
      <c r="F958" s="396"/>
    </row>
    <row r="959">
      <c r="F959" s="396"/>
    </row>
    <row r="960">
      <c r="F960" s="396"/>
    </row>
    <row r="961">
      <c r="F961" s="396"/>
    </row>
    <row r="962">
      <c r="F962" s="396"/>
    </row>
    <row r="963">
      <c r="F963" s="396"/>
    </row>
    <row r="964">
      <c r="F964" s="396"/>
    </row>
    <row r="965">
      <c r="F965" s="396"/>
    </row>
    <row r="966">
      <c r="F966" s="396"/>
    </row>
    <row r="967">
      <c r="F967" s="396"/>
    </row>
    <row r="968">
      <c r="F968" s="396"/>
    </row>
    <row r="969">
      <c r="F969" s="396"/>
    </row>
    <row r="970">
      <c r="F970" s="396"/>
    </row>
    <row r="971">
      <c r="F971" s="396"/>
    </row>
    <row r="972">
      <c r="F972" s="396"/>
    </row>
    <row r="973">
      <c r="F973" s="396"/>
    </row>
    <row r="974">
      <c r="F974" s="396"/>
    </row>
    <row r="975">
      <c r="F975" s="396"/>
    </row>
    <row r="976">
      <c r="F976" s="396"/>
    </row>
    <row r="977">
      <c r="F977" s="396"/>
    </row>
    <row r="978">
      <c r="F978" s="396"/>
    </row>
    <row r="979">
      <c r="F979" s="396"/>
    </row>
    <row r="980">
      <c r="F980" s="396"/>
    </row>
    <row r="981">
      <c r="F981" s="396"/>
    </row>
    <row r="982">
      <c r="F982" s="396"/>
    </row>
    <row r="983">
      <c r="F983" s="396"/>
    </row>
    <row r="984">
      <c r="F984" s="396"/>
    </row>
    <row r="985">
      <c r="F985" s="396"/>
    </row>
    <row r="986">
      <c r="F986" s="396"/>
    </row>
    <row r="987">
      <c r="F987" s="396"/>
    </row>
    <row r="988">
      <c r="F988" s="396"/>
    </row>
    <row r="989">
      <c r="F989" s="396"/>
    </row>
  </sheetData>
  <dataValidations>
    <dataValidation type="list" allowBlank="1" showErrorMessage="1" sqref="E2:E44 E46:E47 E49:E56">
      <formula1>"NA,1,2,3,4,6"</formula1>
    </dataValidation>
    <dataValidation type="list" allowBlank="1" showErrorMessage="1" sqref="D2:D44 D46:D47 D49:D56">
      <formula1>"NA,pe,se"</formula1>
    </dataValidation>
  </dataValidations>
  <hyperlinks>
    <hyperlink r:id="rId4" ref="I3"/>
    <hyperlink r:id="rId5" ref="J5"/>
    <hyperlink r:id="rId6" ref="J10"/>
    <hyperlink r:id="rId7" ref="I12"/>
    <hyperlink r:id="rId8" ref="I13"/>
    <hyperlink r:id="rId9" ref="J13"/>
    <hyperlink r:id="rId10" ref="I14"/>
    <hyperlink r:id="rId11" ref="I15"/>
    <hyperlink r:id="rId12" ref="I16"/>
    <hyperlink r:id="rId13" ref="I19"/>
    <hyperlink r:id="rId14" ref="I20"/>
    <hyperlink r:id="rId15" ref="I21"/>
    <hyperlink r:id="rId16" ref="I25"/>
    <hyperlink r:id="rId17" ref="I26"/>
    <hyperlink r:id="rId18" ref="I27"/>
    <hyperlink r:id="rId19" ref="I28"/>
    <hyperlink r:id="rId20" ref="M31"/>
    <hyperlink r:id="rId21" ref="M32"/>
    <hyperlink r:id="rId22" ref="M33"/>
    <hyperlink r:id="rId23" ref="I34"/>
    <hyperlink r:id="rId24" ref="I35"/>
    <hyperlink r:id="rId25" ref="I36"/>
    <hyperlink r:id="rId26" ref="I37"/>
    <hyperlink r:id="rId27" ref="I38"/>
    <hyperlink r:id="rId28" ref="I40"/>
    <hyperlink r:id="rId29" ref="I41"/>
    <hyperlink r:id="rId30" ref="I42"/>
    <hyperlink r:id="rId31" ref="I43"/>
    <hyperlink r:id="rId32" ref="J46"/>
    <hyperlink r:id="rId33" ref="N46"/>
    <hyperlink r:id="rId34" ref="J47"/>
    <hyperlink r:id="rId35" ref="M47"/>
  </hyperlinks>
  <drawing r:id="rId36"/>
  <legacyDrawing r:id="rId37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25"/>
    <col customWidth="1" min="2" max="2" width="18.38"/>
  </cols>
  <sheetData>
    <row r="1">
      <c r="A1" s="1" t="s">
        <v>1830</v>
      </c>
      <c r="B1" s="1" t="s">
        <v>1831</v>
      </c>
      <c r="C1" s="1" t="s">
        <v>1833</v>
      </c>
      <c r="D1" s="1" t="s">
        <v>1834</v>
      </c>
      <c r="E1" s="1" t="s">
        <v>1836</v>
      </c>
      <c r="F1" s="1" t="s">
        <v>1838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1846</v>
      </c>
      <c r="B2" s="5" t="s">
        <v>1847</v>
      </c>
      <c r="C2" s="194">
        <v>41560.0</v>
      </c>
      <c r="D2" s="194">
        <v>2.10929468E8</v>
      </c>
      <c r="E2" s="5" t="s">
        <v>1851</v>
      </c>
      <c r="F2" s="5" t="s">
        <v>1853</v>
      </c>
    </row>
    <row r="3">
      <c r="A3" s="5" t="s">
        <v>1854</v>
      </c>
      <c r="B3" s="5" t="s">
        <v>1847</v>
      </c>
      <c r="C3" s="5" t="s">
        <v>1856</v>
      </c>
      <c r="E3" s="5" t="s">
        <v>1858</v>
      </c>
      <c r="F3" s="5" t="s">
        <v>1859</v>
      </c>
    </row>
    <row r="4">
      <c r="A4" s="5" t="s">
        <v>1860</v>
      </c>
      <c r="B4" s="5" t="s">
        <v>1847</v>
      </c>
      <c r="C4" s="5" t="s">
        <v>1861</v>
      </c>
      <c r="E4" s="5" t="s">
        <v>1863</v>
      </c>
      <c r="F4" s="5" t="s">
        <v>1865</v>
      </c>
    </row>
    <row r="5">
      <c r="A5" s="5" t="s">
        <v>1867</v>
      </c>
      <c r="B5" s="5" t="s">
        <v>1847</v>
      </c>
      <c r="C5" s="5" t="s">
        <v>1869</v>
      </c>
      <c r="E5" s="5" t="s">
        <v>1871</v>
      </c>
      <c r="F5" s="5" t="s">
        <v>1872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8" t="s">
        <v>1939</v>
      </c>
      <c r="B1" s="209" t="s">
        <v>1941</v>
      </c>
      <c r="C1" s="208" t="s">
        <v>0</v>
      </c>
      <c r="D1" s="210" t="s">
        <v>1944</v>
      </c>
      <c r="E1" s="210" t="s">
        <v>1945</v>
      </c>
      <c r="F1" s="210" t="s">
        <v>1946</v>
      </c>
      <c r="G1" s="210" t="s">
        <v>1947</v>
      </c>
      <c r="H1" s="210" t="s">
        <v>1949</v>
      </c>
      <c r="I1" s="210" t="s">
        <v>1950</v>
      </c>
      <c r="J1" s="210" t="s">
        <v>1951</v>
      </c>
      <c r="K1" s="210" t="s">
        <v>1952</v>
      </c>
      <c r="L1" s="210" t="s">
        <v>1953</v>
      </c>
      <c r="M1" s="211" t="s">
        <v>1955</v>
      </c>
      <c r="N1" s="212" t="s">
        <v>1956</v>
      </c>
      <c r="O1" s="212" t="s">
        <v>1958</v>
      </c>
      <c r="P1" s="212" t="s">
        <v>1959</v>
      </c>
      <c r="Q1" s="212" t="s">
        <v>1960</v>
      </c>
      <c r="R1" s="212" t="s">
        <v>1962</v>
      </c>
      <c r="S1" s="212" t="s">
        <v>1963</v>
      </c>
      <c r="T1" s="212" t="s">
        <v>1964</v>
      </c>
      <c r="U1" s="212" t="s">
        <v>1965</v>
      </c>
      <c r="V1" s="212" t="s">
        <v>1966</v>
      </c>
    </row>
    <row r="2">
      <c r="A2" s="49" t="s">
        <v>1967</v>
      </c>
      <c r="B2" s="214">
        <v>1.0</v>
      </c>
      <c r="C2" s="49" t="s">
        <v>1711</v>
      </c>
      <c r="D2" s="215" t="s">
        <v>1969</v>
      </c>
      <c r="E2" s="216" t="s">
        <v>1972</v>
      </c>
      <c r="F2" s="217" t="s">
        <v>1973</v>
      </c>
      <c r="G2" s="218" t="s">
        <v>1974</v>
      </c>
      <c r="H2" s="219" t="s">
        <v>1976</v>
      </c>
      <c r="I2" s="220" t="s">
        <v>1977</v>
      </c>
      <c r="J2" s="221" t="s">
        <v>1981</v>
      </c>
      <c r="K2" s="222" t="s">
        <v>1982</v>
      </c>
      <c r="L2" s="223" t="s">
        <v>1983</v>
      </c>
      <c r="M2" s="224" t="s">
        <v>1984</v>
      </c>
      <c r="N2" s="225" t="s">
        <v>1985</v>
      </c>
      <c r="O2" s="226" t="s">
        <v>1987</v>
      </c>
      <c r="P2" s="227" t="s">
        <v>1988</v>
      </c>
      <c r="Q2" s="228" t="s">
        <v>1990</v>
      </c>
      <c r="R2" s="229" t="s">
        <v>1991</v>
      </c>
      <c r="S2" s="230" t="s">
        <v>1993</v>
      </c>
      <c r="T2" s="231" t="s">
        <v>1995</v>
      </c>
      <c r="U2" s="232" t="s">
        <v>1996</v>
      </c>
      <c r="V2" s="233" t="s">
        <v>1997</v>
      </c>
    </row>
    <row r="3">
      <c r="A3" s="49" t="s">
        <v>1967</v>
      </c>
      <c r="B3" s="214">
        <v>2.0</v>
      </c>
      <c r="C3" s="49" t="s">
        <v>1999</v>
      </c>
      <c r="D3" s="235" t="s">
        <v>2000</v>
      </c>
      <c r="E3" s="236" t="s">
        <v>2002</v>
      </c>
      <c r="F3" s="237" t="s">
        <v>2003</v>
      </c>
      <c r="G3" s="238" t="s">
        <v>2006</v>
      </c>
      <c r="H3" s="239" t="s">
        <v>2007</v>
      </c>
      <c r="I3" s="240" t="s">
        <v>2009</v>
      </c>
      <c r="J3" s="241" t="s">
        <v>2011</v>
      </c>
      <c r="K3" s="242" t="s">
        <v>2012</v>
      </c>
      <c r="L3" s="243" t="s">
        <v>2015</v>
      </c>
      <c r="M3" s="244" t="s">
        <v>2016</v>
      </c>
      <c r="N3" s="245" t="s">
        <v>2017</v>
      </c>
      <c r="O3" s="246" t="s">
        <v>2019</v>
      </c>
      <c r="P3" s="248" t="s">
        <v>2021</v>
      </c>
      <c r="Q3" s="250" t="s">
        <v>2022</v>
      </c>
      <c r="R3" s="251" t="s">
        <v>2025</v>
      </c>
      <c r="S3" s="253" t="s">
        <v>2026</v>
      </c>
      <c r="T3" s="254" t="s">
        <v>2028</v>
      </c>
      <c r="U3" s="255" t="s">
        <v>2029</v>
      </c>
      <c r="V3" s="256" t="s">
        <v>2030</v>
      </c>
    </row>
    <row r="4">
      <c r="A4" s="49" t="s">
        <v>1967</v>
      </c>
      <c r="B4" s="214">
        <v>3.0</v>
      </c>
      <c r="C4" s="49" t="s">
        <v>2032</v>
      </c>
      <c r="D4" s="258" t="s">
        <v>2033</v>
      </c>
      <c r="E4" s="259" t="s">
        <v>2034</v>
      </c>
      <c r="F4" s="260" t="s">
        <v>2036</v>
      </c>
      <c r="G4" s="261" t="s">
        <v>2040</v>
      </c>
      <c r="H4" s="262" t="s">
        <v>2041</v>
      </c>
      <c r="I4" s="264" t="s">
        <v>2043</v>
      </c>
      <c r="J4" s="265" t="s">
        <v>2044</v>
      </c>
      <c r="K4" s="266" t="s">
        <v>2046</v>
      </c>
      <c r="L4" s="267" t="s">
        <v>2048</v>
      </c>
      <c r="M4" s="268" t="s">
        <v>2050</v>
      </c>
      <c r="N4" s="269" t="s">
        <v>2051</v>
      </c>
      <c r="O4" s="270" t="s">
        <v>2052</v>
      </c>
      <c r="P4" s="271" t="s">
        <v>2053</v>
      </c>
      <c r="Q4" s="272" t="s">
        <v>2054</v>
      </c>
      <c r="R4" s="273" t="s">
        <v>2055</v>
      </c>
      <c r="S4" s="274" t="s">
        <v>2057</v>
      </c>
      <c r="T4" s="275" t="s">
        <v>2058</v>
      </c>
      <c r="U4" s="276" t="s">
        <v>2059</v>
      </c>
      <c r="V4" s="277" t="s">
        <v>2061</v>
      </c>
    </row>
    <row r="5">
      <c r="A5" s="49" t="s">
        <v>1967</v>
      </c>
      <c r="B5" s="214">
        <v>4.0</v>
      </c>
      <c r="C5" s="49" t="s">
        <v>1761</v>
      </c>
      <c r="D5" s="278" t="s">
        <v>2064</v>
      </c>
      <c r="E5" s="279" t="s">
        <v>2065</v>
      </c>
      <c r="F5" s="280" t="s">
        <v>2066</v>
      </c>
      <c r="G5" s="281" t="s">
        <v>2067</v>
      </c>
      <c r="H5" s="282" t="s">
        <v>2069</v>
      </c>
      <c r="I5" s="283" t="s">
        <v>2070</v>
      </c>
      <c r="J5" s="284" t="s">
        <v>2073</v>
      </c>
      <c r="K5" s="285" t="s">
        <v>2076</v>
      </c>
      <c r="L5" s="286" t="s">
        <v>2078</v>
      </c>
      <c r="M5" s="287" t="s">
        <v>2079</v>
      </c>
      <c r="N5" s="288" t="s">
        <v>2080</v>
      </c>
      <c r="O5" s="289" t="s">
        <v>2082</v>
      </c>
      <c r="P5" s="290" t="s">
        <v>2084</v>
      </c>
      <c r="Q5" s="291" t="s">
        <v>2086</v>
      </c>
      <c r="R5" s="293" t="s">
        <v>2087</v>
      </c>
      <c r="S5" s="294" t="s">
        <v>2090</v>
      </c>
      <c r="T5" s="295" t="s">
        <v>2091</v>
      </c>
      <c r="U5" s="296" t="s">
        <v>2092</v>
      </c>
      <c r="V5" s="298" t="s">
        <v>2093</v>
      </c>
    </row>
    <row r="6">
      <c r="A6" s="49" t="s">
        <v>1967</v>
      </c>
      <c r="B6" s="214">
        <v>5.0</v>
      </c>
      <c r="C6" s="49" t="s">
        <v>2094</v>
      </c>
      <c r="D6" s="300" t="s">
        <v>2095</v>
      </c>
      <c r="E6" s="301" t="s">
        <v>2097</v>
      </c>
      <c r="F6" s="302" t="s">
        <v>2098</v>
      </c>
      <c r="G6" s="303" t="s">
        <v>2100</v>
      </c>
      <c r="H6" s="304" t="s">
        <v>2102</v>
      </c>
      <c r="I6" s="305" t="s">
        <v>2103</v>
      </c>
      <c r="J6" s="307" t="s">
        <v>2104</v>
      </c>
      <c r="K6" s="309" t="s">
        <v>2105</v>
      </c>
      <c r="L6" s="310" t="s">
        <v>2106</v>
      </c>
      <c r="M6" s="311" t="s">
        <v>2108</v>
      </c>
      <c r="N6" s="312" t="s">
        <v>2111</v>
      </c>
      <c r="O6" s="313" t="s">
        <v>2112</v>
      </c>
      <c r="P6" s="314" t="s">
        <v>2113</v>
      </c>
      <c r="Q6" s="316" t="s">
        <v>2114</v>
      </c>
      <c r="R6" s="318" t="s">
        <v>2116</v>
      </c>
      <c r="S6" s="319" t="s">
        <v>2117</v>
      </c>
      <c r="T6" s="320" t="s">
        <v>2119</v>
      </c>
      <c r="U6" s="321" t="s">
        <v>2122</v>
      </c>
      <c r="V6" s="322" t="s">
        <v>2123</v>
      </c>
    </row>
    <row r="7">
      <c r="A7" s="49" t="s">
        <v>1967</v>
      </c>
      <c r="B7" s="214">
        <v>6.0</v>
      </c>
      <c r="C7" s="49" t="s">
        <v>2124</v>
      </c>
      <c r="D7" s="325" t="s">
        <v>2125</v>
      </c>
      <c r="E7" s="326" t="s">
        <v>2127</v>
      </c>
      <c r="F7" s="327" t="s">
        <v>2129</v>
      </c>
      <c r="G7" s="328" t="s">
        <v>2131</v>
      </c>
      <c r="H7" s="329" t="s">
        <v>2133</v>
      </c>
      <c r="I7" s="330" t="s">
        <v>2134</v>
      </c>
      <c r="J7" s="331" t="s">
        <v>2135</v>
      </c>
      <c r="K7" s="332" t="s">
        <v>2136</v>
      </c>
      <c r="L7" s="333" t="s">
        <v>2138</v>
      </c>
      <c r="M7" s="334" t="s">
        <v>2140</v>
      </c>
      <c r="N7" s="335" t="s">
        <v>2142</v>
      </c>
      <c r="O7" s="336" t="s">
        <v>2143</v>
      </c>
      <c r="P7" s="337" t="s">
        <v>2144</v>
      </c>
      <c r="Q7" s="338" t="s">
        <v>2145</v>
      </c>
      <c r="R7" s="339" t="s">
        <v>2146</v>
      </c>
      <c r="S7" s="340" t="s">
        <v>2147</v>
      </c>
      <c r="T7" s="341" t="s">
        <v>2148</v>
      </c>
      <c r="U7" s="342" t="s">
        <v>2149</v>
      </c>
      <c r="V7" s="343" t="s">
        <v>2150</v>
      </c>
    </row>
    <row r="8">
      <c r="A8" s="49" t="s">
        <v>1967</v>
      </c>
      <c r="B8" s="214">
        <v>7.0</v>
      </c>
      <c r="C8" s="49" t="s">
        <v>1741</v>
      </c>
      <c r="D8" s="345" t="s">
        <v>2153</v>
      </c>
      <c r="E8" s="346" t="s">
        <v>2155</v>
      </c>
      <c r="F8" s="347" t="s">
        <v>2156</v>
      </c>
      <c r="G8" s="348" t="s">
        <v>2157</v>
      </c>
      <c r="H8" s="349" t="s">
        <v>2158</v>
      </c>
      <c r="I8" s="350" t="s">
        <v>2160</v>
      </c>
      <c r="J8" s="351" t="s">
        <v>2161</v>
      </c>
      <c r="K8" s="352" t="s">
        <v>2162</v>
      </c>
      <c r="L8" s="353" t="s">
        <v>2163</v>
      </c>
      <c r="M8" s="354" t="s">
        <v>2165</v>
      </c>
      <c r="N8" s="355" t="s">
        <v>2167</v>
      </c>
      <c r="O8" s="356" t="s">
        <v>2168</v>
      </c>
      <c r="P8" s="357" t="s">
        <v>2169</v>
      </c>
      <c r="Q8" s="358" t="s">
        <v>2170</v>
      </c>
      <c r="R8" s="359" t="s">
        <v>2171</v>
      </c>
      <c r="S8" s="361" t="s">
        <v>2172</v>
      </c>
      <c r="T8" s="362" t="s">
        <v>2174</v>
      </c>
      <c r="U8" s="363" t="s">
        <v>2175</v>
      </c>
      <c r="V8" s="364" t="s">
        <v>2177</v>
      </c>
    </row>
    <row r="9">
      <c r="A9" s="49" t="s">
        <v>1967</v>
      </c>
      <c r="B9" s="214">
        <v>8.0</v>
      </c>
      <c r="C9" s="49" t="s">
        <v>2179</v>
      </c>
      <c r="D9" s="365" t="s">
        <v>2181</v>
      </c>
      <c r="E9" s="366" t="s">
        <v>2182</v>
      </c>
      <c r="F9" s="367" t="s">
        <v>2183</v>
      </c>
      <c r="G9" s="368" t="s">
        <v>2184</v>
      </c>
      <c r="H9" s="369" t="s">
        <v>2186</v>
      </c>
      <c r="I9" s="370" t="s">
        <v>2188</v>
      </c>
      <c r="J9" s="372" t="s">
        <v>2190</v>
      </c>
      <c r="K9" s="373" t="s">
        <v>2191</v>
      </c>
      <c r="L9" s="374" t="s">
        <v>2193</v>
      </c>
      <c r="M9" s="375" t="s">
        <v>2195</v>
      </c>
      <c r="N9" s="376" t="s">
        <v>2196</v>
      </c>
      <c r="O9" s="377" t="s">
        <v>2197</v>
      </c>
      <c r="P9" s="379" t="s">
        <v>2198</v>
      </c>
      <c r="Q9" s="380" t="s">
        <v>2200</v>
      </c>
      <c r="R9" s="381" t="s">
        <v>2201</v>
      </c>
      <c r="S9" s="382" t="s">
        <v>2202</v>
      </c>
      <c r="T9" s="383" t="s">
        <v>2204</v>
      </c>
      <c r="U9" s="384" t="s">
        <v>2206</v>
      </c>
      <c r="V9" s="385" t="s">
        <v>2208</v>
      </c>
    </row>
    <row r="10">
      <c r="A10" s="49" t="s">
        <v>1967</v>
      </c>
      <c r="B10" s="214">
        <v>9.0</v>
      </c>
      <c r="C10" s="49" t="s">
        <v>2209</v>
      </c>
      <c r="D10" s="386" t="s">
        <v>2211</v>
      </c>
      <c r="E10" s="387" t="s">
        <v>2212</v>
      </c>
      <c r="F10" s="388" t="s">
        <v>2213</v>
      </c>
      <c r="G10" s="389" t="s">
        <v>2214</v>
      </c>
      <c r="H10" s="390" t="s">
        <v>2215</v>
      </c>
      <c r="I10" s="391" t="s">
        <v>2216</v>
      </c>
      <c r="J10" s="392" t="s">
        <v>2217</v>
      </c>
      <c r="K10" s="394" t="s">
        <v>2219</v>
      </c>
      <c r="L10" s="395" t="s">
        <v>2221</v>
      </c>
      <c r="M10" s="397" t="s">
        <v>2222</v>
      </c>
      <c r="N10" s="398" t="s">
        <v>2224</v>
      </c>
      <c r="O10" s="399" t="s">
        <v>2225</v>
      </c>
      <c r="P10" s="400" t="s">
        <v>2226</v>
      </c>
      <c r="Q10" s="401" t="s">
        <v>2228</v>
      </c>
      <c r="R10" s="402" t="s">
        <v>2229</v>
      </c>
      <c r="S10" s="403" t="s">
        <v>2230</v>
      </c>
      <c r="T10" s="404" t="s">
        <v>2231</v>
      </c>
      <c r="U10" s="405" t="s">
        <v>2232</v>
      </c>
      <c r="V10" s="406" t="s">
        <v>2234</v>
      </c>
    </row>
    <row r="11">
      <c r="A11" s="49" t="s">
        <v>1967</v>
      </c>
      <c r="B11" s="214">
        <v>10.0</v>
      </c>
      <c r="C11" s="49" t="s">
        <v>1752</v>
      </c>
      <c r="D11" s="407" t="s">
        <v>2235</v>
      </c>
      <c r="E11" s="408" t="s">
        <v>2237</v>
      </c>
      <c r="F11" s="409" t="s">
        <v>2238</v>
      </c>
      <c r="G11" s="410" t="s">
        <v>2239</v>
      </c>
      <c r="H11" s="411" t="s">
        <v>2241</v>
      </c>
      <c r="I11" s="412" t="s">
        <v>2242</v>
      </c>
      <c r="J11" s="413" t="s">
        <v>2243</v>
      </c>
      <c r="K11" s="414" t="s">
        <v>2244</v>
      </c>
      <c r="L11" s="415" t="s">
        <v>2245</v>
      </c>
      <c r="M11" s="416" t="s">
        <v>2246</v>
      </c>
      <c r="N11" s="417" t="s">
        <v>2248</v>
      </c>
      <c r="O11" s="418" t="s">
        <v>2250</v>
      </c>
      <c r="P11" s="419" t="s">
        <v>2251</v>
      </c>
      <c r="Q11" s="420" t="s">
        <v>2252</v>
      </c>
      <c r="R11" s="421" t="s">
        <v>2255</v>
      </c>
      <c r="S11" s="422" t="s">
        <v>2256</v>
      </c>
      <c r="T11" s="423" t="s">
        <v>2257</v>
      </c>
      <c r="U11" s="424" t="s">
        <v>2259</v>
      </c>
      <c r="V11" s="425" t="s">
        <v>2260</v>
      </c>
    </row>
    <row r="12">
      <c r="A12" s="49" t="s">
        <v>1967</v>
      </c>
      <c r="B12" s="214">
        <v>11.0</v>
      </c>
      <c r="C12" s="49" t="s">
        <v>2263</v>
      </c>
      <c r="D12" s="426" t="s">
        <v>2264</v>
      </c>
      <c r="E12" s="427" t="s">
        <v>2266</v>
      </c>
      <c r="F12" s="428" t="s">
        <v>2267</v>
      </c>
      <c r="G12" s="429" t="s">
        <v>2269</v>
      </c>
      <c r="H12" s="430" t="s">
        <v>2271</v>
      </c>
      <c r="I12" s="431" t="s">
        <v>2272</v>
      </c>
      <c r="J12" s="432" t="s">
        <v>2273</v>
      </c>
      <c r="K12" s="433" t="s">
        <v>2274</v>
      </c>
      <c r="L12" s="434" t="s">
        <v>2277</v>
      </c>
      <c r="M12" s="435" t="s">
        <v>2278</v>
      </c>
      <c r="N12" s="436" t="s">
        <v>2279</v>
      </c>
      <c r="O12" s="437" t="s">
        <v>2281</v>
      </c>
      <c r="P12" s="438" t="s">
        <v>2282</v>
      </c>
      <c r="Q12" s="439" t="s">
        <v>2285</v>
      </c>
      <c r="R12" s="440" t="s">
        <v>2286</v>
      </c>
      <c r="S12" s="441" t="s">
        <v>2287</v>
      </c>
      <c r="T12" s="442" t="s">
        <v>2288</v>
      </c>
      <c r="U12" s="443" t="s">
        <v>2289</v>
      </c>
      <c r="V12" s="444" t="s">
        <v>2292</v>
      </c>
    </row>
    <row r="13">
      <c r="A13" s="49" t="s">
        <v>1967</v>
      </c>
      <c r="B13" s="214">
        <v>12.0</v>
      </c>
      <c r="C13" s="49" t="s">
        <v>2294</v>
      </c>
      <c r="D13" s="445" t="s">
        <v>2295</v>
      </c>
      <c r="E13" s="446" t="s">
        <v>2296</v>
      </c>
      <c r="F13" s="447" t="s">
        <v>2299</v>
      </c>
      <c r="G13" s="448" t="s">
        <v>2300</v>
      </c>
      <c r="H13" s="449" t="s">
        <v>2301</v>
      </c>
      <c r="I13" s="450" t="s">
        <v>2302</v>
      </c>
      <c r="J13" s="451" t="s">
        <v>2303</v>
      </c>
      <c r="K13" s="452" t="s">
        <v>2306</v>
      </c>
      <c r="L13" s="453" t="s">
        <v>2307</v>
      </c>
      <c r="M13" s="454" t="s">
        <v>2308</v>
      </c>
      <c r="N13" s="455" t="s">
        <v>2309</v>
      </c>
      <c r="O13" s="456" t="s">
        <v>2310</v>
      </c>
      <c r="P13" s="457" t="s">
        <v>2311</v>
      </c>
      <c r="Q13" s="458" t="s">
        <v>2312</v>
      </c>
      <c r="R13" s="459" t="s">
        <v>2313</v>
      </c>
      <c r="S13" s="460" t="s">
        <v>2314</v>
      </c>
      <c r="T13" s="461" t="s">
        <v>2315</v>
      </c>
      <c r="U13" s="462" t="s">
        <v>2316</v>
      </c>
      <c r="V13" s="463" t="s">
        <v>2317</v>
      </c>
    </row>
    <row r="14">
      <c r="A14" s="49" t="s">
        <v>1967</v>
      </c>
      <c r="B14" s="214">
        <v>13.0</v>
      </c>
      <c r="C14" s="49" t="s">
        <v>1722</v>
      </c>
      <c r="D14" s="464" t="s">
        <v>2318</v>
      </c>
      <c r="E14" s="465" t="s">
        <v>2319</v>
      </c>
      <c r="F14" s="466" t="s">
        <v>2320</v>
      </c>
      <c r="G14" s="467" t="s">
        <v>2321</v>
      </c>
      <c r="H14" s="468" t="s">
        <v>2322</v>
      </c>
      <c r="I14" s="469" t="s">
        <v>2323</v>
      </c>
      <c r="J14" s="470" t="s">
        <v>2324</v>
      </c>
      <c r="K14" s="471" t="s">
        <v>2325</v>
      </c>
      <c r="L14" s="472" t="s">
        <v>2326</v>
      </c>
      <c r="M14" s="473" t="s">
        <v>2327</v>
      </c>
      <c r="N14" s="474" t="s">
        <v>2328</v>
      </c>
      <c r="O14" s="475" t="s">
        <v>2329</v>
      </c>
      <c r="P14" s="476" t="s">
        <v>2330</v>
      </c>
      <c r="Q14" s="477" t="s">
        <v>2331</v>
      </c>
      <c r="R14" s="478" t="s">
        <v>2332</v>
      </c>
      <c r="S14" s="479" t="s">
        <v>2333</v>
      </c>
      <c r="T14" s="480" t="s">
        <v>2334</v>
      </c>
      <c r="U14" s="481" t="s">
        <v>2335</v>
      </c>
      <c r="V14" s="482" t="s">
        <v>2336</v>
      </c>
    </row>
    <row r="15">
      <c r="A15" s="49" t="s">
        <v>1967</v>
      </c>
      <c r="B15" s="214">
        <v>14.0</v>
      </c>
      <c r="C15" s="49" t="s">
        <v>2337</v>
      </c>
      <c r="D15" s="483" t="s">
        <v>2338</v>
      </c>
      <c r="E15" s="484" t="s">
        <v>2339</v>
      </c>
      <c r="F15" s="485" t="s">
        <v>2340</v>
      </c>
      <c r="G15" s="486" t="s">
        <v>2341</v>
      </c>
      <c r="H15" s="487" t="s">
        <v>2342</v>
      </c>
      <c r="I15" s="488" t="s">
        <v>2343</v>
      </c>
      <c r="J15" s="489" t="s">
        <v>2344</v>
      </c>
      <c r="K15" s="490" t="s">
        <v>2345</v>
      </c>
      <c r="L15" s="491" t="s">
        <v>2346</v>
      </c>
      <c r="M15" s="492" t="s">
        <v>2347</v>
      </c>
      <c r="N15" s="493" t="s">
        <v>2348</v>
      </c>
      <c r="O15" s="494" t="s">
        <v>2349</v>
      </c>
      <c r="P15" s="495" t="s">
        <v>2350</v>
      </c>
      <c r="Q15" s="496" t="s">
        <v>2351</v>
      </c>
      <c r="R15" s="497" t="s">
        <v>2352</v>
      </c>
      <c r="S15" s="498" t="s">
        <v>2353</v>
      </c>
      <c r="T15" s="499" t="s">
        <v>2354</v>
      </c>
      <c r="U15" s="500" t="s">
        <v>2355</v>
      </c>
      <c r="V15" s="501" t="s">
        <v>2356</v>
      </c>
    </row>
    <row r="16">
      <c r="A16" s="49" t="s">
        <v>1967</v>
      </c>
      <c r="B16" s="214">
        <v>15.0</v>
      </c>
      <c r="C16" s="49" t="s">
        <v>2357</v>
      </c>
      <c r="D16" s="502" t="s">
        <v>2358</v>
      </c>
      <c r="E16" s="503" t="s">
        <v>2359</v>
      </c>
      <c r="F16" s="504" t="s">
        <v>2360</v>
      </c>
      <c r="G16" s="505" t="s">
        <v>2361</v>
      </c>
      <c r="H16" s="506" t="s">
        <v>2362</v>
      </c>
      <c r="I16" s="507" t="s">
        <v>2363</v>
      </c>
      <c r="J16" s="508" t="s">
        <v>2364</v>
      </c>
      <c r="K16" s="509" t="s">
        <v>2365</v>
      </c>
      <c r="L16" s="510" t="s">
        <v>2366</v>
      </c>
      <c r="M16" s="511" t="s">
        <v>2367</v>
      </c>
      <c r="N16" s="512" t="s">
        <v>2368</v>
      </c>
      <c r="O16" s="513" t="s">
        <v>2369</v>
      </c>
      <c r="P16" s="514" t="s">
        <v>2370</v>
      </c>
      <c r="Q16" s="515" t="s">
        <v>2371</v>
      </c>
      <c r="R16" s="516" t="s">
        <v>2372</v>
      </c>
      <c r="S16" s="517" t="s">
        <v>2373</v>
      </c>
      <c r="T16" s="518" t="s">
        <v>2374</v>
      </c>
      <c r="U16" s="519" t="s">
        <v>2375</v>
      </c>
      <c r="V16" s="520" t="s">
        <v>2376</v>
      </c>
    </row>
    <row r="17">
      <c r="A17" s="49" t="s">
        <v>1967</v>
      </c>
      <c r="B17" s="214">
        <v>16.0</v>
      </c>
      <c r="C17" s="49" t="s">
        <v>1757</v>
      </c>
      <c r="D17" s="521" t="s">
        <v>2377</v>
      </c>
      <c r="E17" s="522" t="s">
        <v>2378</v>
      </c>
      <c r="F17" s="523" t="s">
        <v>2379</v>
      </c>
      <c r="G17" s="524" t="s">
        <v>2380</v>
      </c>
      <c r="H17" s="525" t="s">
        <v>2381</v>
      </c>
      <c r="I17" s="526" t="s">
        <v>2382</v>
      </c>
      <c r="J17" s="527" t="s">
        <v>2383</v>
      </c>
      <c r="K17" s="528" t="s">
        <v>2384</v>
      </c>
      <c r="L17" s="529" t="s">
        <v>2385</v>
      </c>
      <c r="M17" s="530" t="s">
        <v>2386</v>
      </c>
      <c r="N17" s="531" t="s">
        <v>2387</v>
      </c>
      <c r="O17" s="532" t="s">
        <v>2388</v>
      </c>
      <c r="P17" s="533" t="s">
        <v>2389</v>
      </c>
      <c r="Q17" s="534" t="s">
        <v>2390</v>
      </c>
      <c r="R17" s="535" t="s">
        <v>2391</v>
      </c>
      <c r="S17" s="536" t="s">
        <v>2392</v>
      </c>
      <c r="T17" s="537" t="s">
        <v>2393</v>
      </c>
      <c r="U17" s="538" t="s">
        <v>2394</v>
      </c>
      <c r="V17" s="539" t="s">
        <v>2395</v>
      </c>
    </row>
    <row r="18">
      <c r="A18" s="49" t="s">
        <v>1967</v>
      </c>
      <c r="B18" s="214">
        <v>17.0</v>
      </c>
      <c r="C18" s="49" t="s">
        <v>2396</v>
      </c>
      <c r="D18" s="540" t="s">
        <v>2397</v>
      </c>
      <c r="E18" s="541" t="s">
        <v>2398</v>
      </c>
      <c r="F18" s="542" t="s">
        <v>2399</v>
      </c>
      <c r="G18" s="543" t="s">
        <v>2400</v>
      </c>
      <c r="H18" s="544" t="s">
        <v>2401</v>
      </c>
      <c r="I18" s="545" t="s">
        <v>2402</v>
      </c>
      <c r="J18" s="546" t="s">
        <v>2403</v>
      </c>
      <c r="K18" s="547" t="s">
        <v>2404</v>
      </c>
      <c r="L18" s="548" t="s">
        <v>2405</v>
      </c>
      <c r="M18" s="549" t="s">
        <v>2406</v>
      </c>
      <c r="N18" s="550" t="s">
        <v>2407</v>
      </c>
      <c r="O18" s="551" t="s">
        <v>2408</v>
      </c>
      <c r="P18" s="552" t="s">
        <v>2409</v>
      </c>
      <c r="Q18" s="553" t="s">
        <v>2410</v>
      </c>
      <c r="R18" s="554" t="s">
        <v>2411</v>
      </c>
      <c r="S18" s="555" t="s">
        <v>2412</v>
      </c>
      <c r="T18" s="556" t="s">
        <v>2413</v>
      </c>
      <c r="U18" s="557" t="s">
        <v>2414</v>
      </c>
      <c r="V18" s="558" t="s">
        <v>2415</v>
      </c>
    </row>
    <row r="19">
      <c r="A19" s="49" t="s">
        <v>1967</v>
      </c>
      <c r="B19" s="214">
        <v>18.0</v>
      </c>
      <c r="C19" s="49" t="s">
        <v>2416</v>
      </c>
      <c r="D19" s="559" t="s">
        <v>2417</v>
      </c>
      <c r="E19" s="560" t="s">
        <v>2418</v>
      </c>
      <c r="F19" s="561" t="s">
        <v>2419</v>
      </c>
      <c r="G19" s="562" t="s">
        <v>2420</v>
      </c>
      <c r="H19" s="563" t="s">
        <v>2421</v>
      </c>
      <c r="I19" s="564" t="s">
        <v>2422</v>
      </c>
      <c r="J19" s="565" t="s">
        <v>2423</v>
      </c>
      <c r="K19" s="566" t="s">
        <v>2424</v>
      </c>
      <c r="L19" s="567" t="s">
        <v>2425</v>
      </c>
      <c r="M19" s="568" t="s">
        <v>2426</v>
      </c>
      <c r="N19" s="569" t="s">
        <v>2427</v>
      </c>
      <c r="O19" s="570" t="s">
        <v>2428</v>
      </c>
      <c r="P19" s="571" t="s">
        <v>2429</v>
      </c>
      <c r="Q19" s="572" t="s">
        <v>2430</v>
      </c>
      <c r="R19" s="573" t="s">
        <v>2431</v>
      </c>
      <c r="S19" s="574" t="s">
        <v>2432</v>
      </c>
      <c r="T19" s="574" t="s">
        <v>2432</v>
      </c>
      <c r="U19" s="575" t="s">
        <v>2433</v>
      </c>
      <c r="V19" s="576" t="s">
        <v>2434</v>
      </c>
    </row>
    <row r="20">
      <c r="A20" s="49" t="s">
        <v>2435</v>
      </c>
      <c r="B20" s="214">
        <v>1.0</v>
      </c>
      <c r="C20" s="49" t="s">
        <v>1761</v>
      </c>
      <c r="D20" s="278" t="s">
        <v>2064</v>
      </c>
      <c r="E20" s="279" t="s">
        <v>2065</v>
      </c>
      <c r="F20" s="280" t="s">
        <v>2066</v>
      </c>
      <c r="G20" s="281" t="s">
        <v>2067</v>
      </c>
      <c r="H20" s="282" t="s">
        <v>2069</v>
      </c>
      <c r="I20" s="283" t="s">
        <v>2070</v>
      </c>
      <c r="J20" s="284" t="s">
        <v>2073</v>
      </c>
      <c r="K20" s="285" t="s">
        <v>2076</v>
      </c>
      <c r="L20" s="286" t="s">
        <v>2078</v>
      </c>
      <c r="M20" s="287" t="s">
        <v>2079</v>
      </c>
      <c r="N20" s="288" t="s">
        <v>2080</v>
      </c>
      <c r="O20" s="289" t="s">
        <v>2082</v>
      </c>
      <c r="P20" s="290" t="s">
        <v>2084</v>
      </c>
      <c r="Q20" s="291" t="s">
        <v>2086</v>
      </c>
      <c r="R20" s="293" t="s">
        <v>2087</v>
      </c>
      <c r="S20" s="294" t="s">
        <v>2090</v>
      </c>
      <c r="T20" s="295" t="s">
        <v>2091</v>
      </c>
      <c r="U20" s="296" t="s">
        <v>2092</v>
      </c>
      <c r="V20" s="298" t="s">
        <v>2093</v>
      </c>
    </row>
    <row r="21">
      <c r="A21" s="49" t="s">
        <v>2435</v>
      </c>
      <c r="B21" s="214">
        <v>2.0</v>
      </c>
      <c r="C21" s="49" t="s">
        <v>2436</v>
      </c>
      <c r="D21" s="577" t="s">
        <v>2437</v>
      </c>
      <c r="E21" s="578" t="s">
        <v>2438</v>
      </c>
      <c r="F21" s="579" t="s">
        <v>2439</v>
      </c>
      <c r="G21" s="580" t="s">
        <v>2440</v>
      </c>
      <c r="H21" s="581" t="s">
        <v>2441</v>
      </c>
      <c r="I21" s="582" t="s">
        <v>2442</v>
      </c>
      <c r="J21" s="583" t="s">
        <v>2443</v>
      </c>
      <c r="K21" s="584" t="s">
        <v>2444</v>
      </c>
      <c r="L21" s="585" t="s">
        <v>2445</v>
      </c>
      <c r="M21" s="586" t="s">
        <v>2446</v>
      </c>
      <c r="N21" s="587" t="s">
        <v>2447</v>
      </c>
      <c r="O21" s="588" t="s">
        <v>2448</v>
      </c>
      <c r="P21" s="589" t="s">
        <v>2449</v>
      </c>
      <c r="Q21" s="590" t="s">
        <v>2450</v>
      </c>
      <c r="R21" s="591" t="s">
        <v>2451</v>
      </c>
      <c r="S21" s="592" t="s">
        <v>2452</v>
      </c>
      <c r="T21" s="593" t="s">
        <v>2453</v>
      </c>
      <c r="U21" s="594" t="s">
        <v>2454</v>
      </c>
      <c r="V21" s="595" t="s">
        <v>2455</v>
      </c>
    </row>
    <row r="22">
      <c r="A22" s="49" t="s">
        <v>2435</v>
      </c>
      <c r="B22" s="214">
        <v>3.0</v>
      </c>
      <c r="C22" s="49" t="s">
        <v>2456</v>
      </c>
      <c r="D22" s="596" t="s">
        <v>2457</v>
      </c>
      <c r="E22" s="597" t="s">
        <v>2458</v>
      </c>
      <c r="F22" s="598" t="s">
        <v>2459</v>
      </c>
      <c r="G22" s="599" t="s">
        <v>2460</v>
      </c>
      <c r="H22" s="600" t="s">
        <v>2461</v>
      </c>
      <c r="I22" s="601" t="s">
        <v>2462</v>
      </c>
      <c r="J22" s="602" t="s">
        <v>2463</v>
      </c>
      <c r="K22" s="603" t="s">
        <v>2464</v>
      </c>
      <c r="L22" s="604" t="s">
        <v>2465</v>
      </c>
      <c r="M22" s="605" t="s">
        <v>2466</v>
      </c>
      <c r="N22" s="606" t="s">
        <v>2467</v>
      </c>
      <c r="O22" s="607" t="s">
        <v>2468</v>
      </c>
      <c r="P22" s="608" t="s">
        <v>2469</v>
      </c>
      <c r="Q22" s="609" t="s">
        <v>2470</v>
      </c>
      <c r="R22" s="610" t="s">
        <v>2471</v>
      </c>
      <c r="S22" s="611" t="s">
        <v>2472</v>
      </c>
      <c r="T22" s="612" t="s">
        <v>2473</v>
      </c>
      <c r="U22" s="613" t="s">
        <v>2474</v>
      </c>
      <c r="V22" s="614" t="s">
        <v>2475</v>
      </c>
    </row>
    <row r="23">
      <c r="A23" s="49" t="s">
        <v>2435</v>
      </c>
      <c r="B23" s="214">
        <v>4.0</v>
      </c>
      <c r="C23" s="49" t="s">
        <v>2476</v>
      </c>
      <c r="D23" s="615" t="s">
        <v>2477</v>
      </c>
      <c r="E23" s="616" t="s">
        <v>2478</v>
      </c>
      <c r="F23" s="617" t="s">
        <v>2479</v>
      </c>
      <c r="G23" s="618" t="s">
        <v>2480</v>
      </c>
      <c r="H23" s="619" t="s">
        <v>2481</v>
      </c>
      <c r="I23" s="620" t="s">
        <v>2482</v>
      </c>
      <c r="J23" s="621" t="s">
        <v>2483</v>
      </c>
      <c r="K23" s="622" t="s">
        <v>2484</v>
      </c>
      <c r="L23" s="623" t="s">
        <v>2485</v>
      </c>
      <c r="M23" s="624" t="s">
        <v>2486</v>
      </c>
      <c r="N23" s="625" t="s">
        <v>2487</v>
      </c>
      <c r="O23" s="626" t="s">
        <v>2488</v>
      </c>
      <c r="P23" s="627" t="s">
        <v>2489</v>
      </c>
      <c r="Q23" s="628" t="s">
        <v>2490</v>
      </c>
      <c r="R23" s="629" t="s">
        <v>2491</v>
      </c>
      <c r="S23" s="630" t="s">
        <v>2492</v>
      </c>
      <c r="T23" s="631" t="s">
        <v>2493</v>
      </c>
      <c r="U23" s="632" t="s">
        <v>2494</v>
      </c>
      <c r="V23" s="633" t="s">
        <v>2495</v>
      </c>
    </row>
    <row r="24">
      <c r="A24" s="49" t="s">
        <v>2435</v>
      </c>
      <c r="B24" s="214">
        <v>5.0</v>
      </c>
      <c r="C24" s="49" t="s">
        <v>2496</v>
      </c>
      <c r="D24" s="634" t="s">
        <v>2497</v>
      </c>
      <c r="E24" s="635" t="s">
        <v>2498</v>
      </c>
      <c r="F24" s="636" t="s">
        <v>2499</v>
      </c>
      <c r="G24" s="637" t="s">
        <v>2500</v>
      </c>
      <c r="H24" s="638" t="s">
        <v>2501</v>
      </c>
      <c r="I24" s="639" t="s">
        <v>2502</v>
      </c>
      <c r="J24" s="640" t="s">
        <v>2503</v>
      </c>
      <c r="K24" s="641" t="s">
        <v>2504</v>
      </c>
      <c r="L24" s="642" t="s">
        <v>2505</v>
      </c>
      <c r="M24" s="643" t="s">
        <v>2506</v>
      </c>
      <c r="N24" s="644" t="s">
        <v>2507</v>
      </c>
      <c r="O24" s="645" t="s">
        <v>2508</v>
      </c>
      <c r="P24" s="646" t="s">
        <v>2509</v>
      </c>
      <c r="Q24" s="647" t="s">
        <v>2510</v>
      </c>
      <c r="R24" s="648" t="s">
        <v>2511</v>
      </c>
      <c r="S24" s="649" t="s">
        <v>2512</v>
      </c>
      <c r="T24" s="650" t="s">
        <v>2513</v>
      </c>
      <c r="U24" s="651" t="s">
        <v>2514</v>
      </c>
      <c r="V24" s="652" t="s">
        <v>2515</v>
      </c>
    </row>
    <row r="25">
      <c r="A25" s="49" t="s">
        <v>2435</v>
      </c>
      <c r="B25" s="214">
        <v>6.0</v>
      </c>
      <c r="C25" s="49" t="s">
        <v>2516</v>
      </c>
      <c r="D25" s="653" t="s">
        <v>2517</v>
      </c>
      <c r="E25" s="654" t="s">
        <v>2518</v>
      </c>
      <c r="F25" s="655" t="s">
        <v>2519</v>
      </c>
      <c r="G25" s="656" t="s">
        <v>2520</v>
      </c>
      <c r="H25" s="657" t="s">
        <v>2521</v>
      </c>
      <c r="I25" s="658" t="s">
        <v>2522</v>
      </c>
      <c r="J25" s="659" t="s">
        <v>2523</v>
      </c>
      <c r="K25" s="660" t="s">
        <v>2524</v>
      </c>
      <c r="L25" s="661" t="s">
        <v>2525</v>
      </c>
      <c r="M25" s="662" t="s">
        <v>2526</v>
      </c>
      <c r="N25" s="663" t="s">
        <v>2527</v>
      </c>
      <c r="O25" s="664" t="s">
        <v>2528</v>
      </c>
      <c r="P25" s="665" t="s">
        <v>2529</v>
      </c>
      <c r="Q25" s="666" t="s">
        <v>2530</v>
      </c>
      <c r="R25" s="667" t="s">
        <v>2531</v>
      </c>
      <c r="S25" s="668" t="s">
        <v>2532</v>
      </c>
      <c r="T25" s="669" t="s">
        <v>2533</v>
      </c>
      <c r="U25" s="670" t="s">
        <v>2534</v>
      </c>
      <c r="V25" s="671" t="s">
        <v>2535</v>
      </c>
    </row>
    <row r="26">
      <c r="A26" s="49" t="s">
        <v>2435</v>
      </c>
      <c r="B26" s="214">
        <v>7.0</v>
      </c>
      <c r="C26" s="49" t="s">
        <v>1752</v>
      </c>
      <c r="D26" s="407" t="s">
        <v>2235</v>
      </c>
      <c r="E26" s="408" t="s">
        <v>2237</v>
      </c>
      <c r="F26" s="409" t="s">
        <v>2238</v>
      </c>
      <c r="G26" s="410" t="s">
        <v>2239</v>
      </c>
      <c r="H26" s="411" t="s">
        <v>2241</v>
      </c>
      <c r="I26" s="412" t="s">
        <v>2242</v>
      </c>
      <c r="J26" s="413" t="s">
        <v>2243</v>
      </c>
      <c r="K26" s="414" t="s">
        <v>2244</v>
      </c>
      <c r="L26" s="415" t="s">
        <v>2245</v>
      </c>
      <c r="M26" s="416" t="s">
        <v>2246</v>
      </c>
      <c r="N26" s="417" t="s">
        <v>2248</v>
      </c>
      <c r="O26" s="418" t="s">
        <v>2250</v>
      </c>
      <c r="P26" s="419" t="s">
        <v>2251</v>
      </c>
      <c r="Q26" s="420" t="s">
        <v>2252</v>
      </c>
      <c r="R26" s="421" t="s">
        <v>2255</v>
      </c>
      <c r="S26" s="422" t="s">
        <v>2256</v>
      </c>
      <c r="T26" s="423" t="s">
        <v>2257</v>
      </c>
      <c r="U26" s="424" t="s">
        <v>2259</v>
      </c>
      <c r="V26" s="425" t="s">
        <v>2260</v>
      </c>
    </row>
    <row r="27">
      <c r="A27" s="49" t="s">
        <v>2435</v>
      </c>
      <c r="B27" s="214">
        <v>8.0</v>
      </c>
      <c r="C27" s="49" t="s">
        <v>2536</v>
      </c>
      <c r="D27" s="672" t="s">
        <v>2537</v>
      </c>
      <c r="E27" s="673" t="s">
        <v>2538</v>
      </c>
      <c r="F27" s="674" t="s">
        <v>2539</v>
      </c>
      <c r="G27" s="675" t="s">
        <v>2540</v>
      </c>
      <c r="H27" s="676" t="s">
        <v>2541</v>
      </c>
      <c r="I27" s="677" t="s">
        <v>2542</v>
      </c>
      <c r="J27" s="678" t="s">
        <v>2543</v>
      </c>
      <c r="K27" s="679" t="s">
        <v>2544</v>
      </c>
      <c r="L27" s="680" t="s">
        <v>2545</v>
      </c>
      <c r="M27" s="681" t="s">
        <v>2546</v>
      </c>
      <c r="N27" s="682" t="s">
        <v>2547</v>
      </c>
      <c r="O27" s="683" t="s">
        <v>2548</v>
      </c>
      <c r="P27" s="684" t="s">
        <v>2549</v>
      </c>
      <c r="Q27" s="685" t="s">
        <v>2550</v>
      </c>
      <c r="R27" s="686" t="s">
        <v>2551</v>
      </c>
      <c r="S27" s="687" t="s">
        <v>2552</v>
      </c>
      <c r="T27" s="688" t="s">
        <v>2553</v>
      </c>
      <c r="U27" s="689" t="s">
        <v>2554</v>
      </c>
      <c r="V27" s="690" t="s">
        <v>2555</v>
      </c>
    </row>
    <row r="28">
      <c r="A28" s="49" t="s">
        <v>2435</v>
      </c>
      <c r="B28" s="214">
        <v>9.0</v>
      </c>
      <c r="C28" s="49" t="s">
        <v>2556</v>
      </c>
      <c r="D28" s="691" t="s">
        <v>2557</v>
      </c>
      <c r="E28" s="692" t="s">
        <v>2558</v>
      </c>
      <c r="F28" s="693" t="s">
        <v>2559</v>
      </c>
      <c r="G28" s="694" t="s">
        <v>2560</v>
      </c>
      <c r="H28" s="695" t="s">
        <v>2561</v>
      </c>
      <c r="I28" s="696" t="s">
        <v>2562</v>
      </c>
      <c r="J28" s="697" t="s">
        <v>2563</v>
      </c>
      <c r="K28" s="698" t="s">
        <v>2564</v>
      </c>
      <c r="L28" s="699" t="s">
        <v>2565</v>
      </c>
      <c r="M28" s="700" t="s">
        <v>2566</v>
      </c>
      <c r="N28" s="701" t="s">
        <v>2567</v>
      </c>
      <c r="O28" s="702" t="s">
        <v>2568</v>
      </c>
      <c r="P28" s="703" t="s">
        <v>2569</v>
      </c>
      <c r="Q28" s="704" t="s">
        <v>2570</v>
      </c>
      <c r="R28" s="705" t="s">
        <v>2571</v>
      </c>
      <c r="S28" s="706" t="s">
        <v>2572</v>
      </c>
      <c r="T28" s="707" t="s">
        <v>2573</v>
      </c>
      <c r="U28" s="708" t="s">
        <v>2574</v>
      </c>
      <c r="V28" s="709" t="s">
        <v>2575</v>
      </c>
    </row>
    <row r="29">
      <c r="A29" s="49" t="s">
        <v>2435</v>
      </c>
      <c r="B29" s="214">
        <v>10.0</v>
      </c>
      <c r="C29" s="49" t="s">
        <v>2576</v>
      </c>
      <c r="D29" s="710" t="s">
        <v>2577</v>
      </c>
      <c r="E29" s="711" t="s">
        <v>2578</v>
      </c>
      <c r="F29" s="712" t="s">
        <v>2579</v>
      </c>
      <c r="G29" s="713" t="s">
        <v>2580</v>
      </c>
      <c r="H29" s="714" t="s">
        <v>2581</v>
      </c>
      <c r="I29" s="715" t="s">
        <v>2582</v>
      </c>
      <c r="J29" s="716" t="s">
        <v>2583</v>
      </c>
      <c r="K29" s="717" t="s">
        <v>2584</v>
      </c>
      <c r="L29" s="718" t="s">
        <v>2585</v>
      </c>
      <c r="M29" s="719" t="s">
        <v>2586</v>
      </c>
      <c r="N29" s="720" t="s">
        <v>2587</v>
      </c>
      <c r="O29" s="721" t="s">
        <v>2588</v>
      </c>
      <c r="P29" s="722" t="s">
        <v>2589</v>
      </c>
      <c r="Q29" s="723" t="s">
        <v>2590</v>
      </c>
      <c r="R29" s="724" t="s">
        <v>2591</v>
      </c>
      <c r="S29" s="725" t="s">
        <v>2592</v>
      </c>
      <c r="T29" s="726" t="s">
        <v>2593</v>
      </c>
      <c r="U29" s="727" t="s">
        <v>2594</v>
      </c>
      <c r="V29" s="728" t="s">
        <v>2595</v>
      </c>
    </row>
    <row r="30">
      <c r="A30" s="49" t="s">
        <v>2435</v>
      </c>
      <c r="B30" s="214">
        <v>11.0</v>
      </c>
      <c r="C30" s="49" t="s">
        <v>2596</v>
      </c>
      <c r="D30" s="729" t="s">
        <v>2597</v>
      </c>
      <c r="E30" s="730" t="s">
        <v>2598</v>
      </c>
      <c r="F30" s="731" t="s">
        <v>2599</v>
      </c>
      <c r="G30" s="732" t="s">
        <v>2600</v>
      </c>
      <c r="H30" s="733" t="s">
        <v>2601</v>
      </c>
      <c r="I30" s="734" t="s">
        <v>2602</v>
      </c>
      <c r="J30" s="735" t="s">
        <v>2603</v>
      </c>
      <c r="K30" s="736" t="s">
        <v>2604</v>
      </c>
      <c r="L30" s="737" t="s">
        <v>2605</v>
      </c>
      <c r="M30" s="738" t="s">
        <v>2606</v>
      </c>
      <c r="N30" s="739" t="s">
        <v>2607</v>
      </c>
      <c r="O30" s="740" t="s">
        <v>2608</v>
      </c>
      <c r="P30" s="741" t="s">
        <v>2609</v>
      </c>
      <c r="Q30" s="742" t="s">
        <v>2610</v>
      </c>
      <c r="R30" s="743" t="s">
        <v>2611</v>
      </c>
      <c r="S30" s="744" t="s">
        <v>2612</v>
      </c>
      <c r="T30" s="745" t="s">
        <v>2613</v>
      </c>
      <c r="U30" s="746" t="s">
        <v>2614</v>
      </c>
      <c r="V30" s="747" t="s">
        <v>2615</v>
      </c>
    </row>
    <row r="31">
      <c r="A31" s="49" t="s">
        <v>2435</v>
      </c>
      <c r="B31" s="214">
        <v>12.0</v>
      </c>
      <c r="C31" s="49" t="s">
        <v>2616</v>
      </c>
      <c r="D31" s="748" t="s">
        <v>2617</v>
      </c>
      <c r="E31" s="749" t="s">
        <v>2618</v>
      </c>
      <c r="F31" s="750" t="s">
        <v>2619</v>
      </c>
      <c r="G31" s="751" t="s">
        <v>2620</v>
      </c>
      <c r="H31" s="752" t="s">
        <v>2621</v>
      </c>
      <c r="I31" s="753" t="s">
        <v>2622</v>
      </c>
      <c r="J31" s="754" t="s">
        <v>2623</v>
      </c>
      <c r="K31" s="755" t="s">
        <v>2624</v>
      </c>
      <c r="L31" s="756" t="s">
        <v>2625</v>
      </c>
      <c r="M31" s="757" t="s">
        <v>2626</v>
      </c>
      <c r="N31" s="758" t="s">
        <v>2627</v>
      </c>
      <c r="O31" s="759" t="s">
        <v>2628</v>
      </c>
      <c r="P31" s="760" t="s">
        <v>2629</v>
      </c>
      <c r="Q31" s="761" t="s">
        <v>2630</v>
      </c>
      <c r="R31" s="762" t="s">
        <v>2631</v>
      </c>
      <c r="S31" s="763" t="s">
        <v>2632</v>
      </c>
      <c r="T31" s="764" t="s">
        <v>2633</v>
      </c>
      <c r="U31" s="765" t="s">
        <v>2634</v>
      </c>
      <c r="V31" s="766" t="s">
        <v>2635</v>
      </c>
    </row>
    <row r="32">
      <c r="A32" s="49" t="s">
        <v>2435</v>
      </c>
      <c r="B32" s="214">
        <v>13.0</v>
      </c>
      <c r="C32" s="49" t="s">
        <v>1757</v>
      </c>
      <c r="D32" s="521" t="s">
        <v>2377</v>
      </c>
      <c r="E32" s="522" t="s">
        <v>2378</v>
      </c>
      <c r="F32" s="523" t="s">
        <v>2379</v>
      </c>
      <c r="G32" s="524" t="s">
        <v>2380</v>
      </c>
      <c r="H32" s="525" t="s">
        <v>2381</v>
      </c>
      <c r="I32" s="526" t="s">
        <v>2382</v>
      </c>
      <c r="J32" s="527" t="s">
        <v>2383</v>
      </c>
      <c r="K32" s="528" t="s">
        <v>2384</v>
      </c>
      <c r="L32" s="529" t="s">
        <v>2385</v>
      </c>
      <c r="M32" s="530" t="s">
        <v>2386</v>
      </c>
      <c r="N32" s="531" t="s">
        <v>2387</v>
      </c>
      <c r="O32" s="532" t="s">
        <v>2388</v>
      </c>
      <c r="P32" s="533" t="s">
        <v>2389</v>
      </c>
      <c r="Q32" s="534" t="s">
        <v>2390</v>
      </c>
      <c r="R32" s="535" t="s">
        <v>2391</v>
      </c>
      <c r="S32" s="536" t="s">
        <v>2392</v>
      </c>
      <c r="T32" s="537" t="s">
        <v>2393</v>
      </c>
      <c r="U32" s="538" t="s">
        <v>2394</v>
      </c>
      <c r="V32" s="539" t="s">
        <v>2395</v>
      </c>
    </row>
    <row r="33">
      <c r="A33" s="49" t="s">
        <v>2435</v>
      </c>
      <c r="B33" s="214">
        <v>14.0</v>
      </c>
      <c r="C33" s="49" t="s">
        <v>2636</v>
      </c>
      <c r="D33" s="767" t="s">
        <v>2637</v>
      </c>
      <c r="E33" s="768" t="s">
        <v>2638</v>
      </c>
      <c r="F33" s="769" t="s">
        <v>2639</v>
      </c>
      <c r="G33" s="770" t="s">
        <v>2640</v>
      </c>
      <c r="H33" s="771" t="s">
        <v>2641</v>
      </c>
      <c r="I33" s="772" t="s">
        <v>2642</v>
      </c>
      <c r="J33" s="773" t="s">
        <v>2643</v>
      </c>
      <c r="K33" s="774" t="s">
        <v>2644</v>
      </c>
      <c r="L33" s="775" t="s">
        <v>2645</v>
      </c>
      <c r="M33" s="776" t="s">
        <v>2646</v>
      </c>
      <c r="N33" s="777" t="s">
        <v>2647</v>
      </c>
      <c r="O33" s="778" t="s">
        <v>2648</v>
      </c>
      <c r="P33" s="779" t="s">
        <v>2649</v>
      </c>
      <c r="Q33" s="780" t="s">
        <v>2650</v>
      </c>
      <c r="R33" s="781" t="s">
        <v>2651</v>
      </c>
      <c r="S33" s="782" t="s">
        <v>2652</v>
      </c>
      <c r="T33" s="783" t="s">
        <v>2653</v>
      </c>
      <c r="U33" s="784" t="s">
        <v>2654</v>
      </c>
      <c r="V33" s="785" t="s">
        <v>2655</v>
      </c>
    </row>
    <row r="34">
      <c r="A34" s="49" t="s">
        <v>2435</v>
      </c>
      <c r="B34" s="214">
        <v>15.0</v>
      </c>
      <c r="C34" s="49" t="s">
        <v>2656</v>
      </c>
      <c r="D34" s="786" t="s">
        <v>2657</v>
      </c>
      <c r="E34" s="787" t="s">
        <v>2658</v>
      </c>
      <c r="F34" s="788" t="s">
        <v>2659</v>
      </c>
      <c r="G34" s="789" t="s">
        <v>2660</v>
      </c>
      <c r="H34" s="790" t="s">
        <v>2661</v>
      </c>
      <c r="I34" s="791" t="s">
        <v>2662</v>
      </c>
      <c r="J34" s="792" t="s">
        <v>2663</v>
      </c>
      <c r="K34" s="793" t="s">
        <v>2664</v>
      </c>
      <c r="L34" s="794" t="s">
        <v>2665</v>
      </c>
      <c r="M34" s="795" t="s">
        <v>2666</v>
      </c>
      <c r="N34" s="796" t="s">
        <v>2667</v>
      </c>
      <c r="O34" s="797" t="s">
        <v>2668</v>
      </c>
      <c r="P34" s="798" t="s">
        <v>2669</v>
      </c>
      <c r="Q34" s="799" t="s">
        <v>2670</v>
      </c>
      <c r="R34" s="800" t="s">
        <v>2671</v>
      </c>
      <c r="S34" s="801" t="s">
        <v>2672</v>
      </c>
      <c r="T34" s="802" t="s">
        <v>2673</v>
      </c>
      <c r="U34" s="803" t="s">
        <v>2674</v>
      </c>
      <c r="V34" s="804" t="s">
        <v>2675</v>
      </c>
    </row>
    <row r="35">
      <c r="A35" s="49" t="s">
        <v>2435</v>
      </c>
      <c r="B35" s="214">
        <v>16.0</v>
      </c>
      <c r="C35" s="49" t="s">
        <v>2676</v>
      </c>
      <c r="D35" s="805" t="s">
        <v>2677</v>
      </c>
      <c r="E35" s="806" t="s">
        <v>2678</v>
      </c>
      <c r="F35" s="807" t="s">
        <v>2679</v>
      </c>
      <c r="G35" s="808" t="s">
        <v>2680</v>
      </c>
      <c r="H35" s="809" t="s">
        <v>2681</v>
      </c>
      <c r="I35" s="810" t="s">
        <v>2682</v>
      </c>
      <c r="J35" s="811" t="s">
        <v>2683</v>
      </c>
      <c r="K35" s="812" t="s">
        <v>2684</v>
      </c>
      <c r="L35" s="813" t="s">
        <v>2685</v>
      </c>
      <c r="M35" s="814" t="s">
        <v>2686</v>
      </c>
      <c r="N35" s="815" t="s">
        <v>2687</v>
      </c>
      <c r="O35" s="816" t="s">
        <v>2688</v>
      </c>
      <c r="P35" s="817" t="s">
        <v>2689</v>
      </c>
      <c r="Q35" s="818" t="s">
        <v>2690</v>
      </c>
      <c r="R35" s="819" t="s">
        <v>2691</v>
      </c>
      <c r="S35" s="820" t="s">
        <v>2692</v>
      </c>
      <c r="T35" s="821" t="s">
        <v>2693</v>
      </c>
      <c r="U35" s="822" t="s">
        <v>2694</v>
      </c>
      <c r="V35" s="823" t="s">
        <v>2695</v>
      </c>
    </row>
    <row r="36">
      <c r="A36" s="49" t="s">
        <v>2435</v>
      </c>
      <c r="B36" s="214">
        <v>17.0</v>
      </c>
      <c r="C36" s="49" t="s">
        <v>2696</v>
      </c>
      <c r="D36" s="824" t="s">
        <v>2697</v>
      </c>
      <c r="E36" s="825" t="s">
        <v>2698</v>
      </c>
      <c r="F36" s="826" t="s">
        <v>2699</v>
      </c>
      <c r="G36" s="827" t="s">
        <v>2700</v>
      </c>
      <c r="H36" s="828" t="s">
        <v>2701</v>
      </c>
      <c r="I36" s="829" t="s">
        <v>2702</v>
      </c>
      <c r="J36" s="830" t="s">
        <v>2703</v>
      </c>
      <c r="K36" s="831" t="s">
        <v>2704</v>
      </c>
      <c r="L36" s="832" t="s">
        <v>2705</v>
      </c>
      <c r="M36" s="833" t="s">
        <v>2706</v>
      </c>
      <c r="N36" s="834" t="s">
        <v>2707</v>
      </c>
      <c r="O36" s="835" t="s">
        <v>2708</v>
      </c>
      <c r="P36" s="836" t="s">
        <v>2709</v>
      </c>
      <c r="Q36" s="837" t="s">
        <v>2710</v>
      </c>
      <c r="R36" s="838" t="s">
        <v>2711</v>
      </c>
      <c r="S36" s="839" t="s">
        <v>2712</v>
      </c>
      <c r="T36" s="840" t="s">
        <v>2713</v>
      </c>
      <c r="U36" s="841" t="s">
        <v>2714</v>
      </c>
      <c r="V36" s="842" t="s">
        <v>2715</v>
      </c>
    </row>
    <row r="37">
      <c r="A37" s="49" t="s">
        <v>2435</v>
      </c>
      <c r="B37" s="214">
        <v>18.0</v>
      </c>
      <c r="C37" s="49" t="s">
        <v>2716</v>
      </c>
      <c r="D37" s="843" t="s">
        <v>2717</v>
      </c>
      <c r="E37" s="844" t="s">
        <v>2718</v>
      </c>
      <c r="F37" s="845" t="s">
        <v>2719</v>
      </c>
      <c r="G37" s="846" t="s">
        <v>2720</v>
      </c>
      <c r="H37" s="847" t="s">
        <v>2721</v>
      </c>
      <c r="I37" s="848" t="s">
        <v>2722</v>
      </c>
      <c r="J37" s="849" t="s">
        <v>2723</v>
      </c>
      <c r="K37" s="850" t="s">
        <v>2724</v>
      </c>
      <c r="L37" s="851" t="s">
        <v>2725</v>
      </c>
      <c r="M37" s="852" t="s">
        <v>2726</v>
      </c>
      <c r="N37" s="853" t="s">
        <v>2727</v>
      </c>
      <c r="O37" s="854" t="s">
        <v>2728</v>
      </c>
      <c r="P37" s="855" t="s">
        <v>2729</v>
      </c>
      <c r="Q37" s="856" t="s">
        <v>2730</v>
      </c>
      <c r="R37" s="857" t="s">
        <v>2731</v>
      </c>
      <c r="S37" s="858" t="s">
        <v>2732</v>
      </c>
      <c r="T37" s="859" t="s">
        <v>2733</v>
      </c>
      <c r="U37" s="860" t="s">
        <v>2734</v>
      </c>
      <c r="V37" s="861" t="s">
        <v>2735</v>
      </c>
    </row>
  </sheetData>
  <drawing r:id="rId1"/>
</worksheet>
</file>