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https://intel-my.sharepoint.com/personal/maya_zigdon_intel_com/Documents/Desktop/"/>
    </mc:Choice>
  </mc:AlternateContent>
  <xr:revisionPtr revIDLastSave="0" documentId="8_{3D7CF77B-8FC3-4AD0-8ABA-663082729713}"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schedule'!#REF!</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1" l="1"/>
  <c r="D14" i="11"/>
  <c r="E13" i="11"/>
  <c r="D9" i="11"/>
  <c r="E9" i="11" s="1"/>
  <c r="G7" i="11"/>
  <c r="D19" i="11" l="1"/>
  <c r="E19" i="11" s="1"/>
  <c r="D20" i="11" s="1"/>
  <c r="H5" i="11"/>
  <c r="G32" i="11"/>
  <c r="G31" i="11"/>
  <c r="G28" i="11"/>
  <c r="G18" i="11"/>
  <c r="G12" i="11"/>
  <c r="G8" i="11"/>
  <c r="D21" i="11" l="1"/>
  <c r="E21" i="11" s="1"/>
  <c r="E20" i="11"/>
  <c r="G19" i="11"/>
  <c r="G20" i="11"/>
  <c r="G9" i="11"/>
  <c r="D27" i="11"/>
  <c r="H6" i="11"/>
  <c r="G30" i="11" l="1"/>
  <c r="G29" i="11"/>
  <c r="E27" i="11"/>
  <c r="G27" i="11" s="1"/>
  <c r="G11" i="11"/>
  <c r="G21" i="11"/>
  <c r="E14" i="11"/>
  <c r="G13" i="11"/>
  <c r="I5" i="11"/>
  <c r="J5" i="11" s="1"/>
  <c r="K5" i="11" s="1"/>
  <c r="L5" i="11" s="1"/>
  <c r="M5" i="11" s="1"/>
  <c r="N5" i="11" s="1"/>
  <c r="O5" i="11" s="1"/>
  <c r="H4" i="11"/>
  <c r="G22" i="11" l="1"/>
  <c r="G14" i="11"/>
  <c r="D15" i="11"/>
  <c r="D16" i="11" s="1"/>
  <c r="O4" i="11"/>
  <c r="P5" i="11"/>
  <c r="Q5" i="11" s="1"/>
  <c r="R5" i="11" s="1"/>
  <c r="S5" i="11" s="1"/>
  <c r="T5" i="11" s="1"/>
  <c r="U5" i="11" s="1"/>
  <c r="V5" i="11" s="1"/>
  <c r="I6" i="11"/>
  <c r="D17" i="11" l="1"/>
  <c r="E16" i="11"/>
  <c r="E17" i="11"/>
  <c r="G17" i="11" s="1"/>
  <c r="G16" i="11"/>
  <c r="E15" i="11"/>
  <c r="G15" i="11" s="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<sst xmlns="http://schemas.openxmlformats.org/spreadsheetml/2006/main" count="66" uniqueCount="53">
  <si>
    <t>Insert new rows ABOVE this one</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</si>
  <si>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</si>
  <si>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</si>
  <si>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</si>
  <si>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</si>
  <si>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</si>
  <si>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</si>
  <si>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</si>
  <si>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</si>
  <si>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</si>
  <si>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</si>
  <si>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</si>
  <si>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</si>
  <si>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</si>
  <si>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</si>
  <si>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</si>
  <si>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</si>
  <si>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</si>
  <si>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</si>
  <si>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</si>
  <si>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Define goals</t>
  </si>
  <si>
    <t>Planning and design</t>
  </si>
  <si>
    <t>Create schedule</t>
  </si>
  <si>
    <t>Execution</t>
  </si>
  <si>
    <t>Monitor progress</t>
  </si>
  <si>
    <t>Gather feedback</t>
  </si>
  <si>
    <t>Project start:</t>
  </si>
  <si>
    <t>Display week:</t>
  </si>
  <si>
    <t>ASSIGNED TO</t>
  </si>
  <si>
    <t>Evaluation</t>
  </si>
  <si>
    <t>project planner</t>
  </si>
  <si>
    <t xml:space="preserve">SIMPLE GANTT  </t>
  </si>
  <si>
    <t>Maya &amp; Ophir</t>
  </si>
  <si>
    <t xml:space="preserve">Planning </t>
  </si>
  <si>
    <t>synthesize data</t>
  </si>
  <si>
    <t>competitors search</t>
  </si>
  <si>
    <t>research on readmission</t>
  </si>
  <si>
    <t>choosing subject</t>
  </si>
  <si>
    <t>litreture review</t>
  </si>
  <si>
    <t>compitetors review</t>
  </si>
  <si>
    <t>define functional requests</t>
  </si>
  <si>
    <t>define non functional requests</t>
  </si>
  <si>
    <t>detailed design architecture</t>
  </si>
  <si>
    <t>graph generator algorithms</t>
  </si>
  <si>
    <t>ML algorithms</t>
  </si>
  <si>
    <t>build DBs</t>
  </si>
  <si>
    <t>build GUI</t>
  </si>
  <si>
    <t>Ophir</t>
  </si>
  <si>
    <t xml:space="preserve">Maya </t>
  </si>
  <si>
    <t>Maya</t>
  </si>
  <si>
    <t xml:space="preserve"> agree on format </t>
  </si>
  <si>
    <t xml:space="preserve"> Ophir</t>
  </si>
  <si>
    <t>Maya &amp; Ophir &amp; Sharon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</si>
</sst>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2"/>
    <xf numFmtId="0" fontId="13" fillId="0" borderId="0" xfId="2"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0" applyFont="1" applyFill="1" applyBorder="1" applyAlignment="1">
      <alignment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lignment horizontal="left" vertical="center" indent="2"/>
    </xf>
    <xf numFmtId="0" fontId="19" fillId="3" borderId="6" xfId="10" applyFont="1" applyFill="1" applyBorder="1" applyAlignment="1">
      <alignment vertical="center"/>
    </xf>
    <xf numFmtId="164" fontId="19" fillId="3" borderId="6" xfId="9" applyFont="1" applyFill="1" applyBorder="1">
      <alignment horizontal="center" vertical="center"/>
    </xf>
    <xf numFmtId="0" fontId="4" fillId="0" borderId="4" xfId="0" applyFont="1" applyBorder="1" applyAlignment="1">
      <alignment vertical="center"/>
    </xf>
    <xf numFmtId="0" fontId="19" fillId="3" borderId="7" xfId="11" applyFont="1" applyFill="1" applyBorder="1">
      <alignment horizontal="left" vertical="center" indent="2"/>
    </xf>
    <xf numFmtId="0" fontId="19" fillId="3" borderId="7" xfId="10" applyFont="1" applyFill="1" applyBorder="1" applyAlignment="1">
      <alignment vertical="center"/>
    </xf>
    <xf numFmtId="164" fontId="19" fillId="3" borderId="7" xfId="9"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0" applyFont="1" applyFill="1" applyBorder="1" applyAlignment="1">
      <alignment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1" applyFont="1" applyFill="1" applyBorder="1">
      <alignment horizontal="left" vertical="center" indent="2"/>
    </xf>
    <xf numFmtId="0" fontId="19" fillId="4" borderId="5" xfId="10" applyFont="1" applyFill="1" applyBorder="1" applyAlignment="1">
      <alignment vertical="center"/>
    </xf>
    <xf numFmtId="164" fontId="19" fillId="4" borderId="5" xfId="9" applyFont="1" applyFill="1" applyBorder="1">
      <alignment horizontal="center" vertical="center"/>
    </xf>
    <xf numFmtId="0" fontId="23" fillId="8" borderId="0" xfId="0" applyFont="1" applyFill="1" applyAlignment="1">
      <alignment horizontal="left" vertical="center" indent="1"/>
    </xf>
    <xf numFmtId="0" fontId="19" fillId="8" borderId="0" xfId="10" applyFont="1" applyFill="1" applyBorder="1" applyAlignment="1">
      <alignment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1" applyFont="1" applyFill="1" applyBorder="1">
      <alignment horizontal="left" vertical="center" indent="2"/>
    </xf>
    <xf numFmtId="0" fontId="19" fillId="5" borderId="8" xfId="10" applyFont="1" applyFill="1" applyBorder="1" applyAlignment="1">
      <alignment vertical="center"/>
    </xf>
    <xf numFmtId="164" fontId="19" fillId="5" borderId="8" xfId="9" applyFont="1" applyFill="1" applyBorder="1">
      <alignment horizontal="center" vertical="center"/>
    </xf>
    <xf numFmtId="0" fontId="23" fillId="9" borderId="0" xfId="0" applyFont="1" applyFill="1" applyAlignment="1">
      <alignment horizontal="left" vertical="center" indent="1"/>
    </xf>
    <xf numFmtId="0" fontId="19" fillId="9" borderId="0" xfId="10" applyFont="1" applyFill="1" applyBorder="1" applyAlignment="1">
      <alignment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1" applyFont="1" applyFill="1" applyBorder="1">
      <alignment horizontal="left" vertical="center" indent="2"/>
    </xf>
    <xf numFmtId="0" fontId="19" fillId="10" borderId="9" xfId="10" applyFont="1" applyFill="1" applyBorder="1" applyAlignment="1">
      <alignment vertical="center"/>
    </xf>
    <xf numFmtId="164" fontId="19" fillId="10" borderId="9" xfId="9" applyFont="1" applyFill="1" applyBorder="1">
      <alignment horizontal="center" vertical="center"/>
    </xf>
    <xf numFmtId="0" fontId="19" fillId="0" borderId="0" xfId="11" applyFont="1" applyBorder="1">
      <alignment horizontal="left" vertical="center" indent="2"/>
    </xf>
    <xf numFmtId="0" fontId="19" fillId="0" borderId="0" xfId="10" applyFont="1" applyBorder="1" applyAlignment="1">
      <alignment vertical="center"/>
    </xf>
    <xf numFmtId="164" fontId="19" fillId="0" borderId="0" xfId="9"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5" applyFont="1" applyAlignment="1">
      <alignment horizontal="left" vertical="center" indent="1"/>
    </xf>
    <xf numFmtId="0" fontId="26" fillId="0" borderId="0" xfId="6" applyFont="1" applyAlignment="1">
      <alignment horizontal="left" vertical="center" indent="1"/>
    </xf>
    <xf numFmtId="0" fontId="29" fillId="0" borderId="0" xfId="4"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2"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8" applyFont="1" applyBorder="1" applyAlignment="1">
      <alignment horizontal="left"/>
    </xf>
    <xf numFmtId="0" fontId="26" fillId="0" borderId="0" xfId="7"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5"/>
  <sheetViews>
    <sheetView showGridLines="0" tabSelected="1" showRuler="0" zoomScaleNormal="100" zoomScalePageLayoutView="70" workbookViewId="0">
      <selection activeCell="AM13" sqref="AM13"/>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style="2" customWidth="1"/>
    <col min="5" max="5" width="10.69921875" customWidth="1"/>
    <col min="6" max="6" width="2.69921875" customWidth="1"/>
    <col min="7" max="7" width="6" hidden="1" customWidth="1"/>
    <col min="8" max="64" width="2.69921875" customWidth="1"/>
  </cols>
  <sheetData>
    <row r="1" spans="1:63" ht="90" customHeight="1" x14ac:dyDescent="1.45">
      <c r="A1" s="14"/>
      <c r="B1" s="85" t="s">
        <v>30</v>
      </c>
      <c r="C1" s="18"/>
      <c r="D1" s="19"/>
      <c r="E1" s="20"/>
      <c r="G1" s="1"/>
      <c r="H1" s="102" t="s">
        <v>26</v>
      </c>
      <c r="I1" s="103"/>
      <c r="J1" s="103"/>
      <c r="K1" s="103"/>
      <c r="L1" s="103"/>
      <c r="M1" s="103"/>
      <c r="N1" s="103"/>
      <c r="O1" s="23"/>
      <c r="P1" s="101">
        <v>45293</v>
      </c>
      <c r="Q1" s="100"/>
      <c r="R1" s="100"/>
      <c r="S1" s="100"/>
      <c r="T1" s="100"/>
      <c r="U1" s="100"/>
      <c r="V1" s="100"/>
      <c r="W1" s="100"/>
      <c r="X1" s="100"/>
      <c r="Y1" s="100"/>
    </row>
    <row r="2" spans="1:63" ht="30" customHeight="1" x14ac:dyDescent="0.6">
      <c r="B2" s="83"/>
      <c r="C2" s="84"/>
      <c r="D2" s="22"/>
      <c r="E2" s="21"/>
      <c r="H2" s="102" t="s">
        <v>27</v>
      </c>
      <c r="I2" s="103"/>
      <c r="J2" s="103"/>
      <c r="K2" s="103"/>
      <c r="L2" s="103"/>
      <c r="M2" s="103"/>
      <c r="N2" s="103"/>
      <c r="O2" s="23"/>
      <c r="P2" s="99">
        <v>1</v>
      </c>
      <c r="Q2" s="100"/>
      <c r="R2" s="100"/>
      <c r="S2" s="100"/>
      <c r="T2" s="100"/>
      <c r="U2" s="100"/>
      <c r="V2" s="100"/>
      <c r="W2" s="100"/>
      <c r="X2" s="100"/>
      <c r="Y2" s="100"/>
    </row>
    <row r="3" spans="1:63" s="25" customFormat="1" ht="30" customHeight="1" x14ac:dyDescent="0.25">
      <c r="A3" s="13"/>
      <c r="B3" s="24" t="s">
        <v>31</v>
      </c>
      <c r="D3" s="26"/>
    </row>
    <row r="4" spans="1:63" s="25" customFormat="1" ht="30" customHeight="1" x14ac:dyDescent="0.25">
      <c r="A4" s="14"/>
      <c r="B4" s="27"/>
      <c r="D4" s="28"/>
      <c r="H4" s="106">
        <f>H5</f>
        <v>45292</v>
      </c>
      <c r="I4" s="104"/>
      <c r="J4" s="104"/>
      <c r="K4" s="104"/>
      <c r="L4" s="104"/>
      <c r="M4" s="104"/>
      <c r="N4" s="104"/>
      <c r="O4" s="104">
        <f>O5</f>
        <v>45299</v>
      </c>
      <c r="P4" s="104"/>
      <c r="Q4" s="104"/>
      <c r="R4" s="104"/>
      <c r="S4" s="104"/>
      <c r="T4" s="104"/>
      <c r="U4" s="104"/>
      <c r="V4" s="104">
        <f>V5</f>
        <v>45306</v>
      </c>
      <c r="W4" s="104"/>
      <c r="X4" s="104"/>
      <c r="Y4" s="104"/>
      <c r="Z4" s="104"/>
      <c r="AA4" s="104"/>
      <c r="AB4" s="104"/>
      <c r="AC4" s="104">
        <f>AC5</f>
        <v>45313</v>
      </c>
      <c r="AD4" s="104"/>
      <c r="AE4" s="104"/>
      <c r="AF4" s="104"/>
      <c r="AG4" s="104"/>
      <c r="AH4" s="104"/>
      <c r="AI4" s="104"/>
      <c r="AJ4" s="104">
        <f>AJ5</f>
        <v>45320</v>
      </c>
      <c r="AK4" s="104"/>
      <c r="AL4" s="104"/>
      <c r="AM4" s="104"/>
      <c r="AN4" s="104"/>
      <c r="AO4" s="104"/>
      <c r="AP4" s="104"/>
      <c r="AQ4" s="104">
        <f>AQ5</f>
        <v>45327</v>
      </c>
      <c r="AR4" s="104"/>
      <c r="AS4" s="104"/>
      <c r="AT4" s="104"/>
      <c r="AU4" s="104"/>
      <c r="AV4" s="104"/>
      <c r="AW4" s="104"/>
      <c r="AX4" s="104">
        <f>AX5</f>
        <v>45334</v>
      </c>
      <c r="AY4" s="104"/>
      <c r="AZ4" s="104"/>
      <c r="BA4" s="104"/>
      <c r="BB4" s="104"/>
      <c r="BC4" s="104"/>
      <c r="BD4" s="104"/>
      <c r="BE4" s="104">
        <f>BE5</f>
        <v>45341</v>
      </c>
      <c r="BF4" s="104"/>
      <c r="BG4" s="104"/>
      <c r="BH4" s="104"/>
      <c r="BI4" s="104"/>
      <c r="BJ4" s="104"/>
      <c r="BK4" s="105"/>
    </row>
    <row r="5" spans="1:63" s="25" customFormat="1" ht="15" customHeight="1" x14ac:dyDescent="0.25">
      <c r="A5" s="93"/>
      <c r="B5" s="94" t="s">
        <v>4</v>
      </c>
      <c r="C5" s="96" t="s">
        <v>28</v>
      </c>
      <c r="D5" s="98" t="s">
        <v>2</v>
      </c>
      <c r="E5" s="98" t="s">
        <v>3</v>
      </c>
      <c r="H5" s="29">
        <f>Project_Start-WEEKDAY(Project_Start,1)+2+7*(Display_Week-1)</f>
        <v>45292</v>
      </c>
      <c r="I5" s="29">
        <f>H5+1</f>
        <v>45293</v>
      </c>
      <c r="J5" s="29">
        <f t="shared" ref="J5:AW5" si="0">I5+1</f>
        <v>45294</v>
      </c>
      <c r="K5" s="29">
        <f t="shared" si="0"/>
        <v>45295</v>
      </c>
      <c r="L5" s="29">
        <f t="shared" si="0"/>
        <v>45296</v>
      </c>
      <c r="M5" s="29">
        <f t="shared" si="0"/>
        <v>45297</v>
      </c>
      <c r="N5" s="30">
        <f t="shared" si="0"/>
        <v>45298</v>
      </c>
      <c r="O5" s="31">
        <f>N5+1</f>
        <v>45299</v>
      </c>
      <c r="P5" s="29">
        <f>O5+1</f>
        <v>45300</v>
      </c>
      <c r="Q5" s="29">
        <f t="shared" si="0"/>
        <v>45301</v>
      </c>
      <c r="R5" s="29">
        <f t="shared" si="0"/>
        <v>45302</v>
      </c>
      <c r="S5" s="29">
        <f t="shared" si="0"/>
        <v>45303</v>
      </c>
      <c r="T5" s="29">
        <f t="shared" si="0"/>
        <v>45304</v>
      </c>
      <c r="U5" s="30">
        <f t="shared" si="0"/>
        <v>45305</v>
      </c>
      <c r="V5" s="31">
        <f>U5+1</f>
        <v>45306</v>
      </c>
      <c r="W5" s="29">
        <f>V5+1</f>
        <v>45307</v>
      </c>
      <c r="X5" s="29">
        <f t="shared" si="0"/>
        <v>45308</v>
      </c>
      <c r="Y5" s="29">
        <f t="shared" si="0"/>
        <v>45309</v>
      </c>
      <c r="Z5" s="29">
        <f t="shared" si="0"/>
        <v>45310</v>
      </c>
      <c r="AA5" s="29">
        <f t="shared" si="0"/>
        <v>45311</v>
      </c>
      <c r="AB5" s="30">
        <f t="shared" si="0"/>
        <v>45312</v>
      </c>
      <c r="AC5" s="31">
        <f>AB5+1</f>
        <v>45313</v>
      </c>
      <c r="AD5" s="29">
        <f>AC5+1</f>
        <v>45314</v>
      </c>
      <c r="AE5" s="29">
        <f t="shared" si="0"/>
        <v>45315</v>
      </c>
      <c r="AF5" s="29">
        <f t="shared" si="0"/>
        <v>45316</v>
      </c>
      <c r="AG5" s="29">
        <f t="shared" si="0"/>
        <v>45317</v>
      </c>
      <c r="AH5" s="29">
        <f t="shared" si="0"/>
        <v>45318</v>
      </c>
      <c r="AI5" s="30">
        <f t="shared" si="0"/>
        <v>45319</v>
      </c>
      <c r="AJ5" s="31">
        <f>AI5+1</f>
        <v>45320</v>
      </c>
      <c r="AK5" s="29">
        <f>AJ5+1</f>
        <v>45321</v>
      </c>
      <c r="AL5" s="29">
        <f t="shared" si="0"/>
        <v>45322</v>
      </c>
      <c r="AM5" s="29">
        <f t="shared" si="0"/>
        <v>45323</v>
      </c>
      <c r="AN5" s="29">
        <f t="shared" si="0"/>
        <v>45324</v>
      </c>
      <c r="AO5" s="29">
        <f t="shared" si="0"/>
        <v>45325</v>
      </c>
      <c r="AP5" s="30">
        <f t="shared" si="0"/>
        <v>45326</v>
      </c>
      <c r="AQ5" s="31">
        <f>AP5+1</f>
        <v>45327</v>
      </c>
      <c r="AR5" s="29">
        <f>AQ5+1</f>
        <v>45328</v>
      </c>
      <c r="AS5" s="29">
        <f t="shared" si="0"/>
        <v>45329</v>
      </c>
      <c r="AT5" s="29">
        <f t="shared" si="0"/>
        <v>45330</v>
      </c>
      <c r="AU5" s="29">
        <f t="shared" si="0"/>
        <v>45331</v>
      </c>
      <c r="AV5" s="29">
        <f t="shared" si="0"/>
        <v>45332</v>
      </c>
      <c r="AW5" s="30">
        <f t="shared" si="0"/>
        <v>45333</v>
      </c>
      <c r="AX5" s="31">
        <f>AW5+1</f>
        <v>45334</v>
      </c>
      <c r="AY5" s="29">
        <f>AX5+1</f>
        <v>45335</v>
      </c>
      <c r="AZ5" s="29">
        <f t="shared" ref="AZ5:BD5" si="1">AY5+1</f>
        <v>45336</v>
      </c>
      <c r="BA5" s="29">
        <f t="shared" si="1"/>
        <v>45337</v>
      </c>
      <c r="BB5" s="29">
        <f t="shared" si="1"/>
        <v>45338</v>
      </c>
      <c r="BC5" s="29">
        <f t="shared" si="1"/>
        <v>45339</v>
      </c>
      <c r="BD5" s="30">
        <f t="shared" si="1"/>
        <v>45340</v>
      </c>
      <c r="BE5" s="31">
        <f>BD5+1</f>
        <v>45341</v>
      </c>
      <c r="BF5" s="29">
        <f>BE5+1</f>
        <v>45342</v>
      </c>
      <c r="BG5" s="29">
        <f t="shared" ref="BG5:BK5" si="2">BF5+1</f>
        <v>45343</v>
      </c>
      <c r="BH5" s="29">
        <f t="shared" si="2"/>
        <v>45344</v>
      </c>
      <c r="BI5" s="29">
        <f t="shared" si="2"/>
        <v>45345</v>
      </c>
      <c r="BJ5" s="29">
        <f t="shared" si="2"/>
        <v>45346</v>
      </c>
      <c r="BK5" s="29">
        <f t="shared" si="2"/>
        <v>45347</v>
      </c>
    </row>
    <row r="6" spans="1:63" s="25" customFormat="1" ht="15" customHeight="1" thickBot="1" x14ac:dyDescent="0.3">
      <c r="A6" s="93"/>
      <c r="B6" s="95"/>
      <c r="C6" s="97"/>
      <c r="D6" s="97"/>
      <c r="E6" s="97"/>
      <c r="H6" s="32" t="str">
        <f t="shared" ref="H6:AM6" si="3">LEFT(TEXT(H5,"ddd"),1)</f>
        <v>M</v>
      </c>
      <c r="I6" s="33" t="str">
        <f t="shared" si="3"/>
        <v>T</v>
      </c>
      <c r="J6" s="33" t="str">
        <f t="shared" si="3"/>
        <v>W</v>
      </c>
      <c r="K6" s="33" t="str">
        <f t="shared" si="3"/>
        <v>T</v>
      </c>
      <c r="L6" s="33" t="str">
        <f t="shared" si="3"/>
        <v>F</v>
      </c>
      <c r="M6" s="33" t="str">
        <f t="shared" si="3"/>
        <v>S</v>
      </c>
      <c r="N6" s="33" t="str">
        <f t="shared" si="3"/>
        <v>S</v>
      </c>
      <c r="O6" s="33" t="str">
        <f t="shared" si="3"/>
        <v>M</v>
      </c>
      <c r="P6" s="33" t="str">
        <f t="shared" si="3"/>
        <v>T</v>
      </c>
      <c r="Q6" s="33" t="str">
        <f t="shared" si="3"/>
        <v>W</v>
      </c>
      <c r="R6" s="33" t="str">
        <f t="shared" si="3"/>
        <v>T</v>
      </c>
      <c r="S6" s="33" t="str">
        <f t="shared" si="3"/>
        <v>F</v>
      </c>
      <c r="T6" s="33" t="str">
        <f t="shared" si="3"/>
        <v>S</v>
      </c>
      <c r="U6" s="33" t="str">
        <f t="shared" si="3"/>
        <v>S</v>
      </c>
      <c r="V6" s="33" t="str">
        <f t="shared" si="3"/>
        <v>M</v>
      </c>
      <c r="W6" s="33" t="str">
        <f t="shared" si="3"/>
        <v>T</v>
      </c>
      <c r="X6" s="33" t="str">
        <f t="shared" si="3"/>
        <v>W</v>
      </c>
      <c r="Y6" s="33" t="str">
        <f t="shared" si="3"/>
        <v>T</v>
      </c>
      <c r="Z6" s="33" t="str">
        <f t="shared" si="3"/>
        <v>F</v>
      </c>
      <c r="AA6" s="33" t="str">
        <f t="shared" si="3"/>
        <v>S</v>
      </c>
      <c r="AB6" s="33" t="str">
        <f t="shared" si="3"/>
        <v>S</v>
      </c>
      <c r="AC6" s="33" t="str">
        <f t="shared" si="3"/>
        <v>M</v>
      </c>
      <c r="AD6" s="33" t="str">
        <f t="shared" si="3"/>
        <v>T</v>
      </c>
      <c r="AE6" s="33" t="str">
        <f t="shared" si="3"/>
        <v>W</v>
      </c>
      <c r="AF6" s="33" t="str">
        <f t="shared" si="3"/>
        <v>T</v>
      </c>
      <c r="AG6" s="33" t="str">
        <f t="shared" si="3"/>
        <v>F</v>
      </c>
      <c r="AH6" s="33" t="str">
        <f t="shared" si="3"/>
        <v>S</v>
      </c>
      <c r="AI6" s="33" t="str">
        <f t="shared" si="3"/>
        <v>S</v>
      </c>
      <c r="AJ6" s="33" t="str">
        <f t="shared" si="3"/>
        <v>M</v>
      </c>
      <c r="AK6" s="33" t="str">
        <f t="shared" si="3"/>
        <v>T</v>
      </c>
      <c r="AL6" s="33" t="str">
        <f t="shared" si="3"/>
        <v>W</v>
      </c>
      <c r="AM6" s="33" t="str">
        <f t="shared" si="3"/>
        <v>T</v>
      </c>
      <c r="AN6" s="33" t="str">
        <f t="shared" ref="AN6:BK6" si="4">LEFT(TEXT(AN5,"ddd"),1)</f>
        <v>F</v>
      </c>
      <c r="AO6" s="33" t="str">
        <f t="shared" si="4"/>
        <v>S</v>
      </c>
      <c r="AP6" s="33" t="str">
        <f t="shared" si="4"/>
        <v>S</v>
      </c>
      <c r="AQ6" s="33" t="str">
        <f t="shared" si="4"/>
        <v>M</v>
      </c>
      <c r="AR6" s="33" t="str">
        <f t="shared" si="4"/>
        <v>T</v>
      </c>
      <c r="AS6" s="33" t="str">
        <f t="shared" si="4"/>
        <v>W</v>
      </c>
      <c r="AT6" s="33" t="str">
        <f t="shared" si="4"/>
        <v>T</v>
      </c>
      <c r="AU6" s="33" t="str">
        <f t="shared" si="4"/>
        <v>F</v>
      </c>
      <c r="AV6" s="33" t="str">
        <f t="shared" si="4"/>
        <v>S</v>
      </c>
      <c r="AW6" s="33" t="str">
        <f t="shared" si="4"/>
        <v>S</v>
      </c>
      <c r="AX6" s="33" t="str">
        <f t="shared" si="4"/>
        <v>M</v>
      </c>
      <c r="AY6" s="33" t="str">
        <f t="shared" si="4"/>
        <v>T</v>
      </c>
      <c r="AZ6" s="33" t="str">
        <f t="shared" si="4"/>
        <v>W</v>
      </c>
      <c r="BA6" s="33" t="str">
        <f t="shared" si="4"/>
        <v>T</v>
      </c>
      <c r="BB6" s="33" t="str">
        <f t="shared" si="4"/>
        <v>F</v>
      </c>
      <c r="BC6" s="33" t="str">
        <f t="shared" si="4"/>
        <v>S</v>
      </c>
      <c r="BD6" s="33" t="str">
        <f t="shared" si="4"/>
        <v>S</v>
      </c>
      <c r="BE6" s="33" t="str">
        <f t="shared" si="4"/>
        <v>M</v>
      </c>
      <c r="BF6" s="33" t="str">
        <f t="shared" si="4"/>
        <v>T</v>
      </c>
      <c r="BG6" s="33" t="str">
        <f t="shared" si="4"/>
        <v>W</v>
      </c>
      <c r="BH6" s="33" t="str">
        <f t="shared" si="4"/>
        <v>T</v>
      </c>
      <c r="BI6" s="33" t="str">
        <f t="shared" si="4"/>
        <v>F</v>
      </c>
      <c r="BJ6" s="33" t="str">
        <f t="shared" si="4"/>
        <v>S</v>
      </c>
      <c r="BK6" s="34" t="str">
        <f t="shared" si="4"/>
        <v>S</v>
      </c>
    </row>
    <row r="7" spans="1:63" s="25" customFormat="1" ht="30" hidden="1" customHeight="1" thickBot="1" x14ac:dyDescent="0.3">
      <c r="A7" s="13" t="s">
        <v>18</v>
      </c>
      <c r="B7" s="35"/>
      <c r="C7" s="36"/>
      <c r="D7" s="35"/>
      <c r="E7" s="35"/>
      <c r="G7" s="25" t="str">
        <f>IF(OR(ISBLANK(task_start),ISBLANK(task_end)),"",task_end-task_start+1)</f>
        <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43" customFormat="1" ht="30" customHeight="1" thickBot="1" x14ac:dyDescent="0.3">
      <c r="A8" s="14"/>
      <c r="B8" s="38" t="s">
        <v>19</v>
      </c>
      <c r="C8" s="39"/>
      <c r="D8" s="40"/>
      <c r="E8" s="41"/>
      <c r="F8" s="17"/>
      <c r="G8" s="5" t="str">
        <f t="shared" ref="G8:G32" si="5">IF(OR(ISBLANK(task_start),ISBLANK(task_end)),"",task_end-task_start+1)</f>
        <v/>
      </c>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row>
    <row r="9" spans="1:63" s="43" customFormat="1" ht="30" customHeight="1" thickBot="1" x14ac:dyDescent="0.3">
      <c r="A9" s="14"/>
      <c r="B9" s="44" t="s">
        <v>20</v>
      </c>
      <c r="C9" s="45" t="s">
        <v>32</v>
      </c>
      <c r="D9" s="46">
        <f>Project_Start</f>
        <v>45293</v>
      </c>
      <c r="E9" s="46">
        <f>D9+11</f>
        <v>45304</v>
      </c>
      <c r="F9" s="17"/>
      <c r="G9" s="5">
        <f t="shared" si="5"/>
        <v>12</v>
      </c>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row>
    <row r="10" spans="1:63" s="43" customFormat="1" ht="30" customHeight="1" thickBot="1" x14ac:dyDescent="0.3">
      <c r="A10" s="14"/>
      <c r="B10" s="44" t="s">
        <v>37</v>
      </c>
      <c r="C10" s="45" t="s">
        <v>32</v>
      </c>
      <c r="D10" s="46">
        <v>45293</v>
      </c>
      <c r="E10" s="46">
        <v>45307</v>
      </c>
      <c r="F10" s="17"/>
      <c r="G10" s="5"/>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row>
    <row r="11" spans="1:63" s="43" customFormat="1" ht="30" customHeight="1" thickBot="1" x14ac:dyDescent="0.3">
      <c r="A11" s="14"/>
      <c r="B11" s="48" t="s">
        <v>50</v>
      </c>
      <c r="C11" s="49" t="s">
        <v>52</v>
      </c>
      <c r="D11" s="50">
        <v>45315</v>
      </c>
      <c r="E11" s="50">
        <v>45346</v>
      </c>
      <c r="F11" s="17"/>
      <c r="G11" s="5">
        <f t="shared" si="5"/>
        <v>32</v>
      </c>
      <c r="H11" s="47"/>
      <c r="I11" s="47"/>
      <c r="J11" s="47"/>
      <c r="K11" s="47"/>
      <c r="L11" s="47"/>
      <c r="M11" s="47"/>
      <c r="N11" s="47"/>
      <c r="O11" s="47"/>
      <c r="P11" s="47"/>
      <c r="Q11" s="47"/>
      <c r="R11" s="47"/>
      <c r="S11" s="47"/>
      <c r="T11" s="51"/>
      <c r="U11" s="51"/>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row>
    <row r="12" spans="1:63" s="43" customFormat="1" ht="30" customHeight="1" thickBot="1" x14ac:dyDescent="0.3">
      <c r="A12" s="14"/>
      <c r="B12" s="52" t="s">
        <v>21</v>
      </c>
      <c r="C12" s="53"/>
      <c r="D12" s="54"/>
      <c r="E12" s="55"/>
      <c r="F12" s="17"/>
      <c r="G12" s="5" t="str">
        <f t="shared" si="5"/>
        <v/>
      </c>
    </row>
    <row r="13" spans="1:63" s="43" customFormat="1" ht="30" customHeight="1" thickBot="1" x14ac:dyDescent="0.3">
      <c r="A13" s="14"/>
      <c r="B13" s="56" t="s">
        <v>22</v>
      </c>
      <c r="C13" s="57" t="s">
        <v>48</v>
      </c>
      <c r="D13" s="58">
        <v>45339</v>
      </c>
      <c r="E13" s="58">
        <f>D13+0</f>
        <v>45339</v>
      </c>
      <c r="F13" s="17"/>
      <c r="G13" s="5">
        <f t="shared" si="5"/>
        <v>1</v>
      </c>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row>
    <row r="14" spans="1:63" s="43" customFormat="1" ht="30" customHeight="1" thickBot="1" x14ac:dyDescent="0.3">
      <c r="A14" s="13"/>
      <c r="B14" s="56" t="s">
        <v>33</v>
      </c>
      <c r="C14" s="57" t="s">
        <v>47</v>
      </c>
      <c r="D14" s="58">
        <f>D13+2</f>
        <v>45341</v>
      </c>
      <c r="E14" s="58">
        <f>D14+5</f>
        <v>45346</v>
      </c>
      <c r="F14" s="17"/>
      <c r="G14" s="5">
        <f t="shared" si="5"/>
        <v>6</v>
      </c>
      <c r="H14" s="47"/>
      <c r="I14" s="47"/>
      <c r="J14" s="47"/>
      <c r="K14" s="47"/>
      <c r="L14" s="47"/>
      <c r="M14" s="47"/>
      <c r="N14" s="47"/>
      <c r="O14" s="47"/>
      <c r="P14" s="47"/>
      <c r="Q14" s="47"/>
      <c r="R14" s="47"/>
      <c r="S14" s="47"/>
      <c r="T14" s="51"/>
      <c r="U14" s="51"/>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row>
    <row r="15" spans="1:63" s="43" customFormat="1" ht="30" customHeight="1" thickBot="1" x14ac:dyDescent="0.3">
      <c r="A15" s="13"/>
      <c r="B15" s="56" t="s">
        <v>36</v>
      </c>
      <c r="C15" s="57" t="s">
        <v>49</v>
      </c>
      <c r="D15" s="58">
        <f>E14</f>
        <v>45346</v>
      </c>
      <c r="E15" s="58">
        <f>D15+3</f>
        <v>45349</v>
      </c>
      <c r="F15" s="17"/>
      <c r="G15" s="5">
        <f t="shared" si="5"/>
        <v>4</v>
      </c>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row>
    <row r="16" spans="1:63" s="43" customFormat="1" ht="30" customHeight="1" thickBot="1" x14ac:dyDescent="0.3">
      <c r="A16" s="13"/>
      <c r="B16" s="56" t="s">
        <v>34</v>
      </c>
      <c r="C16" s="57" t="s">
        <v>51</v>
      </c>
      <c r="D16" s="58">
        <f>D15</f>
        <v>45346</v>
      </c>
      <c r="E16" s="58">
        <f>D16+14</f>
        <v>45360</v>
      </c>
      <c r="F16" s="17"/>
      <c r="G16" s="5">
        <f t="shared" si="5"/>
        <v>15</v>
      </c>
      <c r="H16" s="47"/>
      <c r="I16" s="47"/>
      <c r="J16" s="47"/>
      <c r="K16" s="47"/>
      <c r="L16" s="47"/>
      <c r="M16" s="47"/>
      <c r="N16" s="47"/>
      <c r="O16" s="47"/>
      <c r="P16" s="47"/>
      <c r="Q16" s="47"/>
      <c r="R16" s="47"/>
      <c r="S16" s="47"/>
      <c r="T16" s="47"/>
      <c r="U16" s="47"/>
      <c r="V16" s="47"/>
      <c r="W16" s="47"/>
      <c r="X16" s="51"/>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row>
    <row r="17" spans="1:63" s="43" customFormat="1" ht="30" customHeight="1" thickBot="1" x14ac:dyDescent="0.3">
      <c r="A17" s="13"/>
      <c r="B17" s="56" t="s">
        <v>35</v>
      </c>
      <c r="C17" s="57" t="s">
        <v>47</v>
      </c>
      <c r="D17" s="58">
        <f>D16</f>
        <v>45346</v>
      </c>
      <c r="E17" s="58">
        <f>D17+3</f>
        <v>45349</v>
      </c>
      <c r="F17" s="17"/>
      <c r="G17" s="5">
        <f t="shared" si="5"/>
        <v>4</v>
      </c>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row>
    <row r="18" spans="1:63" s="43" customFormat="1" ht="30" customHeight="1" thickBot="1" x14ac:dyDescent="0.3">
      <c r="A18" s="13"/>
      <c r="B18" s="59" t="s">
        <v>23</v>
      </c>
      <c r="C18" s="60"/>
      <c r="D18" s="61"/>
      <c r="E18" s="62"/>
      <c r="F18" s="17"/>
      <c r="G18" s="5" t="str">
        <f t="shared" si="5"/>
        <v/>
      </c>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row>
    <row r="19" spans="1:63" s="43" customFormat="1" ht="30" customHeight="1" thickBot="1" x14ac:dyDescent="0.3">
      <c r="A19" s="13"/>
      <c r="B19" s="64" t="s">
        <v>38</v>
      </c>
      <c r="C19" s="65" t="s">
        <v>32</v>
      </c>
      <c r="D19" s="66">
        <f>D9+15</f>
        <v>45308</v>
      </c>
      <c r="E19" s="66">
        <f>D19+5</f>
        <v>45313</v>
      </c>
      <c r="F19" s="17"/>
      <c r="G19" s="5">
        <f t="shared" si="5"/>
        <v>6</v>
      </c>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row>
    <row r="20" spans="1:63" s="43" customFormat="1" ht="30" customHeight="1" thickBot="1" x14ac:dyDescent="0.3">
      <c r="A20" s="13"/>
      <c r="B20" s="64" t="s">
        <v>39</v>
      </c>
      <c r="C20" s="65" t="s">
        <v>47</v>
      </c>
      <c r="D20" s="66">
        <f>E19+1</f>
        <v>45314</v>
      </c>
      <c r="E20" s="66">
        <f>D20+21</f>
        <v>45335</v>
      </c>
      <c r="F20" s="17"/>
      <c r="G20" s="5">
        <f t="shared" si="5"/>
        <v>22</v>
      </c>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row>
    <row r="21" spans="1:63" s="43" customFormat="1" ht="30" customHeight="1" thickBot="1" x14ac:dyDescent="0.3">
      <c r="A21" s="13"/>
      <c r="B21" s="64" t="s">
        <v>40</v>
      </c>
      <c r="C21" s="65" t="s">
        <v>32</v>
      </c>
      <c r="D21" s="66">
        <f>D20+12</f>
        <v>45326</v>
      </c>
      <c r="E21" s="66">
        <f>D21+23</f>
        <v>45349</v>
      </c>
      <c r="F21" s="17"/>
      <c r="G21" s="5">
        <f t="shared" si="5"/>
        <v>24</v>
      </c>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row>
    <row r="22" spans="1:63" s="43" customFormat="1" ht="30" customHeight="1" thickBot="1" x14ac:dyDescent="0.3">
      <c r="A22" s="13"/>
      <c r="B22" s="64" t="s">
        <v>41</v>
      </c>
      <c r="C22" s="65" t="s">
        <v>32</v>
      </c>
      <c r="D22" s="66">
        <v>45326</v>
      </c>
      <c r="E22" s="66">
        <f>D22+23</f>
        <v>45349</v>
      </c>
      <c r="F22" s="17"/>
      <c r="G22" s="5">
        <f t="shared" si="5"/>
        <v>24</v>
      </c>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row>
    <row r="23" spans="1:63" s="43" customFormat="1" ht="30" customHeight="1" thickBot="1" x14ac:dyDescent="0.3">
      <c r="A23" s="13"/>
      <c r="B23" s="64" t="s">
        <v>42</v>
      </c>
      <c r="C23" s="65" t="s">
        <v>32</v>
      </c>
      <c r="D23" s="66">
        <v>45335</v>
      </c>
      <c r="E23" s="66">
        <v>45356</v>
      </c>
      <c r="F23" s="17"/>
      <c r="G23" s="5"/>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row>
    <row r="24" spans="1:63" s="43" customFormat="1" ht="30" customHeight="1" thickBot="1" x14ac:dyDescent="0.3">
      <c r="A24" s="13"/>
      <c r="B24" s="64" t="s">
        <v>43</v>
      </c>
      <c r="C24" s="65" t="s">
        <v>49</v>
      </c>
      <c r="D24" s="66">
        <v>45342</v>
      </c>
      <c r="E24" s="66">
        <v>45445</v>
      </c>
      <c r="F24" s="17"/>
      <c r="G24" s="5"/>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row>
    <row r="25" spans="1:63" s="43" customFormat="1" ht="30" customHeight="1" thickBot="1" x14ac:dyDescent="0.3">
      <c r="A25" s="13"/>
      <c r="B25" s="64" t="s">
        <v>45</v>
      </c>
      <c r="C25" s="65" t="s">
        <v>47</v>
      </c>
      <c r="D25" s="66">
        <v>45342</v>
      </c>
      <c r="E25" s="66">
        <v>45445</v>
      </c>
      <c r="F25" s="17"/>
      <c r="G25" s="5"/>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row>
    <row r="26" spans="1:63" s="43" customFormat="1" ht="30" customHeight="1" thickBot="1" x14ac:dyDescent="0.3">
      <c r="A26" s="13"/>
      <c r="B26" s="64" t="s">
        <v>46</v>
      </c>
      <c r="C26" s="65" t="s">
        <v>49</v>
      </c>
      <c r="D26" s="66">
        <v>45342</v>
      </c>
      <c r="E26" s="66">
        <v>45445</v>
      </c>
      <c r="F26" s="17"/>
      <c r="G26" s="5"/>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row>
    <row r="27" spans="1:63" s="43" customFormat="1" ht="30" customHeight="1" thickBot="1" x14ac:dyDescent="0.3">
      <c r="A27" s="13"/>
      <c r="B27" s="64" t="s">
        <v>44</v>
      </c>
      <c r="C27" s="65" t="s">
        <v>32</v>
      </c>
      <c r="D27" s="66">
        <f>D21</f>
        <v>45326</v>
      </c>
      <c r="E27" s="66">
        <f>D27+4</f>
        <v>45330</v>
      </c>
      <c r="F27" s="17"/>
      <c r="G27" s="5">
        <f t="shared" si="5"/>
        <v>5</v>
      </c>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row>
    <row r="28" spans="1:63" s="43" customFormat="1" ht="30" customHeight="1" thickBot="1" x14ac:dyDescent="0.3">
      <c r="A28" s="13"/>
      <c r="B28" s="67" t="s">
        <v>29</v>
      </c>
      <c r="C28" s="68"/>
      <c r="D28" s="69"/>
      <c r="E28" s="70"/>
      <c r="F28" s="17"/>
      <c r="G28" s="5" t="str">
        <f t="shared" si="5"/>
        <v/>
      </c>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row>
    <row r="29" spans="1:63" s="43" customFormat="1" ht="30" customHeight="1" thickBot="1" x14ac:dyDescent="0.3">
      <c r="A29" s="13"/>
      <c r="B29" s="72" t="s">
        <v>24</v>
      </c>
      <c r="C29" s="73" t="s">
        <v>32</v>
      </c>
      <c r="D29" s="74">
        <v>45293</v>
      </c>
      <c r="E29" s="74">
        <v>45445</v>
      </c>
      <c r="F29" s="17"/>
      <c r="G29" s="5">
        <f t="shared" si="5"/>
        <v>153</v>
      </c>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row>
    <row r="30" spans="1:63" s="43" customFormat="1" ht="30" customHeight="1" thickBot="1" x14ac:dyDescent="0.3">
      <c r="A30" s="13"/>
      <c r="B30" s="72" t="s">
        <v>25</v>
      </c>
      <c r="C30" s="73" t="s">
        <v>32</v>
      </c>
      <c r="D30" s="74">
        <v>45335</v>
      </c>
      <c r="E30" s="74">
        <v>45366</v>
      </c>
      <c r="F30" s="17"/>
      <c r="G30" s="5">
        <f t="shared" si="5"/>
        <v>32</v>
      </c>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row>
    <row r="31" spans="1:63" s="43" customFormat="1" ht="30" customHeight="1" thickBot="1" x14ac:dyDescent="0.3">
      <c r="A31" s="13"/>
      <c r="B31" s="75"/>
      <c r="C31" s="76"/>
      <c r="D31" s="77"/>
      <c r="E31" s="77"/>
      <c r="F31" s="17"/>
      <c r="G31" s="5" t="str">
        <f t="shared" si="5"/>
        <v/>
      </c>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row>
    <row r="32" spans="1:63" s="43" customFormat="1" ht="30" customHeight="1" thickBot="1" x14ac:dyDescent="0.3">
      <c r="A32" s="14"/>
      <c r="B32" s="78" t="s">
        <v>0</v>
      </c>
      <c r="C32" s="79"/>
      <c r="D32" s="80"/>
      <c r="E32" s="81"/>
      <c r="F32" s="17"/>
      <c r="G32" s="6" t="str">
        <f t="shared" si="5"/>
        <v/>
      </c>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row>
    <row r="33" spans="3:6" ht="30" customHeight="1" x14ac:dyDescent="0.25">
      <c r="F33" s="3"/>
    </row>
    <row r="34" spans="3:6" ht="30" customHeight="1" x14ac:dyDescent="0.25">
      <c r="C34" s="16"/>
      <c r="E34" s="15"/>
    </row>
    <row r="35" spans="3:6" ht="30" customHeight="1" x14ac:dyDescent="0.25">
      <c r="C35" s="4"/>
    </row>
  </sheetData>
  <mergeCells count="17">
    <mergeCell ref="BE4:BK4"/>
    <mergeCell ref="H4:N4"/>
    <mergeCell ref="O4:U4"/>
    <mergeCell ref="V4:AB4"/>
    <mergeCell ref="AC4:AI4"/>
    <mergeCell ref="AJ4:AP4"/>
    <mergeCell ref="AQ4:AW4"/>
    <mergeCell ref="AX4:BD4"/>
    <mergeCell ref="E5:E6"/>
    <mergeCell ref="P2:Y2"/>
    <mergeCell ref="P1:Y1"/>
    <mergeCell ref="H1:N1"/>
    <mergeCell ref="H2:N2"/>
    <mergeCell ref="A5:A6"/>
    <mergeCell ref="B5:B6"/>
    <mergeCell ref="C5:C6"/>
    <mergeCell ref="D5:D6"/>
  </mergeCells>
  <conditionalFormatting sqref="H9:BK11">
    <cfRule type="expression" dxfId="8" priority="6">
      <formula>AND(task_start&lt;=H$5,ROUNDDOWN((task_end-task_start+1)*task_progress,0)+task_start-1&gt;=H$5)</formula>
    </cfRule>
    <cfRule type="expression" dxfId="7" priority="7" stopIfTrue="1">
      <formula>AND(task_end&gt;=H$5,task_start&lt;I$5)</formula>
    </cfRule>
  </conditionalFormatting>
  <conditionalFormatting sqref="H13:BK17">
    <cfRule type="expression" dxfId="6" priority="4">
      <formula>AND(task_start&lt;=H$5,ROUNDDOWN((task_end-task_start+1)*task_progress,0)+task_start-1&gt;=H$5)</formula>
    </cfRule>
    <cfRule type="expression" dxfId="5" priority="5" stopIfTrue="1">
      <formula>AND(task_end&gt;=H$5,task_start&lt;I$5)</formula>
    </cfRule>
  </conditionalFormatting>
  <conditionalFormatting sqref="H19:BK27">
    <cfRule type="expression" dxfId="4" priority="2">
      <formula>AND(task_start&lt;=H$5,ROUNDDOWN((task_end-task_start+1)*task_progress,0)+task_start-1&gt;=H$5)</formula>
    </cfRule>
    <cfRule type="expression" dxfId="3" priority="3" stopIfTrue="1">
      <formula>AND(task_end&gt;=H$5,task_start&lt;I$5)</formula>
    </cfRule>
  </conditionalFormatting>
  <conditionalFormatting sqref="H29:BK30">
    <cfRule type="expression" dxfId="2" priority="36">
      <formula>AND(task_start&lt;=H$5,ROUNDDOWN((task_end-task_start+1)*task_progress,0)+task_start-1&gt;=H$5)</formula>
    </cfRule>
    <cfRule type="expression" dxfId="1" priority="37" stopIfTrue="1">
      <formula>AND(task_end&gt;=H$5,task_start&lt;I$5)</formula>
    </cfRule>
  </conditionalFormatting>
  <conditionalFormatting sqref="H4:BK30">
    <cfRule type="expression" dxfId="0" priority="1">
      <formula>AND(TODAY()&gt;=H$5, TODAY()&lt;I$5)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hyperlinks>
    <hyperlink ref="B3" r:id="rId1" display="SIMPLE GANTT CHART by Vertex42.com" xr:uid="{00000000-0004-0000-0000-000001000000}"/>
  </hyperlinks>
  <printOptions horizontalCentered="1"/>
  <pageMargins left="0.35" right="0.35" top="0.35" bottom="0.5" header="0.3" footer="0.3"/>
  <pageSetup scale="57" fitToHeight="0" orientation="landscape" r:id="rId2"/>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6" t="s">
        <v>7</v>
      </c>
      <c r="B2" s="8"/>
    </row>
    <row r="3" spans="1:2" s="11" customFormat="1" ht="27" customHeight="1" x14ac:dyDescent="0.25">
      <c r="A3" s="87"/>
      <c r="B3" s="12"/>
    </row>
    <row r="4" spans="1:2" s="10" customFormat="1" ht="30" x14ac:dyDescent="0.7">
      <c r="A4" s="88" t="s">
        <v>6</v>
      </c>
    </row>
    <row r="5" spans="1:2" ht="74.25" customHeight="1" x14ac:dyDescent="0.25">
      <c r="A5" s="89" t="s">
        <v>14</v>
      </c>
    </row>
    <row r="6" spans="1:2" ht="26.25" customHeight="1" x14ac:dyDescent="0.25">
      <c r="A6" s="88" t="s">
        <v>17</v>
      </c>
    </row>
    <row r="7" spans="1:2" s="7" customFormat="1" ht="205.05" customHeight="1" x14ac:dyDescent="0.25">
      <c r="A7" s="90" t="s">
        <v>16</v>
      </c>
    </row>
    <row r="8" spans="1:2" s="10" customFormat="1" ht="30" x14ac:dyDescent="0.7">
      <c r="A8" s="88" t="s">
        <v>8</v>
      </c>
    </row>
    <row r="9" spans="1:2" ht="41.4" x14ac:dyDescent="0.25">
      <c r="A9" s="89" t="s">
        <v>15</v>
      </c>
    </row>
    <row r="10" spans="1:2" s="7" customFormat="1" ht="28.05" customHeight="1" x14ac:dyDescent="0.25">
      <c r="A10" s="91" t="s">
        <v>13</v>
      </c>
    </row>
    <row r="11" spans="1:2" s="10" customFormat="1" ht="30" x14ac:dyDescent="0.7">
      <c r="A11" s="88" t="s">
        <v>5</v>
      </c>
    </row>
    <row r="12" spans="1:2" ht="27.6" x14ac:dyDescent="0.25">
      <c r="A12" s="89" t="s">
        <v>12</v>
      </c>
    </row>
    <row r="13" spans="1:2" s="7" customFormat="1" ht="28.05" customHeight="1" x14ac:dyDescent="0.25">
      <c r="A13" s="91" t="s">
        <v>1</v>
      </c>
    </row>
    <row r="14" spans="1:2" s="10" customFormat="1" ht="30" x14ac:dyDescent="0.7">
      <c r="A14" s="88" t="s">
        <v>9</v>
      </c>
    </row>
    <row r="15" spans="1:2" ht="75" customHeight="1" x14ac:dyDescent="0.25">
      <c r="A15" s="89" t="s">
        <v>10</v>
      </c>
    </row>
    <row r="16" spans="1:2" ht="69" x14ac:dyDescent="0.25">
      <c r="A16" s="89" t="s">
        <v>11</v>
      </c>
    </row>
    <row r="17" spans="1:1" x14ac:dyDescent="0.25">
      <c r="A17" s="92"/>
    </row>
    <row r="18" spans="1:1" x14ac:dyDescent="0.25">
      <c r="A18" s="92"/>
    </row>
    <row r="19" spans="1:1" x14ac:dyDescent="0.25">
      <c r="A19" s="92"/>
    </row>
    <row r="20" spans="1:1" x14ac:dyDescent="0.25">
      <c r="A20" s="92"/>
    </row>
    <row r="21" spans="1:1" x14ac:dyDescent="0.25">
      <c r="A21" s="92"/>
    </row>
    <row r="22" spans="1:1" x14ac:dyDescent="0.25">
      <c r="A22" s="92"/>
    </row>
    <row r="23" spans="1:1" x14ac:dyDescent="0.25">
      <c r="A23" s="92"/>
    </row>
    <row r="24" spans="1:1" x14ac:dyDescent="0.25">
      <c r="A24" s="9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schedule</vt:lpstr>
      <vt:lpstr>About</vt:lpstr>
      <vt:lpstr>Display_Week</vt:lpstr>
      <vt:lpstr>'Project schedule'!Print_Titles</vt:lpstr>
      <vt:lpstr>Project_Start</vt:lpstr>
      <vt:lpstr>'Project schedule'!task_end</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Zigdon, Maya</dc:creator>
  <dc:description/>
  <cp:lastModifiedBy>Zigdon, Maya</cp:lastModifiedBy>
  <dcterms:created xsi:type="dcterms:W3CDTF">2022-03-11T22:41:12Z</dcterms:created>
  <dcterms:modified xsi:type="dcterms:W3CDTF">2024-02-17T23:27:11Z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