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<sst xmlns="http://schemas.openxmlformats.org/spreadsheetml/2006/main" count="186" uniqueCount="30">
  <si>
    <t>Balanço de incertezas BMP 180 - High Resolution</t>
  </si>
  <si>
    <t>Fontes de incerteza</t>
  </si>
  <si>
    <t>Efeitos Sitemáticos</t>
  </si>
  <si>
    <t>Efeitos aleatórios</t>
  </si>
  <si>
    <t>hPa -&gt; metros</t>
  </si>
  <si>
    <t>x0.5/0.06 = 8.33</t>
  </si>
  <si>
    <t>Símbolo</t>
  </si>
  <si>
    <t>Descrição</t>
  </si>
  <si>
    <t>Correção</t>
  </si>
  <si>
    <t>a</t>
  </si>
  <si>
    <t>Distribuição</t>
  </si>
  <si>
    <t>u</t>
  </si>
  <si>
    <t>v</t>
  </si>
  <si>
    <t>R</t>
  </si>
  <si>
    <t>Resolução limitada</t>
  </si>
  <si>
    <t>-</t>
  </si>
  <si>
    <t>retangular</t>
  </si>
  <si>
    <t>inf</t>
  </si>
  <si>
    <t>Re</t>
  </si>
  <si>
    <t>Repetitividade natural</t>
  </si>
  <si>
    <t>normal</t>
  </si>
  <si>
    <t>Cc</t>
  </si>
  <si>
    <t>Correção combinada</t>
  </si>
  <si>
    <t>uc</t>
  </si>
  <si>
    <t>Incerteza combinada</t>
  </si>
  <si>
    <t>U</t>
  </si>
  <si>
    <t>Incerteza expandida</t>
  </si>
  <si>
    <t>Balanço de incertezas BMP 180 - Ultra High Resolution</t>
  </si>
  <si>
    <t>Balanço de incertezas BMP 180 - Standard</t>
  </si>
  <si>
    <t>Balanço de incertezas BMP 180 - Ultra low 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</si>
</sst>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  <col customWidth="1" min="4" max="4" width="18.29"/>
    <col customWidth="1" min="7" max="7" width="18.86"/>
  </cols>
  <sheetData>
    <row r="2">
      <c r="B2" s="1" t="s">
        <v>0</v>
      </c>
      <c r="C2" s="2"/>
      <c r="D2" s="2"/>
      <c r="E2" s="2"/>
      <c r="F2" s="2"/>
      <c r="G2" s="2"/>
      <c r="H2" s="3"/>
    </row>
    <row r="3">
      <c r="B3" s="1" t="s">
        <v>1</v>
      </c>
      <c r="C3" s="3"/>
      <c r="D3" s="4" t="s">
        <v>2</v>
      </c>
      <c r="E3" s="1" t="s">
        <v>3</v>
      </c>
      <c r="F3" s="2"/>
      <c r="G3" s="2"/>
      <c r="H3" s="3"/>
      <c r="J3" s="5" t="s">
        <v>4</v>
      </c>
      <c r="K3" s="5" t="s">
        <v>5</v>
      </c>
    </row>
    <row r="4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</row>
    <row r="5">
      <c r="B5" s="4" t="s">
        <v>13</v>
      </c>
      <c r="C5" s="4" t="s">
        <v>14</v>
      </c>
      <c r="D5" s="4" t="s">
        <v>15</v>
      </c>
      <c r="E5" s="4">
        <f>0.01/2</f>
        <v>0.005</v>
      </c>
      <c r="F5" s="4" t="s">
        <v>16</v>
      </c>
      <c r="G5" s="4">
        <f>0.01*(8.33)/2/sqrt(3)</f>
        <v>0.02404663871</v>
      </c>
      <c r="H5" s="4" t="s">
        <v>17</v>
      </c>
    </row>
    <row r="6">
      <c r="B6" s="4" t="s">
        <v>18</v>
      </c>
      <c r="C6" s="4" t="s">
        <v>19</v>
      </c>
      <c r="D6" s="4" t="s">
        <v>15</v>
      </c>
      <c r="E6" s="4" t="s">
        <v>15</v>
      </c>
      <c r="F6" s="4" t="s">
        <v>20</v>
      </c>
      <c r="G6" s="4">
        <f>0.75/sqrt(110)</f>
        <v>0.07150969419</v>
      </c>
      <c r="H6" s="4">
        <v>109.0</v>
      </c>
    </row>
    <row r="7">
      <c r="B7" s="4" t="s">
        <v>15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</row>
    <row r="8">
      <c r="B8" s="4" t="s">
        <v>21</v>
      </c>
      <c r="C8" s="4" t="s">
        <v>22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</row>
    <row r="9">
      <c r="B9" s="4" t="s">
        <v>23</v>
      </c>
      <c r="C9" s="4" t="s">
        <v>24</v>
      </c>
      <c r="D9" s="4" t="s">
        <v>15</v>
      </c>
      <c r="E9" s="4" t="s">
        <v>15</v>
      </c>
      <c r="F9" s="4" t="s">
        <v>20</v>
      </c>
      <c r="G9" s="6">
        <f>sqrt(G5^2 + G6^2)</f>
        <v>0.0754445306</v>
      </c>
      <c r="H9" s="6">
        <f>(G9^4)/((G6^4)/H6)</f>
        <v>135.0447974</v>
      </c>
    </row>
    <row r="10">
      <c r="B10" s="4" t="s">
        <v>25</v>
      </c>
      <c r="C10" s="4" t="s">
        <v>26</v>
      </c>
      <c r="D10" s="4" t="s">
        <v>15</v>
      </c>
      <c r="E10" s="4" t="s">
        <v>15</v>
      </c>
      <c r="F10" s="4" t="s">
        <v>20</v>
      </c>
      <c r="G10" s="4">
        <f>2*G9</f>
        <v>0.1508890612</v>
      </c>
      <c r="H10" s="4" t="s">
        <v>15</v>
      </c>
    </row>
    <row r="12">
      <c r="B12" s="1" t="s">
        <v>27</v>
      </c>
      <c r="C12" s="2"/>
      <c r="D12" s="2"/>
      <c r="E12" s="2"/>
      <c r="F12" s="2"/>
      <c r="G12" s="2"/>
      <c r="H12" s="3"/>
    </row>
    <row r="13">
      <c r="B13" s="1" t="s">
        <v>1</v>
      </c>
      <c r="C13" s="3"/>
      <c r="D13" s="4" t="s">
        <v>2</v>
      </c>
      <c r="E13" s="1" t="s">
        <v>3</v>
      </c>
      <c r="F13" s="2"/>
      <c r="G13" s="2"/>
      <c r="H13" s="3"/>
    </row>
    <row r="14">
      <c r="B14" s="4" t="s">
        <v>6</v>
      </c>
      <c r="C14" s="4" t="s">
        <v>7</v>
      </c>
      <c r="D14" s="4" t="s">
        <v>8</v>
      </c>
      <c r="E14" s="4" t="s">
        <v>9</v>
      </c>
      <c r="F14" s="4" t="s">
        <v>10</v>
      </c>
      <c r="G14" s="4" t="s">
        <v>11</v>
      </c>
      <c r="H14" s="4" t="s">
        <v>12</v>
      </c>
    </row>
    <row r="15">
      <c r="B15" s="4" t="s">
        <v>13</v>
      </c>
      <c r="C15" s="4" t="s">
        <v>14</v>
      </c>
      <c r="D15" s="4" t="s">
        <v>15</v>
      </c>
      <c r="E15" s="4">
        <f>0.01/2</f>
        <v>0.005</v>
      </c>
      <c r="F15" s="4" t="s">
        <v>16</v>
      </c>
      <c r="G15" s="4">
        <f>0.01*(8.33)/2/sqrt(3)</f>
        <v>0.02404663871</v>
      </c>
      <c r="H15" s="4" t="s">
        <v>17</v>
      </c>
    </row>
    <row r="16">
      <c r="B16" s="4" t="s">
        <v>18</v>
      </c>
      <c r="C16" s="4" t="s">
        <v>19</v>
      </c>
      <c r="D16" s="4" t="s">
        <v>15</v>
      </c>
      <c r="E16" s="4" t="s">
        <v>15</v>
      </c>
      <c r="F16" s="4" t="s">
        <v>20</v>
      </c>
      <c r="G16" s="4">
        <f>0.81267/sqrt(110)</f>
        <v>0.07748504424</v>
      </c>
      <c r="H16" s="4">
        <v>109.0</v>
      </c>
    </row>
    <row r="17">
      <c r="B17" s="4" t="s">
        <v>15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15</v>
      </c>
      <c r="H17" s="4" t="s">
        <v>15</v>
      </c>
    </row>
    <row r="18">
      <c r="B18" s="4" t="s">
        <v>21</v>
      </c>
      <c r="C18" s="4" t="s">
        <v>22</v>
      </c>
      <c r="D18" s="4" t="s">
        <v>15</v>
      </c>
      <c r="E18" s="4" t="s">
        <v>15</v>
      </c>
      <c r="F18" s="4" t="s">
        <v>15</v>
      </c>
      <c r="G18" s="4" t="s">
        <v>15</v>
      </c>
      <c r="H18" s="4" t="s">
        <v>15</v>
      </c>
    </row>
    <row r="19">
      <c r="B19" s="4" t="s">
        <v>23</v>
      </c>
      <c r="C19" s="4" t="s">
        <v>24</v>
      </c>
      <c r="D19" s="4" t="s">
        <v>15</v>
      </c>
      <c r="E19" s="4" t="s">
        <v>15</v>
      </c>
      <c r="F19" s="4" t="s">
        <v>20</v>
      </c>
      <c r="G19" s="6">
        <f>sqrt(G15^2 + G16^2)</f>
        <v>0.08113059173</v>
      </c>
      <c r="H19" s="6">
        <f>(G19^4)/((G16^4)/H16)</f>
        <v>131.0067071</v>
      </c>
    </row>
    <row r="20">
      <c r="B20" s="4" t="s">
        <v>25</v>
      </c>
      <c r="C20" s="4" t="s">
        <v>26</v>
      </c>
      <c r="D20" s="4" t="s">
        <v>15</v>
      </c>
      <c r="E20" s="4" t="s">
        <v>15</v>
      </c>
      <c r="F20" s="4" t="s">
        <v>20</v>
      </c>
      <c r="G20" s="4">
        <f>2*G19</f>
        <v>0.1622611835</v>
      </c>
      <c r="H20" s="4" t="s">
        <v>15</v>
      </c>
    </row>
    <row r="22">
      <c r="B22" s="1" t="s">
        <v>28</v>
      </c>
      <c r="C22" s="2"/>
      <c r="D22" s="2"/>
      <c r="E22" s="2"/>
      <c r="F22" s="2"/>
      <c r="G22" s="2"/>
      <c r="H22" s="3"/>
    </row>
    <row r="23">
      <c r="B23" s="1" t="s">
        <v>1</v>
      </c>
      <c r="C23" s="3"/>
      <c r="D23" s="4" t="s">
        <v>2</v>
      </c>
      <c r="E23" s="1" t="s">
        <v>3</v>
      </c>
      <c r="F23" s="2"/>
      <c r="G23" s="2"/>
      <c r="H23" s="3"/>
    </row>
    <row r="24">
      <c r="B24" s="4" t="s">
        <v>6</v>
      </c>
      <c r="C24" s="4" t="s">
        <v>7</v>
      </c>
      <c r="D24" s="4" t="s">
        <v>8</v>
      </c>
      <c r="E24" s="4" t="s">
        <v>9</v>
      </c>
      <c r="F24" s="4" t="s">
        <v>10</v>
      </c>
      <c r="G24" s="4" t="s">
        <v>11</v>
      </c>
      <c r="H24" s="4" t="s">
        <v>12</v>
      </c>
    </row>
    <row r="25">
      <c r="B25" s="4" t="s">
        <v>13</v>
      </c>
      <c r="C25" s="4" t="s">
        <v>14</v>
      </c>
      <c r="D25" s="4" t="s">
        <v>15</v>
      </c>
      <c r="E25" s="4">
        <f>0.01/2</f>
        <v>0.005</v>
      </c>
      <c r="F25" s="4" t="s">
        <v>16</v>
      </c>
      <c r="G25" s="4">
        <f>0.01*(8.33)/2/sqrt(3)</f>
        <v>0.02404663871</v>
      </c>
      <c r="H25" s="4" t="s">
        <v>17</v>
      </c>
    </row>
    <row r="26">
      <c r="B26" s="4" t="s">
        <v>18</v>
      </c>
      <c r="C26" s="4" t="s">
        <v>19</v>
      </c>
      <c r="D26" s="4" t="s">
        <v>15</v>
      </c>
      <c r="E26" s="4" t="s">
        <v>15</v>
      </c>
      <c r="F26" s="4" t="s">
        <v>20</v>
      </c>
      <c r="G26" s="4">
        <f>0.831211/sqrt(110)</f>
        <v>0.07925285923</v>
      </c>
      <c r="H26" s="4">
        <v>109.0</v>
      </c>
    </row>
    <row r="27">
      <c r="B27" s="4" t="s">
        <v>15</v>
      </c>
      <c r="C27" s="4" t="s">
        <v>15</v>
      </c>
      <c r="D27" s="4" t="s">
        <v>15</v>
      </c>
      <c r="E27" s="4" t="s">
        <v>15</v>
      </c>
      <c r="F27" s="4" t="s">
        <v>15</v>
      </c>
      <c r="G27" s="4" t="s">
        <v>15</v>
      </c>
      <c r="H27" s="4" t="s">
        <v>15</v>
      </c>
    </row>
    <row r="28">
      <c r="B28" s="4" t="s">
        <v>21</v>
      </c>
      <c r="C28" s="4" t="s">
        <v>22</v>
      </c>
      <c r="D28" s="4" t="s">
        <v>15</v>
      </c>
      <c r="E28" s="4" t="s">
        <v>15</v>
      </c>
      <c r="F28" s="4" t="s">
        <v>15</v>
      </c>
      <c r="G28" s="4" t="s">
        <v>15</v>
      </c>
      <c r="H28" s="4" t="s">
        <v>15</v>
      </c>
    </row>
    <row r="29">
      <c r="B29" s="4" t="s">
        <v>23</v>
      </c>
      <c r="C29" s="4" t="s">
        <v>24</v>
      </c>
      <c r="D29" s="4" t="s">
        <v>15</v>
      </c>
      <c r="E29" s="4" t="s">
        <v>15</v>
      </c>
      <c r="F29" s="4" t="s">
        <v>20</v>
      </c>
      <c r="G29" s="6">
        <f>sqrt(G25^2 + G26^2)</f>
        <v>0.08282062864</v>
      </c>
      <c r="H29" s="6">
        <f>(G29^4)/((G26^4)/H26)</f>
        <v>129.9932588</v>
      </c>
    </row>
    <row r="30">
      <c r="B30" s="4" t="s">
        <v>25</v>
      </c>
      <c r="C30" s="4" t="s">
        <v>26</v>
      </c>
      <c r="D30" s="4" t="s">
        <v>15</v>
      </c>
      <c r="E30" s="4" t="s">
        <v>15</v>
      </c>
      <c r="F30" s="4" t="s">
        <v>20</v>
      </c>
      <c r="G30" s="4">
        <f>2*G29</f>
        <v>0.1656412573</v>
      </c>
      <c r="H30" s="4" t="s">
        <v>15</v>
      </c>
    </row>
    <row r="32">
      <c r="B32" s="1" t="s">
        <v>29</v>
      </c>
      <c r="C32" s="2"/>
      <c r="D32" s="2"/>
      <c r="E32" s="2"/>
      <c r="F32" s="2"/>
      <c r="G32" s="2"/>
      <c r="H32" s="3"/>
    </row>
    <row r="33">
      <c r="B33" s="1" t="s">
        <v>1</v>
      </c>
      <c r="C33" s="3"/>
      <c r="D33" s="4" t="s">
        <v>2</v>
      </c>
      <c r="E33" s="1" t="s">
        <v>3</v>
      </c>
      <c r="F33" s="2"/>
      <c r="G33" s="2"/>
      <c r="H33" s="3"/>
    </row>
    <row r="34">
      <c r="B34" s="4" t="s">
        <v>6</v>
      </c>
      <c r="C34" s="4" t="s">
        <v>7</v>
      </c>
      <c r="D34" s="4" t="s">
        <v>8</v>
      </c>
      <c r="E34" s="4" t="s">
        <v>9</v>
      </c>
      <c r="F34" s="4" t="s">
        <v>10</v>
      </c>
      <c r="G34" s="4" t="s">
        <v>11</v>
      </c>
      <c r="H34" s="4" t="s">
        <v>12</v>
      </c>
    </row>
    <row r="35">
      <c r="B35" s="4" t="s">
        <v>13</v>
      </c>
      <c r="C35" s="4" t="s">
        <v>14</v>
      </c>
      <c r="D35" s="4" t="s">
        <v>15</v>
      </c>
      <c r="E35" s="4">
        <f>0.01/2</f>
        <v>0.005</v>
      </c>
      <c r="F35" s="4" t="s">
        <v>16</v>
      </c>
      <c r="G35" s="4">
        <f>0.01*(8.33)/2/sqrt(3)</f>
        <v>0.02404663871</v>
      </c>
      <c r="H35" s="4" t="s">
        <v>17</v>
      </c>
    </row>
    <row r="36">
      <c r="B36" s="4" t="s">
        <v>18</v>
      </c>
      <c r="C36" s="4" t="s">
        <v>19</v>
      </c>
      <c r="D36" s="4" t="s">
        <v>15</v>
      </c>
      <c r="E36" s="4" t="s">
        <v>15</v>
      </c>
      <c r="F36" s="4" t="s">
        <v>20</v>
      </c>
      <c r="G36" s="4">
        <f>0.94469/sqrt(110)</f>
        <v>0.09007265734</v>
      </c>
      <c r="H36" s="4">
        <v>109.0</v>
      </c>
    </row>
    <row r="37">
      <c r="B37" s="4" t="s">
        <v>15</v>
      </c>
      <c r="C37" s="4" t="s">
        <v>15</v>
      </c>
      <c r="D37" s="4" t="s">
        <v>15</v>
      </c>
      <c r="E37" s="4" t="s">
        <v>15</v>
      </c>
      <c r="F37" s="4" t="s">
        <v>15</v>
      </c>
      <c r="G37" s="4" t="s">
        <v>15</v>
      </c>
      <c r="H37" s="4" t="s">
        <v>15</v>
      </c>
    </row>
    <row r="38">
      <c r="B38" s="4" t="s">
        <v>21</v>
      </c>
      <c r="C38" s="4" t="s">
        <v>22</v>
      </c>
      <c r="D38" s="4" t="s">
        <v>15</v>
      </c>
      <c r="E38" s="4" t="s">
        <v>15</v>
      </c>
      <c r="F38" s="4" t="s">
        <v>15</v>
      </c>
      <c r="G38" s="4" t="s">
        <v>15</v>
      </c>
      <c r="H38" s="4" t="s">
        <v>15</v>
      </c>
    </row>
    <row r="39">
      <c r="B39" s="4" t="s">
        <v>23</v>
      </c>
      <c r="C39" s="4" t="s">
        <v>24</v>
      </c>
      <c r="D39" s="4" t="s">
        <v>15</v>
      </c>
      <c r="E39" s="4" t="s">
        <v>15</v>
      </c>
      <c r="F39" s="4" t="s">
        <v>20</v>
      </c>
      <c r="G39" s="6">
        <f>sqrt(G35^2 + G36^2)</f>
        <v>0.09322727302</v>
      </c>
      <c r="H39" s="6">
        <f>(G39^4)/((G36^4)/H36)</f>
        <v>125.091131</v>
      </c>
    </row>
    <row r="40">
      <c r="B40" s="4" t="s">
        <v>25</v>
      </c>
      <c r="C40" s="4" t="s">
        <v>26</v>
      </c>
      <c r="D40" s="4" t="s">
        <v>15</v>
      </c>
      <c r="E40" s="4" t="s">
        <v>15</v>
      </c>
      <c r="F40" s="4" t="s">
        <v>20</v>
      </c>
      <c r="G40" s="4">
        <f>2*G39</f>
        <v>0.186454546</v>
      </c>
      <c r="H40" s="4" t="s">
        <v>15</v>
      </c>
    </row>
  </sheetData>
  <mergeCells count="12">
    <mergeCell ref="B33:C33"/>
    <mergeCell ref="E33:H33"/>
    <mergeCell ref="E3:H3"/>
    <mergeCell ref="B3:C3"/>
    <mergeCell ref="B12:H12"/>
    <mergeCell ref="B13:C13"/>
    <mergeCell ref="E13:H13"/>
    <mergeCell ref="B23:C23"/>
    <mergeCell ref="E23:H23"/>
    <mergeCell ref="B32:H32"/>
    <mergeCell ref="B2:H2"/>
    <mergeCell ref="B22:H22"/>
  </mergeCells>
  <conditionalFormatting sqref="B2:H2 B12:H12 B22:H22 B32:H32">
    <cfRule type="notContainsBlanks" dxfId="0" priority="1">
      <formula>LEN(TRIM(B2))&gt;0</formula>
    </cfRule>
  </conditionalFormatting>
  <drawing r:id="rId1"/>
</worksheet>
</file>