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Sensory_learning/Sensory_learning_1/"/>
    </mc:Choice>
  </mc:AlternateContent>
  <xr:revisionPtr revIDLastSave="0" documentId="8_{38828799-45E6-414C-B143-9287E09C6C0D}" xr6:coauthVersionLast="34" xr6:coauthVersionMax="34" xr10:uidLastSave="{00000000-0000-0000-0000-000000000000}"/>
  <bookViews>
    <workbookView xWindow="1680" yWindow="2460" windowWidth="23840" windowHeight="12660" xr2:uid="{33858B25-29EF-FC42-81B0-8901A2BFD00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3" i="1" l="1"/>
  <c r="AJ23" i="1"/>
  <c r="AI23" i="1"/>
  <c r="AF23" i="1"/>
  <c r="Z23" i="1"/>
  <c r="AL23" i="1" s="1"/>
  <c r="W23" i="1"/>
  <c r="AP23" i="1" s="1"/>
  <c r="T23" i="1"/>
  <c r="AO23" i="1" s="1"/>
  <c r="Q23" i="1"/>
  <c r="AN23" i="1" s="1"/>
  <c r="N23" i="1"/>
  <c r="AM23" i="1" s="1"/>
  <c r="AK22" i="1"/>
  <c r="AJ22" i="1"/>
  <c r="AI22" i="1"/>
  <c r="AF22" i="1"/>
  <c r="Z22" i="1"/>
  <c r="AL22" i="1" s="1"/>
  <c r="AO22" i="1" s="1"/>
  <c r="W22" i="1"/>
  <c r="AP22" i="1" s="1"/>
  <c r="T22" i="1"/>
  <c r="Q22" i="1"/>
  <c r="N22" i="1"/>
  <c r="AM22" i="1" s="1"/>
  <c r="AK21" i="1"/>
  <c r="AJ21" i="1"/>
  <c r="AI21" i="1"/>
  <c r="AF21" i="1"/>
  <c r="AL21" i="1" s="1"/>
  <c r="AC21" i="1"/>
  <c r="T21" i="1"/>
  <c r="AO21" i="1" s="1"/>
  <c r="Q21" i="1"/>
  <c r="N21" i="1"/>
  <c r="AM21" i="1" s="1"/>
  <c r="AK20" i="1"/>
  <c r="AJ20" i="1"/>
  <c r="AF20" i="1"/>
  <c r="AC20" i="1"/>
  <c r="Z20" i="1"/>
  <c r="AL20" i="1" s="1"/>
  <c r="AO20" i="1" s="1"/>
  <c r="W20" i="1"/>
  <c r="AP20" i="1" s="1"/>
  <c r="T20" i="1"/>
  <c r="Q20" i="1"/>
  <c r="N20" i="1"/>
  <c r="AM20" i="1" s="1"/>
  <c r="AK19" i="1"/>
  <c r="AJ19" i="1"/>
  <c r="AI19" i="1"/>
  <c r="AF19" i="1"/>
  <c r="Z19" i="1"/>
  <c r="AL19" i="1" s="1"/>
  <c r="AM19" i="1" s="1"/>
  <c r="W19" i="1"/>
  <c r="T19" i="1"/>
  <c r="Q19" i="1"/>
  <c r="N19" i="1"/>
  <c r="AK18" i="1"/>
  <c r="AJ18" i="1"/>
  <c r="AI18" i="1"/>
  <c r="AF18" i="1"/>
  <c r="AL18" i="1" s="1"/>
  <c r="AN18" i="1" s="1"/>
  <c r="Z18" i="1"/>
  <c r="T18" i="1"/>
  <c r="Q18" i="1"/>
  <c r="N18" i="1"/>
  <c r="AK17" i="1"/>
  <c r="AJ17" i="1"/>
  <c r="AF17" i="1"/>
  <c r="AC17" i="1"/>
  <c r="AL17" i="1" s="1"/>
  <c r="AN17" i="1" s="1"/>
  <c r="Z17" i="1"/>
  <c r="T17" i="1"/>
  <c r="Q17" i="1"/>
  <c r="N17" i="1"/>
  <c r="AO16" i="1"/>
  <c r="AK16" i="1"/>
  <c r="AJ16" i="1"/>
  <c r="W16" i="1"/>
  <c r="AP16" i="1" s="1"/>
  <c r="T16" i="1"/>
  <c r="Q16" i="1"/>
  <c r="AN16" i="1" s="1"/>
  <c r="N16" i="1"/>
  <c r="AM16" i="1" s="1"/>
  <c r="AK15" i="1"/>
  <c r="AJ15" i="1"/>
  <c r="AI15" i="1"/>
  <c r="AF15" i="1"/>
  <c r="AC15" i="1"/>
  <c r="AL15" i="1" s="1"/>
  <c r="AM15" i="1" s="1"/>
  <c r="W15" i="1"/>
  <c r="T15" i="1"/>
  <c r="Q15" i="1"/>
  <c r="N15" i="1"/>
  <c r="AK14" i="1"/>
  <c r="AJ14" i="1"/>
  <c r="AI14" i="1"/>
  <c r="AF14" i="1"/>
  <c r="AC14" i="1"/>
  <c r="Z14" i="1"/>
  <c r="AL14" i="1" s="1"/>
  <c r="W14" i="1"/>
  <c r="AP14" i="1" s="1"/>
  <c r="T14" i="1"/>
  <c r="Q14" i="1"/>
  <c r="N14" i="1"/>
  <c r="AK13" i="1"/>
  <c r="AJ13" i="1"/>
  <c r="AI13" i="1"/>
  <c r="AC13" i="1"/>
  <c r="AL13" i="1" s="1"/>
  <c r="AN13" i="1" s="1"/>
  <c r="Z13" i="1"/>
  <c r="W13" i="1"/>
  <c r="AP13" i="1" s="1"/>
  <c r="T13" i="1"/>
  <c r="Q13" i="1"/>
  <c r="N13" i="1"/>
  <c r="AM13" i="1" s="1"/>
  <c r="AK12" i="1"/>
  <c r="AJ12" i="1"/>
  <c r="AI12" i="1"/>
  <c r="AC12" i="1"/>
  <c r="AL12" i="1" s="1"/>
  <c r="AP12" i="1" s="1"/>
  <c r="Z12" i="1"/>
  <c r="W12" i="1"/>
  <c r="T12" i="1"/>
  <c r="Q12" i="1"/>
  <c r="N12" i="1"/>
  <c r="AM12" i="1" s="1"/>
  <c r="AK11" i="1"/>
  <c r="AJ11" i="1"/>
  <c r="AI11" i="1"/>
  <c r="AF11" i="1"/>
  <c r="AL11" i="1" s="1"/>
  <c r="AN11" i="1" s="1"/>
  <c r="AC11" i="1"/>
  <c r="W11" i="1"/>
  <c r="T11" i="1"/>
  <c r="Q11" i="1"/>
  <c r="N11" i="1"/>
  <c r="AK10" i="1"/>
  <c r="AJ10" i="1"/>
  <c r="AI10" i="1"/>
  <c r="AF10" i="1"/>
  <c r="AL10" i="1" s="1"/>
  <c r="AC10" i="1"/>
  <c r="Z10" i="1"/>
  <c r="W10" i="1"/>
  <c r="T10" i="1"/>
  <c r="AO10" i="1" s="1"/>
  <c r="Q10" i="1"/>
  <c r="N10" i="1"/>
  <c r="AM10" i="1" s="1"/>
  <c r="AJ9" i="1"/>
  <c r="AH9" i="1"/>
  <c r="AF9" i="1"/>
  <c r="AL9" i="1" s="1"/>
  <c r="AE9" i="1"/>
  <c r="Y9" i="1"/>
  <c r="V9" i="1"/>
  <c r="S9" i="1"/>
  <c r="Q9" i="1"/>
  <c r="AN9" i="1" s="1"/>
  <c r="N9" i="1"/>
  <c r="AM9" i="1" s="1"/>
  <c r="AL8" i="1"/>
  <c r="AJ8" i="1"/>
  <c r="AH8" i="1"/>
  <c r="AE8" i="1"/>
  <c r="AB8" i="1"/>
  <c r="Y8" i="1"/>
  <c r="V8" i="1"/>
  <c r="S8" i="1"/>
  <c r="P8" i="1"/>
  <c r="M8" i="1"/>
  <c r="AK8" i="1" s="1"/>
  <c r="AO7" i="1"/>
  <c r="AM7" i="1"/>
  <c r="AL7" i="1"/>
  <c r="AP7" i="1" s="1"/>
  <c r="AJ7" i="1"/>
  <c r="AH7" i="1"/>
  <c r="AE7" i="1"/>
  <c r="Y7" i="1"/>
  <c r="V7" i="1"/>
  <c r="S7" i="1"/>
  <c r="P7" i="1"/>
  <c r="M7" i="1"/>
  <c r="AK7" i="1" s="1"/>
  <c r="AL6" i="1"/>
  <c r="AN6" i="1" s="1"/>
  <c r="AJ6" i="1"/>
  <c r="AH6" i="1"/>
  <c r="AE6" i="1"/>
  <c r="AB6" i="1"/>
  <c r="Y6" i="1"/>
  <c r="S6" i="1"/>
  <c r="P6" i="1"/>
  <c r="N6" i="1"/>
  <c r="AM6" i="1" s="1"/>
  <c r="M6" i="1"/>
  <c r="AK6" i="1" s="1"/>
  <c r="AO5" i="1"/>
  <c r="AM5" i="1"/>
  <c r="AL5" i="1"/>
  <c r="AP5" i="1" s="1"/>
  <c r="AJ5" i="1"/>
  <c r="AH5" i="1"/>
  <c r="S5" i="1"/>
  <c r="P5" i="1"/>
  <c r="AK5" i="1" s="1"/>
  <c r="M5" i="1"/>
  <c r="AN4" i="1"/>
  <c r="AL4" i="1"/>
  <c r="AP4" i="1" s="1"/>
  <c r="AJ4" i="1"/>
  <c r="AH4" i="1"/>
  <c r="AE4" i="1"/>
  <c r="Y4" i="1"/>
  <c r="V4" i="1"/>
  <c r="S4" i="1"/>
  <c r="P4" i="1"/>
  <c r="M4" i="1"/>
  <c r="AK4" i="1" s="1"/>
  <c r="AO3" i="1"/>
  <c r="AM3" i="1"/>
  <c r="AL3" i="1"/>
  <c r="AN3" i="1" s="1"/>
  <c r="AK3" i="1"/>
  <c r="AJ3" i="1"/>
  <c r="AH3" i="1"/>
  <c r="AE3" i="1"/>
  <c r="AB3" i="1"/>
  <c r="S3" i="1"/>
  <c r="P3" i="1"/>
  <c r="M3" i="1"/>
  <c r="AL2" i="1"/>
  <c r="AN2" i="1" s="1"/>
  <c r="AJ2" i="1"/>
  <c r="AH2" i="1"/>
  <c r="AE2" i="1"/>
  <c r="AB2" i="1"/>
  <c r="V2" i="1"/>
  <c r="S2" i="1"/>
  <c r="P2" i="1"/>
  <c r="M2" i="1"/>
  <c r="AK2" i="1" s="1"/>
  <c r="AM17" i="1" l="1"/>
  <c r="AM18" i="1"/>
  <c r="AN12" i="1"/>
  <c r="AN15" i="1"/>
  <c r="AN19" i="1"/>
  <c r="AO11" i="1"/>
  <c r="AP9" i="1"/>
  <c r="AO9" i="1"/>
  <c r="AP11" i="1"/>
  <c r="AO12" i="1"/>
  <c r="AM14" i="1"/>
  <c r="AO14" i="1"/>
  <c r="AO15" i="1"/>
  <c r="AO17" i="1"/>
  <c r="AO18" i="1"/>
  <c r="AO19" i="1"/>
  <c r="AN20" i="1"/>
  <c r="AP21" i="1"/>
  <c r="AN21" i="1"/>
  <c r="AN10" i="1"/>
  <c r="AP10" i="1"/>
  <c r="AM11" i="1"/>
  <c r="AO13" i="1"/>
  <c r="AN14" i="1"/>
  <c r="AP15" i="1"/>
  <c r="AP19" i="1"/>
  <c r="AN22" i="1"/>
  <c r="AO2" i="1"/>
  <c r="AM4" i="1"/>
  <c r="AN5" i="1"/>
  <c r="AO6" i="1"/>
  <c r="AN7" i="1"/>
  <c r="P9" i="1"/>
  <c r="AP2" i="1"/>
  <c r="AM2" i="1"/>
  <c r="AO4" i="1"/>
  <c r="M9" i="1"/>
  <c r="AK9" i="1" s="1"/>
</calcChain>
</file>

<file path=xl/sharedStrings.xml><?xml version="1.0" encoding="utf-8"?>
<sst xmlns="http://schemas.openxmlformats.org/spreadsheetml/2006/main" count="320" uniqueCount="90">
  <si>
    <t>Bat ID</t>
  </si>
  <si>
    <t>Scorer</t>
  </si>
  <si>
    <t>Date</t>
  </si>
  <si>
    <t>Time</t>
  </si>
  <si>
    <t xml:space="preserve"> Species</t>
  </si>
  <si>
    <t>Test</t>
  </si>
  <si>
    <t>Rewarded_loc</t>
  </si>
  <si>
    <t>Rewarded_sound</t>
  </si>
  <si>
    <t>first_hover</t>
  </si>
  <si>
    <t>first_land</t>
  </si>
  <si>
    <t>first_visit</t>
  </si>
  <si>
    <t>lands_loc</t>
  </si>
  <si>
    <t>hovers_loc</t>
  </si>
  <si>
    <t>visits_loc</t>
  </si>
  <si>
    <t>lands_sound</t>
  </si>
  <si>
    <t>hovers_sound</t>
  </si>
  <si>
    <t>visits_sound</t>
  </si>
  <si>
    <t>lands_neither</t>
  </si>
  <si>
    <t>hovers_neither</t>
  </si>
  <si>
    <t>visits_neither</t>
  </si>
  <si>
    <t>lands_nearest</t>
  </si>
  <si>
    <t>hovers_nearest</t>
  </si>
  <si>
    <t>visits_nearest</t>
  </si>
  <si>
    <t>lands_alpha</t>
  </si>
  <si>
    <t>hovers_alpha</t>
  </si>
  <si>
    <t>visits_alpha</t>
  </si>
  <si>
    <t>lands_beta</t>
  </si>
  <si>
    <t>hovers_beta</t>
  </si>
  <si>
    <t>visits_beta</t>
  </si>
  <si>
    <t>lands_feta</t>
  </si>
  <si>
    <t>hovers_feta</t>
  </si>
  <si>
    <t>visits_feta</t>
  </si>
  <si>
    <t>lands_epsilon</t>
  </si>
  <si>
    <t>hovers_epsilon</t>
  </si>
  <si>
    <t>visits_epsilon</t>
  </si>
  <si>
    <t>total_lands</t>
  </si>
  <si>
    <t>total_hovers</t>
  </si>
  <si>
    <t>total_visits</t>
  </si>
  <si>
    <t>pct_visits_loc</t>
  </si>
  <si>
    <t>pct_visits_sound</t>
  </si>
  <si>
    <t>pct_visits_neither</t>
  </si>
  <si>
    <t>pct_visits_nearest</t>
  </si>
  <si>
    <t>A-C095</t>
  </si>
  <si>
    <t>unknown</t>
  </si>
  <si>
    <t>AJ</t>
  </si>
  <si>
    <t>LocVSound</t>
  </si>
  <si>
    <t>4,2</t>
  </si>
  <si>
    <t>epsilon</t>
  </si>
  <si>
    <t>location</t>
  </si>
  <si>
    <t>NA</t>
  </si>
  <si>
    <t>D-C0B6</t>
  </si>
  <si>
    <t>neither</t>
  </si>
  <si>
    <t>K-C091</t>
  </si>
  <si>
    <t>May</t>
  </si>
  <si>
    <t>3,3</t>
  </si>
  <si>
    <t>feta</t>
  </si>
  <si>
    <t>B-Butt</t>
  </si>
  <si>
    <t>Dylan</t>
  </si>
  <si>
    <t>L</t>
  </si>
  <si>
    <t>3,1</t>
  </si>
  <si>
    <t>C-Newbie</t>
  </si>
  <si>
    <t>3,2</t>
  </si>
  <si>
    <t>Cracker_Jacks</t>
  </si>
  <si>
    <t>T</t>
  </si>
  <si>
    <t>sassafrass</t>
  </si>
  <si>
    <t>B-C09E</t>
  </si>
  <si>
    <t xml:space="preserve">NA </t>
  </si>
  <si>
    <t>Lireal</t>
  </si>
  <si>
    <t>Bartameus</t>
  </si>
  <si>
    <t>I-C0BF</t>
  </si>
  <si>
    <t>Vanessa</t>
  </si>
  <si>
    <t>Shostakovich</t>
  </si>
  <si>
    <t>1,3</t>
  </si>
  <si>
    <t>beta</t>
  </si>
  <si>
    <t>Beethoven</t>
  </si>
  <si>
    <t>Mozart</t>
  </si>
  <si>
    <t>Dineilys</t>
  </si>
  <si>
    <t>sound</t>
  </si>
  <si>
    <t>E-C07C</t>
  </si>
  <si>
    <t>G-C09B</t>
  </si>
  <si>
    <t>Whitey</t>
  </si>
  <si>
    <t>alpha</t>
  </si>
  <si>
    <t>NA`</t>
  </si>
  <si>
    <t>H-C055</t>
  </si>
  <si>
    <t>J-C090</t>
  </si>
  <si>
    <t>Handel</t>
  </si>
  <si>
    <t>neither, nearest</t>
  </si>
  <si>
    <t>F-C0C0</t>
  </si>
  <si>
    <t>C-C09A</t>
  </si>
  <si>
    <t>L-C07F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</si>
</sst>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43BD-3C88-6B48-B464-F2DDB7DE6CD3}">
  <dimension ref="A1:AP23"/>
  <sheetViews>
    <sheetView tabSelected="1" workbookViewId="0">
      <selection activeCell="L12" sqref="L12"/>
    </sheetView>
  </sheetViews>
  <sheetFormatPr baseColWidth="10" defaultRowHeight="16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">
      <c r="A2" t="s">
        <v>42</v>
      </c>
      <c r="B2" t="s">
        <v>43</v>
      </c>
      <c r="C2" s="1">
        <v>42826</v>
      </c>
      <c r="D2">
        <v>1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48</v>
      </c>
      <c r="K2" t="s">
        <v>48</v>
      </c>
      <c r="L2">
        <v>1</v>
      </c>
      <c r="M2">
        <f>N2-L2</f>
        <v>10</v>
      </c>
      <c r="N2">
        <v>11</v>
      </c>
      <c r="O2">
        <v>0</v>
      </c>
      <c r="P2">
        <f>Q2-O2</f>
        <v>0</v>
      </c>
      <c r="Q2">
        <v>0</v>
      </c>
      <c r="R2">
        <v>0</v>
      </c>
      <c r="S2">
        <f>T2-R2</f>
        <v>1</v>
      </c>
      <c r="T2">
        <v>1</v>
      </c>
      <c r="U2">
        <v>0</v>
      </c>
      <c r="V2">
        <f>W2-U2</f>
        <v>1</v>
      </c>
      <c r="W2">
        <v>1</v>
      </c>
      <c r="X2" t="s">
        <v>49</v>
      </c>
      <c r="Y2" t="s">
        <v>49</v>
      </c>
      <c r="Z2" t="s">
        <v>49</v>
      </c>
      <c r="AA2">
        <v>0</v>
      </c>
      <c r="AB2">
        <f>AC2-AA2</f>
        <v>1</v>
      </c>
      <c r="AC2">
        <v>1</v>
      </c>
      <c r="AD2">
        <v>1</v>
      </c>
      <c r="AE2">
        <f>AF2-AD2</f>
        <v>10</v>
      </c>
      <c r="AF2">
        <v>11</v>
      </c>
      <c r="AG2">
        <v>0</v>
      </c>
      <c r="AH2">
        <f>AI2-AG2</f>
        <v>0</v>
      </c>
      <c r="AI2">
        <v>0</v>
      </c>
      <c r="AJ2">
        <f>SUM(L2,O2,R2)</f>
        <v>1</v>
      </c>
      <c r="AK2">
        <f>SUM(M2,P2,S2)</f>
        <v>11</v>
      </c>
      <c r="AL2">
        <f>SUM(Z2,AC2,AF2,AI2)</f>
        <v>12</v>
      </c>
      <c r="AM2">
        <f>N2/AL2</f>
        <v>0.91666666666666663</v>
      </c>
      <c r="AN2">
        <f>Q2/AL2</f>
        <v>0</v>
      </c>
      <c r="AO2">
        <f>T2/AL2</f>
        <v>8.3333333333333329E-2</v>
      </c>
      <c r="AP2">
        <f>W2/AL2</f>
        <v>8.3333333333333329E-2</v>
      </c>
    </row>
    <row r="3" spans="1:42" x14ac:dyDescent="0.2">
      <c r="A3" t="s">
        <v>50</v>
      </c>
      <c r="B3" t="s">
        <v>43</v>
      </c>
      <c r="C3" s="1">
        <v>42827</v>
      </c>
      <c r="D3" s="2">
        <v>0.98958333333333337</v>
      </c>
      <c r="E3" t="s">
        <v>44</v>
      </c>
      <c r="F3" t="s">
        <v>45</v>
      </c>
      <c r="G3" t="s">
        <v>46</v>
      </c>
      <c r="H3" t="s">
        <v>47</v>
      </c>
      <c r="I3" t="s">
        <v>51</v>
      </c>
      <c r="J3" t="s">
        <v>48</v>
      </c>
      <c r="K3" t="s">
        <v>51</v>
      </c>
      <c r="L3">
        <v>5</v>
      </c>
      <c r="M3">
        <f t="shared" ref="M3:M9" si="0">N3-L3</f>
        <v>1</v>
      </c>
      <c r="N3">
        <v>6</v>
      </c>
      <c r="O3">
        <v>0</v>
      </c>
      <c r="P3">
        <f t="shared" ref="P3:P9" si="1">Q3-O3</f>
        <v>0</v>
      </c>
      <c r="Q3">
        <v>0</v>
      </c>
      <c r="R3">
        <v>0</v>
      </c>
      <c r="S3">
        <f t="shared" ref="S3:S9" si="2">T3-R3</f>
        <v>5</v>
      </c>
      <c r="T3">
        <v>5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  <c r="AA3">
        <v>5</v>
      </c>
      <c r="AB3">
        <f t="shared" ref="AB3:AB8" si="3">AC3-AA3</f>
        <v>1</v>
      </c>
      <c r="AC3">
        <v>6</v>
      </c>
      <c r="AD3">
        <v>0</v>
      </c>
      <c r="AE3">
        <f t="shared" ref="AE3:AE9" si="4">AF3-AD3</f>
        <v>5</v>
      </c>
      <c r="AF3">
        <v>5</v>
      </c>
      <c r="AG3">
        <v>0</v>
      </c>
      <c r="AH3">
        <f t="shared" ref="AH3:AH9" si="5">AI3-AG3</f>
        <v>0</v>
      </c>
      <c r="AI3">
        <v>0</v>
      </c>
      <c r="AJ3">
        <f t="shared" ref="AJ3:AK23" si="6">SUM(L3,O3,R3)</f>
        <v>5</v>
      </c>
      <c r="AK3">
        <f t="shared" si="6"/>
        <v>6</v>
      </c>
      <c r="AL3">
        <f t="shared" ref="AL3:AL23" si="7">SUM(Z3,AC3,AF3,AI3)</f>
        <v>11</v>
      </c>
      <c r="AM3">
        <f t="shared" ref="AM3:AM23" si="8">N3/AL3</f>
        <v>0.54545454545454541</v>
      </c>
      <c r="AN3">
        <f t="shared" ref="AN3:AN23" si="9">Q3/AL3</f>
        <v>0</v>
      </c>
      <c r="AO3">
        <f t="shared" ref="AO3:AO23" si="10">T3/AL3</f>
        <v>0.45454545454545453</v>
      </c>
      <c r="AP3" t="s">
        <v>49</v>
      </c>
    </row>
    <row r="4" spans="1:42" x14ac:dyDescent="0.2">
      <c r="A4" t="s">
        <v>52</v>
      </c>
      <c r="B4" t="s">
        <v>53</v>
      </c>
      <c r="C4" s="1">
        <v>42855</v>
      </c>
      <c r="D4" s="2">
        <v>0.90763888888888899</v>
      </c>
      <c r="E4" t="s">
        <v>44</v>
      </c>
      <c r="F4" t="s">
        <v>45</v>
      </c>
      <c r="G4" t="s">
        <v>54</v>
      </c>
      <c r="H4" t="s">
        <v>55</v>
      </c>
      <c r="I4" t="s">
        <v>48</v>
      </c>
      <c r="J4" t="s">
        <v>49</v>
      </c>
      <c r="K4" t="s">
        <v>48</v>
      </c>
      <c r="L4">
        <v>0</v>
      </c>
      <c r="M4">
        <f t="shared" si="0"/>
        <v>13</v>
      </c>
      <c r="N4">
        <v>13</v>
      </c>
      <c r="O4">
        <v>0</v>
      </c>
      <c r="P4">
        <f t="shared" si="1"/>
        <v>1</v>
      </c>
      <c r="Q4">
        <v>1</v>
      </c>
      <c r="R4">
        <v>0</v>
      </c>
      <c r="S4">
        <f t="shared" si="2"/>
        <v>5</v>
      </c>
      <c r="T4">
        <v>5</v>
      </c>
      <c r="U4">
        <v>0</v>
      </c>
      <c r="V4">
        <f t="shared" ref="V4:V9" si="11">W4-U4</f>
        <v>0</v>
      </c>
      <c r="W4">
        <v>0</v>
      </c>
      <c r="X4">
        <v>0</v>
      </c>
      <c r="Y4">
        <f t="shared" ref="Y4:Y9" si="12">Z4-X4</f>
        <v>5</v>
      </c>
      <c r="Z4">
        <v>5</v>
      </c>
      <c r="AA4" t="s">
        <v>49</v>
      </c>
      <c r="AB4" t="s">
        <v>49</v>
      </c>
      <c r="AC4" t="s">
        <v>49</v>
      </c>
      <c r="AD4">
        <v>0</v>
      </c>
      <c r="AE4">
        <f t="shared" si="4"/>
        <v>1</v>
      </c>
      <c r="AF4">
        <v>1</v>
      </c>
      <c r="AG4">
        <v>0</v>
      </c>
      <c r="AH4">
        <f t="shared" si="5"/>
        <v>13</v>
      </c>
      <c r="AI4">
        <v>13</v>
      </c>
      <c r="AJ4">
        <f t="shared" si="6"/>
        <v>0</v>
      </c>
      <c r="AK4">
        <f t="shared" si="6"/>
        <v>19</v>
      </c>
      <c r="AL4">
        <f t="shared" si="7"/>
        <v>19</v>
      </c>
      <c r="AM4">
        <f t="shared" si="8"/>
        <v>0.68421052631578949</v>
      </c>
      <c r="AN4">
        <f t="shared" si="9"/>
        <v>5.2631578947368418E-2</v>
      </c>
      <c r="AO4">
        <f t="shared" si="10"/>
        <v>0.26315789473684209</v>
      </c>
      <c r="AP4">
        <f t="shared" ref="AP4:AP23" si="13">W4/AL4</f>
        <v>0</v>
      </c>
    </row>
    <row r="5" spans="1:42" x14ac:dyDescent="0.2">
      <c r="A5" t="s">
        <v>56</v>
      </c>
      <c r="B5" t="s">
        <v>57</v>
      </c>
      <c r="C5" s="1">
        <v>42917</v>
      </c>
      <c r="D5" s="2">
        <v>0.90069444444444446</v>
      </c>
      <c r="E5" t="s">
        <v>58</v>
      </c>
      <c r="F5" t="s">
        <v>45</v>
      </c>
      <c r="G5" t="s">
        <v>59</v>
      </c>
      <c r="H5" t="s">
        <v>55</v>
      </c>
      <c r="I5" t="s">
        <v>48</v>
      </c>
      <c r="J5" t="s">
        <v>48</v>
      </c>
      <c r="K5" t="s">
        <v>48</v>
      </c>
      <c r="L5">
        <v>0</v>
      </c>
      <c r="M5">
        <f t="shared" si="0"/>
        <v>5</v>
      </c>
      <c r="N5">
        <v>5</v>
      </c>
      <c r="O5">
        <v>0</v>
      </c>
      <c r="P5">
        <f t="shared" si="1"/>
        <v>0</v>
      </c>
      <c r="Q5">
        <v>0</v>
      </c>
      <c r="R5">
        <v>0</v>
      </c>
      <c r="S5">
        <f t="shared" si="2"/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5</v>
      </c>
      <c r="Z5">
        <v>5</v>
      </c>
      <c r="AA5" t="s">
        <v>49</v>
      </c>
      <c r="AB5" t="s">
        <v>49</v>
      </c>
      <c r="AC5" t="s">
        <v>49</v>
      </c>
      <c r="AD5">
        <v>0</v>
      </c>
      <c r="AE5">
        <v>1</v>
      </c>
      <c r="AF5">
        <v>1</v>
      </c>
      <c r="AG5">
        <v>0</v>
      </c>
      <c r="AH5">
        <f t="shared" si="5"/>
        <v>0</v>
      </c>
      <c r="AI5">
        <v>0</v>
      </c>
      <c r="AJ5">
        <f t="shared" si="6"/>
        <v>0</v>
      </c>
      <c r="AK5">
        <f t="shared" si="6"/>
        <v>5</v>
      </c>
      <c r="AL5">
        <f t="shared" si="7"/>
        <v>6</v>
      </c>
      <c r="AM5">
        <f t="shared" si="8"/>
        <v>0.83333333333333337</v>
      </c>
      <c r="AN5">
        <f t="shared" si="9"/>
        <v>0</v>
      </c>
      <c r="AO5">
        <f t="shared" si="10"/>
        <v>0</v>
      </c>
      <c r="AP5">
        <f t="shared" si="13"/>
        <v>0.16666666666666666</v>
      </c>
    </row>
    <row r="6" spans="1:42" x14ac:dyDescent="0.2">
      <c r="A6" t="s">
        <v>60</v>
      </c>
      <c r="B6" t="s">
        <v>57</v>
      </c>
      <c r="C6" s="1">
        <v>42917</v>
      </c>
      <c r="D6" s="2">
        <v>0.79999999999999993</v>
      </c>
      <c r="E6" t="s">
        <v>58</v>
      </c>
      <c r="F6" t="s">
        <v>45</v>
      </c>
      <c r="G6" t="s">
        <v>61</v>
      </c>
      <c r="H6" t="s">
        <v>55</v>
      </c>
      <c r="I6" t="s">
        <v>48</v>
      </c>
      <c r="J6" t="s">
        <v>48</v>
      </c>
      <c r="K6" t="s">
        <v>48</v>
      </c>
      <c r="L6">
        <v>15</v>
      </c>
      <c r="M6">
        <f t="shared" si="0"/>
        <v>7</v>
      </c>
      <c r="N6">
        <f>15+7</f>
        <v>22</v>
      </c>
      <c r="O6">
        <v>0</v>
      </c>
      <c r="P6">
        <f t="shared" si="1"/>
        <v>0</v>
      </c>
      <c r="Q6">
        <v>0</v>
      </c>
      <c r="R6">
        <v>0</v>
      </c>
      <c r="S6">
        <f t="shared" si="2"/>
        <v>0</v>
      </c>
      <c r="T6">
        <v>0</v>
      </c>
      <c r="U6" t="s">
        <v>49</v>
      </c>
      <c r="V6" t="s">
        <v>49</v>
      </c>
      <c r="W6" t="s">
        <v>49</v>
      </c>
      <c r="X6">
        <v>0</v>
      </c>
      <c r="Y6">
        <f t="shared" si="12"/>
        <v>0</v>
      </c>
      <c r="Z6">
        <v>0</v>
      </c>
      <c r="AA6">
        <v>15</v>
      </c>
      <c r="AB6">
        <f t="shared" si="3"/>
        <v>7</v>
      </c>
      <c r="AC6">
        <v>22</v>
      </c>
      <c r="AD6">
        <v>0</v>
      </c>
      <c r="AE6">
        <f t="shared" si="4"/>
        <v>0</v>
      </c>
      <c r="AF6">
        <v>0</v>
      </c>
      <c r="AG6">
        <v>0</v>
      </c>
      <c r="AH6">
        <f t="shared" si="5"/>
        <v>0</v>
      </c>
      <c r="AI6">
        <v>0</v>
      </c>
      <c r="AJ6">
        <f t="shared" si="6"/>
        <v>15</v>
      </c>
      <c r="AK6">
        <f t="shared" si="6"/>
        <v>7</v>
      </c>
      <c r="AL6">
        <f t="shared" si="7"/>
        <v>22</v>
      </c>
      <c r="AM6">
        <f t="shared" si="8"/>
        <v>1</v>
      </c>
      <c r="AN6">
        <f t="shared" si="9"/>
        <v>0</v>
      </c>
      <c r="AO6">
        <f t="shared" si="10"/>
        <v>0</v>
      </c>
      <c r="AP6" t="s">
        <v>49</v>
      </c>
    </row>
    <row r="7" spans="1:42" x14ac:dyDescent="0.2">
      <c r="A7" t="s">
        <v>62</v>
      </c>
      <c r="B7" t="s">
        <v>53</v>
      </c>
      <c r="C7" s="1">
        <v>42883</v>
      </c>
      <c r="D7" s="1" t="s">
        <v>49</v>
      </c>
      <c r="E7" t="s">
        <v>63</v>
      </c>
      <c r="F7" t="s">
        <v>45</v>
      </c>
      <c r="G7" t="s">
        <v>46</v>
      </c>
      <c r="H7" t="s">
        <v>64</v>
      </c>
      <c r="I7" t="s">
        <v>48</v>
      </c>
      <c r="J7" t="s">
        <v>48</v>
      </c>
      <c r="K7" t="s">
        <v>48</v>
      </c>
      <c r="L7">
        <v>4</v>
      </c>
      <c r="M7">
        <f t="shared" si="0"/>
        <v>0</v>
      </c>
      <c r="N7">
        <v>4</v>
      </c>
      <c r="O7">
        <v>0</v>
      </c>
      <c r="P7">
        <f t="shared" si="1"/>
        <v>0</v>
      </c>
      <c r="Q7">
        <v>0</v>
      </c>
      <c r="R7">
        <v>1</v>
      </c>
      <c r="S7">
        <f t="shared" si="2"/>
        <v>0</v>
      </c>
      <c r="T7">
        <v>1</v>
      </c>
      <c r="U7">
        <v>1</v>
      </c>
      <c r="V7">
        <f t="shared" si="11"/>
        <v>0</v>
      </c>
      <c r="W7">
        <v>1</v>
      </c>
      <c r="X7">
        <v>4</v>
      </c>
      <c r="Y7">
        <f t="shared" si="12"/>
        <v>0</v>
      </c>
      <c r="Z7">
        <v>4</v>
      </c>
      <c r="AA7" t="s">
        <v>49</v>
      </c>
      <c r="AB7" t="s">
        <v>49</v>
      </c>
      <c r="AC7" t="s">
        <v>49</v>
      </c>
      <c r="AD7">
        <v>1</v>
      </c>
      <c r="AE7">
        <f t="shared" si="4"/>
        <v>0</v>
      </c>
      <c r="AF7">
        <v>1</v>
      </c>
      <c r="AG7">
        <v>0</v>
      </c>
      <c r="AH7">
        <f t="shared" si="5"/>
        <v>0</v>
      </c>
      <c r="AI7">
        <v>0</v>
      </c>
      <c r="AJ7">
        <f t="shared" si="6"/>
        <v>5</v>
      </c>
      <c r="AK7">
        <f t="shared" si="6"/>
        <v>0</v>
      </c>
      <c r="AL7">
        <f t="shared" si="7"/>
        <v>5</v>
      </c>
      <c r="AM7">
        <f t="shared" si="8"/>
        <v>0.8</v>
      </c>
      <c r="AN7">
        <f t="shared" si="9"/>
        <v>0</v>
      </c>
      <c r="AO7">
        <f t="shared" si="10"/>
        <v>0.2</v>
      </c>
      <c r="AP7">
        <f t="shared" si="13"/>
        <v>0.2</v>
      </c>
    </row>
    <row r="8" spans="1:42" x14ac:dyDescent="0.2">
      <c r="A8" t="s">
        <v>65</v>
      </c>
      <c r="B8" t="s">
        <v>57</v>
      </c>
      <c r="C8" s="1">
        <v>42830</v>
      </c>
      <c r="D8" s="2">
        <v>0.82013888888888886</v>
      </c>
      <c r="E8" t="s">
        <v>44</v>
      </c>
      <c r="F8" t="s">
        <v>45</v>
      </c>
      <c r="G8" t="s">
        <v>46</v>
      </c>
      <c r="H8" t="s">
        <v>47</v>
      </c>
      <c r="I8" t="s">
        <v>66</v>
      </c>
      <c r="J8" t="s">
        <v>49</v>
      </c>
      <c r="K8" t="s">
        <v>49</v>
      </c>
      <c r="L8">
        <v>0</v>
      </c>
      <c r="M8">
        <f t="shared" si="0"/>
        <v>0</v>
      </c>
      <c r="N8">
        <v>0</v>
      </c>
      <c r="O8">
        <v>0</v>
      </c>
      <c r="P8">
        <f t="shared" si="1"/>
        <v>0</v>
      </c>
      <c r="Q8">
        <v>0</v>
      </c>
      <c r="R8">
        <v>0</v>
      </c>
      <c r="S8">
        <f t="shared" si="2"/>
        <v>0</v>
      </c>
      <c r="T8">
        <v>0</v>
      </c>
      <c r="U8">
        <v>0</v>
      </c>
      <c r="V8">
        <f t="shared" si="11"/>
        <v>0</v>
      </c>
      <c r="W8">
        <v>0</v>
      </c>
      <c r="X8">
        <v>0</v>
      </c>
      <c r="Y8">
        <f t="shared" si="12"/>
        <v>0</v>
      </c>
      <c r="Z8">
        <v>0</v>
      </c>
      <c r="AA8">
        <v>0</v>
      </c>
      <c r="AB8">
        <f t="shared" si="3"/>
        <v>0</v>
      </c>
      <c r="AC8">
        <v>0</v>
      </c>
      <c r="AD8">
        <v>0</v>
      </c>
      <c r="AE8">
        <f t="shared" si="4"/>
        <v>0</v>
      </c>
      <c r="AF8">
        <v>0</v>
      </c>
      <c r="AG8">
        <v>0</v>
      </c>
      <c r="AH8">
        <f t="shared" si="5"/>
        <v>0</v>
      </c>
      <c r="AI8">
        <v>0</v>
      </c>
      <c r="AJ8">
        <f t="shared" si="6"/>
        <v>0</v>
      </c>
      <c r="AK8">
        <f t="shared" si="6"/>
        <v>0</v>
      </c>
      <c r="AL8">
        <f t="shared" si="7"/>
        <v>0</v>
      </c>
      <c r="AM8" t="s">
        <v>49</v>
      </c>
      <c r="AN8" t="s">
        <v>49</v>
      </c>
      <c r="AO8" t="s">
        <v>49</v>
      </c>
      <c r="AP8" t="s">
        <v>49</v>
      </c>
    </row>
    <row r="9" spans="1:42" x14ac:dyDescent="0.2">
      <c r="A9" t="s">
        <v>67</v>
      </c>
      <c r="B9" t="s">
        <v>43</v>
      </c>
      <c r="C9" s="1">
        <v>42943</v>
      </c>
      <c r="D9" s="2">
        <v>0.87361111111111101</v>
      </c>
      <c r="E9" t="s">
        <v>58</v>
      </c>
      <c r="F9" t="s">
        <v>45</v>
      </c>
      <c r="G9" t="s">
        <v>46</v>
      </c>
      <c r="H9" t="s">
        <v>47</v>
      </c>
      <c r="I9" t="s">
        <v>48</v>
      </c>
      <c r="J9" t="s">
        <v>48</v>
      </c>
      <c r="K9" t="s">
        <v>48</v>
      </c>
      <c r="L9">
        <v>6</v>
      </c>
      <c r="M9">
        <f t="shared" si="0"/>
        <v>17</v>
      </c>
      <c r="N9">
        <f>6+17</f>
        <v>23</v>
      </c>
      <c r="O9">
        <v>2</v>
      </c>
      <c r="P9">
        <f t="shared" si="1"/>
        <v>7</v>
      </c>
      <c r="Q9">
        <f>7+2</f>
        <v>9</v>
      </c>
      <c r="R9">
        <v>4</v>
      </c>
      <c r="S9">
        <f t="shared" si="2"/>
        <v>2</v>
      </c>
      <c r="T9">
        <v>6</v>
      </c>
      <c r="U9">
        <v>4</v>
      </c>
      <c r="V9">
        <f t="shared" si="11"/>
        <v>2</v>
      </c>
      <c r="W9">
        <v>6</v>
      </c>
      <c r="X9">
        <v>4</v>
      </c>
      <c r="Y9">
        <f t="shared" si="12"/>
        <v>2</v>
      </c>
      <c r="Z9">
        <v>6</v>
      </c>
      <c r="AA9" t="s">
        <v>49</v>
      </c>
      <c r="AB9" t="s">
        <v>49</v>
      </c>
      <c r="AC9" t="s">
        <v>49</v>
      </c>
      <c r="AD9">
        <v>6</v>
      </c>
      <c r="AE9">
        <f t="shared" si="4"/>
        <v>17</v>
      </c>
      <c r="AF9">
        <f>6+17</f>
        <v>23</v>
      </c>
      <c r="AG9">
        <v>2</v>
      </c>
      <c r="AH9">
        <f t="shared" si="5"/>
        <v>7</v>
      </c>
      <c r="AI9">
        <v>9</v>
      </c>
      <c r="AJ9">
        <f t="shared" si="6"/>
        <v>12</v>
      </c>
      <c r="AK9">
        <f t="shared" si="6"/>
        <v>26</v>
      </c>
      <c r="AL9">
        <f t="shared" si="7"/>
        <v>38</v>
      </c>
      <c r="AM9">
        <f t="shared" si="8"/>
        <v>0.60526315789473684</v>
      </c>
      <c r="AN9">
        <f t="shared" si="9"/>
        <v>0.23684210526315788</v>
      </c>
      <c r="AO9">
        <f t="shared" si="10"/>
        <v>0.15789473684210525</v>
      </c>
      <c r="AP9">
        <f t="shared" si="13"/>
        <v>0.15789473684210525</v>
      </c>
    </row>
    <row r="10" spans="1:42" x14ac:dyDescent="0.2">
      <c r="A10" t="s">
        <v>68</v>
      </c>
      <c r="B10" t="s">
        <v>43</v>
      </c>
      <c r="C10" s="1">
        <v>42942</v>
      </c>
      <c r="D10" s="2">
        <v>0.85555555555555562</v>
      </c>
      <c r="E10" t="s">
        <v>58</v>
      </c>
      <c r="F10" t="s">
        <v>45</v>
      </c>
      <c r="G10" t="s">
        <v>46</v>
      </c>
      <c r="H10" t="s">
        <v>47</v>
      </c>
      <c r="I10" t="s">
        <v>48</v>
      </c>
      <c r="J10" t="s">
        <v>48</v>
      </c>
      <c r="K10" t="s">
        <v>48</v>
      </c>
      <c r="L10">
        <v>3</v>
      </c>
      <c r="M10">
        <v>6</v>
      </c>
      <c r="N10">
        <f>SUM(L10:M10)</f>
        <v>9</v>
      </c>
      <c r="O10">
        <v>0</v>
      </c>
      <c r="P10">
        <v>0</v>
      </c>
      <c r="Q10">
        <f>SUM(O10:P10)</f>
        <v>0</v>
      </c>
      <c r="R10">
        <v>0</v>
      </c>
      <c r="S10">
        <v>0</v>
      </c>
      <c r="T10">
        <f>SUM(R10:S10)</f>
        <v>0</v>
      </c>
      <c r="U10">
        <v>0</v>
      </c>
      <c r="V10">
        <v>0</v>
      </c>
      <c r="W10">
        <f>SUM(U10:V10)</f>
        <v>0</v>
      </c>
      <c r="X10">
        <v>0</v>
      </c>
      <c r="Y10">
        <v>0</v>
      </c>
      <c r="Z10">
        <f>SUM(X10:Y10)</f>
        <v>0</v>
      </c>
      <c r="AA10" t="s">
        <v>49</v>
      </c>
      <c r="AB10" t="s">
        <v>49</v>
      </c>
      <c r="AC10">
        <f>SUM(AA10:AB10)</f>
        <v>0</v>
      </c>
      <c r="AD10">
        <v>3</v>
      </c>
      <c r="AE10">
        <v>6</v>
      </c>
      <c r="AF10">
        <f>SUM(AD10:AE10)</f>
        <v>9</v>
      </c>
      <c r="AG10">
        <v>0</v>
      </c>
      <c r="AH10">
        <v>0</v>
      </c>
      <c r="AI10">
        <f>SUM(AG10:AH10)</f>
        <v>0</v>
      </c>
      <c r="AJ10">
        <f t="shared" si="6"/>
        <v>3</v>
      </c>
      <c r="AK10">
        <f t="shared" si="6"/>
        <v>6</v>
      </c>
      <c r="AL10">
        <f>SUM(Z10,AC10,AF10,AI10)</f>
        <v>9</v>
      </c>
      <c r="AM10">
        <f t="shared" si="8"/>
        <v>1</v>
      </c>
      <c r="AN10">
        <f t="shared" si="9"/>
        <v>0</v>
      </c>
      <c r="AO10">
        <f t="shared" si="10"/>
        <v>0</v>
      </c>
      <c r="AP10">
        <f t="shared" si="13"/>
        <v>0</v>
      </c>
    </row>
    <row r="11" spans="1:42" x14ac:dyDescent="0.2">
      <c r="A11" t="s">
        <v>69</v>
      </c>
      <c r="B11" t="s">
        <v>70</v>
      </c>
      <c r="C11" s="1">
        <v>42845</v>
      </c>
      <c r="D11" s="2">
        <v>7.9861111111111105E-2</v>
      </c>
      <c r="E11" t="s">
        <v>44</v>
      </c>
      <c r="F11" t="s">
        <v>45</v>
      </c>
      <c r="G11" t="s">
        <v>54</v>
      </c>
      <c r="H11" t="s">
        <v>55</v>
      </c>
      <c r="I11" t="s">
        <v>48</v>
      </c>
      <c r="J11" t="s">
        <v>49</v>
      </c>
      <c r="K11" t="s">
        <v>48</v>
      </c>
      <c r="L11">
        <v>0</v>
      </c>
      <c r="M11">
        <v>16</v>
      </c>
      <c r="N11">
        <f t="shared" ref="N11:N23" si="14">SUM(L11:M11)</f>
        <v>16</v>
      </c>
      <c r="O11">
        <v>0</v>
      </c>
      <c r="P11">
        <v>4</v>
      </c>
      <c r="Q11">
        <f t="shared" ref="Q11:Q23" si="15">SUM(O11:P11)</f>
        <v>4</v>
      </c>
      <c r="R11">
        <v>0</v>
      </c>
      <c r="S11">
        <v>11</v>
      </c>
      <c r="T11">
        <f t="shared" ref="T11:T23" si="16">SUM(R11:S11)</f>
        <v>11</v>
      </c>
      <c r="U11">
        <v>0</v>
      </c>
      <c r="V11">
        <v>4</v>
      </c>
      <c r="W11">
        <f t="shared" ref="W11:W23" si="17">SUM(U11:V11)</f>
        <v>4</v>
      </c>
      <c r="X11" t="s">
        <v>49</v>
      </c>
      <c r="Y11" t="s">
        <v>49</v>
      </c>
      <c r="Z11" t="s">
        <v>49</v>
      </c>
      <c r="AA11">
        <v>0</v>
      </c>
      <c r="AB11">
        <v>11</v>
      </c>
      <c r="AC11">
        <f t="shared" ref="AC11:AC23" si="18">SUM(AA11:AB11)</f>
        <v>11</v>
      </c>
      <c r="AD11">
        <v>0</v>
      </c>
      <c r="AE11">
        <v>4</v>
      </c>
      <c r="AF11">
        <f t="shared" ref="AF11:AF23" si="19">SUM(AD11:AE11)</f>
        <v>4</v>
      </c>
      <c r="AG11">
        <v>0</v>
      </c>
      <c r="AH11">
        <v>16</v>
      </c>
      <c r="AI11">
        <f t="shared" ref="AI11:AI23" si="20">SUM(AG11:AH11)</f>
        <v>16</v>
      </c>
      <c r="AJ11">
        <f t="shared" si="6"/>
        <v>0</v>
      </c>
      <c r="AK11">
        <f t="shared" si="6"/>
        <v>31</v>
      </c>
      <c r="AL11">
        <f t="shared" si="7"/>
        <v>31</v>
      </c>
      <c r="AM11">
        <f t="shared" si="8"/>
        <v>0.5161290322580645</v>
      </c>
      <c r="AN11">
        <f t="shared" si="9"/>
        <v>0.12903225806451613</v>
      </c>
      <c r="AO11">
        <f t="shared" si="10"/>
        <v>0.35483870967741937</v>
      </c>
      <c r="AP11">
        <f t="shared" si="13"/>
        <v>0.12903225806451613</v>
      </c>
    </row>
    <row r="12" spans="1:42" x14ac:dyDescent="0.2">
      <c r="A12" t="s">
        <v>71</v>
      </c>
      <c r="B12" t="s">
        <v>70</v>
      </c>
      <c r="C12" s="1">
        <v>42999</v>
      </c>
      <c r="D12" s="2">
        <v>0.80555555555555547</v>
      </c>
      <c r="E12" t="s">
        <v>58</v>
      </c>
      <c r="F12" t="s">
        <v>45</v>
      </c>
      <c r="G12" t="s">
        <v>72</v>
      </c>
      <c r="H12" t="s">
        <v>73</v>
      </c>
      <c r="I12" t="s">
        <v>48</v>
      </c>
      <c r="J12" t="s">
        <v>48</v>
      </c>
      <c r="K12" t="s">
        <v>48</v>
      </c>
      <c r="L12">
        <v>10</v>
      </c>
      <c r="M12">
        <v>33</v>
      </c>
      <c r="N12">
        <f t="shared" si="14"/>
        <v>43</v>
      </c>
      <c r="O12">
        <v>0</v>
      </c>
      <c r="P12">
        <v>8</v>
      </c>
      <c r="Q12">
        <f t="shared" si="15"/>
        <v>8</v>
      </c>
      <c r="R12">
        <v>0</v>
      </c>
      <c r="S12">
        <v>6</v>
      </c>
      <c r="T12">
        <f t="shared" si="16"/>
        <v>6</v>
      </c>
      <c r="U12">
        <v>0</v>
      </c>
      <c r="V12">
        <v>8</v>
      </c>
      <c r="W12">
        <f t="shared" si="17"/>
        <v>8</v>
      </c>
      <c r="X12">
        <v>0</v>
      </c>
      <c r="Y12">
        <v>6</v>
      </c>
      <c r="Z12">
        <f t="shared" ref="Z12:Z23" si="21">SUM(X12:Y12)</f>
        <v>6</v>
      </c>
      <c r="AA12">
        <v>0</v>
      </c>
      <c r="AB12">
        <v>8</v>
      </c>
      <c r="AC12">
        <f t="shared" si="18"/>
        <v>8</v>
      </c>
      <c r="AD12" t="s">
        <v>49</v>
      </c>
      <c r="AE12" t="s">
        <v>49</v>
      </c>
      <c r="AF12" t="s">
        <v>49</v>
      </c>
      <c r="AG12">
        <v>10</v>
      </c>
      <c r="AH12">
        <v>33</v>
      </c>
      <c r="AI12">
        <f t="shared" si="20"/>
        <v>43</v>
      </c>
      <c r="AJ12">
        <f t="shared" si="6"/>
        <v>10</v>
      </c>
      <c r="AK12">
        <f t="shared" si="6"/>
        <v>47</v>
      </c>
      <c r="AL12">
        <f t="shared" si="7"/>
        <v>57</v>
      </c>
      <c r="AM12">
        <f t="shared" si="8"/>
        <v>0.75438596491228072</v>
      </c>
      <c r="AN12">
        <f>Q12/AL12</f>
        <v>0.14035087719298245</v>
      </c>
      <c r="AO12">
        <f t="shared" si="10"/>
        <v>0.10526315789473684</v>
      </c>
      <c r="AP12">
        <f t="shared" si="13"/>
        <v>0.14035087719298245</v>
      </c>
    </row>
    <row r="13" spans="1:42" x14ac:dyDescent="0.2">
      <c r="A13" t="s">
        <v>74</v>
      </c>
      <c r="B13" t="s">
        <v>70</v>
      </c>
      <c r="C13" s="1">
        <v>42999</v>
      </c>
      <c r="D13" s="2">
        <v>0.86458333333333337</v>
      </c>
      <c r="E13" t="s">
        <v>58</v>
      </c>
      <c r="F13" t="s">
        <v>45</v>
      </c>
      <c r="G13" t="s">
        <v>72</v>
      </c>
      <c r="H13" t="s">
        <v>73</v>
      </c>
      <c r="I13" t="s">
        <v>48</v>
      </c>
      <c r="J13" t="s">
        <v>51</v>
      </c>
      <c r="K13" t="s">
        <v>51</v>
      </c>
      <c r="L13">
        <v>20</v>
      </c>
      <c r="M13">
        <v>11</v>
      </c>
      <c r="N13">
        <f t="shared" si="14"/>
        <v>31</v>
      </c>
      <c r="O13">
        <v>2</v>
      </c>
      <c r="P13">
        <v>4</v>
      </c>
      <c r="Q13">
        <f t="shared" si="15"/>
        <v>6</v>
      </c>
      <c r="R13">
        <v>1</v>
      </c>
      <c r="S13">
        <v>1</v>
      </c>
      <c r="T13">
        <f t="shared" si="16"/>
        <v>2</v>
      </c>
      <c r="U13">
        <v>2</v>
      </c>
      <c r="V13">
        <v>4</v>
      </c>
      <c r="W13">
        <f t="shared" si="17"/>
        <v>6</v>
      </c>
      <c r="X13">
        <v>20</v>
      </c>
      <c r="Y13">
        <v>11</v>
      </c>
      <c r="Z13">
        <f t="shared" si="21"/>
        <v>31</v>
      </c>
      <c r="AA13">
        <v>2</v>
      </c>
      <c r="AB13">
        <v>4</v>
      </c>
      <c r="AC13">
        <f t="shared" si="18"/>
        <v>6</v>
      </c>
      <c r="AD13" t="s">
        <v>49</v>
      </c>
      <c r="AE13" t="s">
        <v>49</v>
      </c>
      <c r="AF13" t="s">
        <v>49</v>
      </c>
      <c r="AG13">
        <v>1</v>
      </c>
      <c r="AH13">
        <v>1</v>
      </c>
      <c r="AI13">
        <f t="shared" si="20"/>
        <v>2</v>
      </c>
      <c r="AJ13">
        <f t="shared" si="6"/>
        <v>23</v>
      </c>
      <c r="AK13">
        <f t="shared" si="6"/>
        <v>16</v>
      </c>
      <c r="AL13">
        <f t="shared" si="7"/>
        <v>39</v>
      </c>
      <c r="AM13">
        <f t="shared" si="8"/>
        <v>0.79487179487179482</v>
      </c>
      <c r="AN13">
        <f t="shared" si="9"/>
        <v>0.15384615384615385</v>
      </c>
      <c r="AO13">
        <f t="shared" si="10"/>
        <v>5.128205128205128E-2</v>
      </c>
      <c r="AP13">
        <f t="shared" si="13"/>
        <v>0.15384615384615385</v>
      </c>
    </row>
    <row r="14" spans="1:42" x14ac:dyDescent="0.2">
      <c r="A14" t="s">
        <v>75</v>
      </c>
      <c r="B14" t="s">
        <v>76</v>
      </c>
      <c r="C14" s="1">
        <v>43001</v>
      </c>
      <c r="D14" s="2">
        <v>0.92013888888888884</v>
      </c>
      <c r="E14" t="s">
        <v>58</v>
      </c>
      <c r="F14" t="s">
        <v>45</v>
      </c>
      <c r="G14" t="s">
        <v>72</v>
      </c>
      <c r="H14" t="s">
        <v>73</v>
      </c>
      <c r="I14" t="s">
        <v>77</v>
      </c>
      <c r="J14" t="s">
        <v>49</v>
      </c>
      <c r="K14" t="s">
        <v>77</v>
      </c>
      <c r="L14">
        <v>0</v>
      </c>
      <c r="M14">
        <v>2</v>
      </c>
      <c r="N14">
        <f t="shared" si="14"/>
        <v>2</v>
      </c>
      <c r="O14">
        <v>0</v>
      </c>
      <c r="P14">
        <v>1</v>
      </c>
      <c r="Q14">
        <f t="shared" si="15"/>
        <v>1</v>
      </c>
      <c r="R14">
        <v>0</v>
      </c>
      <c r="S14">
        <v>0</v>
      </c>
      <c r="T14">
        <f t="shared" si="16"/>
        <v>0</v>
      </c>
      <c r="U14">
        <v>0</v>
      </c>
      <c r="V14">
        <v>0</v>
      </c>
      <c r="W14">
        <f t="shared" si="17"/>
        <v>0</v>
      </c>
      <c r="X14">
        <v>0</v>
      </c>
      <c r="Y14">
        <v>2</v>
      </c>
      <c r="Z14">
        <f t="shared" si="21"/>
        <v>2</v>
      </c>
      <c r="AA14">
        <v>0</v>
      </c>
      <c r="AB14">
        <v>1</v>
      </c>
      <c r="AC14">
        <f t="shared" si="18"/>
        <v>1</v>
      </c>
      <c r="AD14" t="s">
        <v>49</v>
      </c>
      <c r="AE14" t="s">
        <v>49</v>
      </c>
      <c r="AF14">
        <f t="shared" si="19"/>
        <v>0</v>
      </c>
      <c r="AG14">
        <v>0</v>
      </c>
      <c r="AH14">
        <v>0</v>
      </c>
      <c r="AI14">
        <f t="shared" si="20"/>
        <v>0</v>
      </c>
      <c r="AJ14">
        <f t="shared" si="6"/>
        <v>0</v>
      </c>
      <c r="AK14">
        <f t="shared" si="6"/>
        <v>3</v>
      </c>
      <c r="AL14">
        <f t="shared" si="7"/>
        <v>3</v>
      </c>
      <c r="AM14">
        <f>N14/AL14</f>
        <v>0.66666666666666663</v>
      </c>
      <c r="AN14">
        <f t="shared" si="9"/>
        <v>0.33333333333333331</v>
      </c>
      <c r="AO14">
        <f t="shared" si="10"/>
        <v>0</v>
      </c>
      <c r="AP14">
        <f t="shared" si="13"/>
        <v>0</v>
      </c>
    </row>
    <row r="15" spans="1:42" x14ac:dyDescent="0.2">
      <c r="A15" t="s">
        <v>78</v>
      </c>
      <c r="B15" t="s">
        <v>70</v>
      </c>
      <c r="C15" s="1">
        <v>42827</v>
      </c>
      <c r="D15" s="2">
        <v>0.1361111111111111</v>
      </c>
      <c r="E15" t="s">
        <v>44</v>
      </c>
      <c r="F15" t="s">
        <v>45</v>
      </c>
      <c r="G15" t="s">
        <v>46</v>
      </c>
      <c r="H15" t="s">
        <v>47</v>
      </c>
      <c r="I15" t="s">
        <v>48</v>
      </c>
      <c r="J15" t="s">
        <v>48</v>
      </c>
      <c r="K15" t="s">
        <v>48</v>
      </c>
      <c r="L15">
        <v>4</v>
      </c>
      <c r="M15">
        <v>17</v>
      </c>
      <c r="N15">
        <f>SUM(L15:M15)</f>
        <v>21</v>
      </c>
      <c r="O15">
        <v>0</v>
      </c>
      <c r="P15">
        <v>8</v>
      </c>
      <c r="Q15">
        <f>SUM(O15:P15)</f>
        <v>8</v>
      </c>
      <c r="R15">
        <v>0</v>
      </c>
      <c r="S15">
        <v>7</v>
      </c>
      <c r="T15">
        <f>SUM(R15:S15)</f>
        <v>7</v>
      </c>
      <c r="U15">
        <v>0</v>
      </c>
      <c r="V15">
        <v>8</v>
      </c>
      <c r="W15">
        <f>SUM(U15:V15)</f>
        <v>8</v>
      </c>
      <c r="X15" t="s">
        <v>49</v>
      </c>
      <c r="Y15" t="s">
        <v>49</v>
      </c>
      <c r="Z15" t="s">
        <v>49</v>
      </c>
      <c r="AA15">
        <v>4</v>
      </c>
      <c r="AB15">
        <v>17</v>
      </c>
      <c r="AC15">
        <f>SUM(AA15:AB15)</f>
        <v>21</v>
      </c>
      <c r="AD15">
        <v>0</v>
      </c>
      <c r="AE15">
        <v>7</v>
      </c>
      <c r="AF15">
        <f>SUM(AD15:AE15)</f>
        <v>7</v>
      </c>
      <c r="AG15">
        <v>0</v>
      </c>
      <c r="AH15">
        <v>8</v>
      </c>
      <c r="AI15">
        <f>SUM(AG15:AH15)</f>
        <v>8</v>
      </c>
      <c r="AJ15">
        <f t="shared" si="6"/>
        <v>4</v>
      </c>
      <c r="AK15">
        <f t="shared" si="6"/>
        <v>32</v>
      </c>
      <c r="AL15">
        <f>SUM(Z15,AC15,AF15,AI15)</f>
        <v>36</v>
      </c>
      <c r="AM15">
        <f t="shared" si="8"/>
        <v>0.58333333333333337</v>
      </c>
      <c r="AN15">
        <f t="shared" si="9"/>
        <v>0.22222222222222221</v>
      </c>
      <c r="AO15">
        <f t="shared" si="10"/>
        <v>0.19444444444444445</v>
      </c>
      <c r="AP15">
        <f t="shared" si="13"/>
        <v>0.22222222222222221</v>
      </c>
    </row>
    <row r="16" spans="1:42" x14ac:dyDescent="0.2">
      <c r="A16" t="s">
        <v>79</v>
      </c>
      <c r="B16" t="s">
        <v>70</v>
      </c>
      <c r="C16" s="1">
        <v>42827</v>
      </c>
      <c r="D16" s="2">
        <v>0.8208333333333333</v>
      </c>
      <c r="E16" t="s">
        <v>44</v>
      </c>
      <c r="F16" t="s">
        <v>45</v>
      </c>
      <c r="G16" t="s">
        <v>54</v>
      </c>
      <c r="H16" t="s">
        <v>55</v>
      </c>
      <c r="I16" t="s">
        <v>48</v>
      </c>
      <c r="J16" t="s">
        <v>49</v>
      </c>
      <c r="K16" t="s">
        <v>48</v>
      </c>
      <c r="L16">
        <v>0</v>
      </c>
      <c r="M16">
        <v>6</v>
      </c>
      <c r="N16">
        <f>SUM(L16:M16)</f>
        <v>6</v>
      </c>
      <c r="O16">
        <v>0</v>
      </c>
      <c r="P16">
        <v>0</v>
      </c>
      <c r="Q16">
        <f>SUM(O16:P16)</f>
        <v>0</v>
      </c>
      <c r="R16">
        <v>0</v>
      </c>
      <c r="S16">
        <v>0</v>
      </c>
      <c r="T16">
        <f>SUM(R16:S16)</f>
        <v>0</v>
      </c>
      <c r="U16">
        <v>0</v>
      </c>
      <c r="V16">
        <v>0</v>
      </c>
      <c r="W16">
        <f>SUM(U16:V16)</f>
        <v>0</v>
      </c>
      <c r="X16">
        <v>0</v>
      </c>
      <c r="Y16">
        <v>6</v>
      </c>
      <c r="Z16">
        <v>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49</v>
      </c>
      <c r="AH16" t="s">
        <v>49</v>
      </c>
      <c r="AI16" t="s">
        <v>49</v>
      </c>
      <c r="AJ16">
        <f t="shared" si="6"/>
        <v>0</v>
      </c>
      <c r="AK16">
        <f t="shared" si="6"/>
        <v>6</v>
      </c>
      <c r="AL16">
        <v>6</v>
      </c>
      <c r="AM16">
        <f t="shared" si="8"/>
        <v>1</v>
      </c>
      <c r="AN16">
        <f t="shared" si="9"/>
        <v>0</v>
      </c>
      <c r="AO16">
        <f t="shared" si="10"/>
        <v>0</v>
      </c>
      <c r="AP16">
        <f t="shared" si="13"/>
        <v>0</v>
      </c>
    </row>
    <row r="17" spans="1:42" x14ac:dyDescent="0.2">
      <c r="A17" t="s">
        <v>80</v>
      </c>
      <c r="B17" t="s">
        <v>70</v>
      </c>
      <c r="C17" s="1">
        <v>43025</v>
      </c>
      <c r="D17" s="2">
        <v>0.87430555555555556</v>
      </c>
      <c r="E17" t="s">
        <v>58</v>
      </c>
      <c r="F17" t="s">
        <v>45</v>
      </c>
      <c r="G17" t="s">
        <v>59</v>
      </c>
      <c r="H17" t="s">
        <v>81</v>
      </c>
      <c r="I17" t="s">
        <v>51</v>
      </c>
      <c r="J17" t="s">
        <v>48</v>
      </c>
      <c r="K17" t="s">
        <v>51</v>
      </c>
      <c r="L17">
        <v>1</v>
      </c>
      <c r="M17">
        <v>0</v>
      </c>
      <c r="N17">
        <f t="shared" si="14"/>
        <v>1</v>
      </c>
      <c r="O17">
        <v>0</v>
      </c>
      <c r="P17">
        <v>0</v>
      </c>
      <c r="Q17">
        <f t="shared" si="15"/>
        <v>0</v>
      </c>
      <c r="R17">
        <v>0</v>
      </c>
      <c r="S17">
        <v>1</v>
      </c>
      <c r="T17">
        <f t="shared" si="16"/>
        <v>1</v>
      </c>
      <c r="U17" t="s">
        <v>49</v>
      </c>
      <c r="V17" t="s">
        <v>82</v>
      </c>
      <c r="W17" t="s">
        <v>49</v>
      </c>
      <c r="X17">
        <v>0</v>
      </c>
      <c r="Y17">
        <v>0</v>
      </c>
      <c r="Z17">
        <f t="shared" si="21"/>
        <v>0</v>
      </c>
      <c r="AA17">
        <v>1</v>
      </c>
      <c r="AB17">
        <v>0</v>
      </c>
      <c r="AC17">
        <f t="shared" si="18"/>
        <v>1</v>
      </c>
      <c r="AD17">
        <v>0</v>
      </c>
      <c r="AE17">
        <v>1</v>
      </c>
      <c r="AF17">
        <f t="shared" si="19"/>
        <v>1</v>
      </c>
      <c r="AG17" t="s">
        <v>49</v>
      </c>
      <c r="AH17" t="s">
        <v>49</v>
      </c>
      <c r="AI17" t="s">
        <v>49</v>
      </c>
      <c r="AJ17">
        <f t="shared" si="6"/>
        <v>1</v>
      </c>
      <c r="AK17">
        <f t="shared" si="6"/>
        <v>1</v>
      </c>
      <c r="AL17">
        <f t="shared" si="7"/>
        <v>2</v>
      </c>
      <c r="AM17">
        <f t="shared" si="8"/>
        <v>0.5</v>
      </c>
      <c r="AN17">
        <f t="shared" si="9"/>
        <v>0</v>
      </c>
      <c r="AO17">
        <f t="shared" si="10"/>
        <v>0.5</v>
      </c>
      <c r="AP17" t="s">
        <v>49</v>
      </c>
    </row>
    <row r="18" spans="1:42" x14ac:dyDescent="0.2">
      <c r="A18" t="s">
        <v>83</v>
      </c>
      <c r="B18" t="s">
        <v>70</v>
      </c>
      <c r="C18" s="1">
        <v>42856</v>
      </c>
      <c r="D18" s="2">
        <v>2.6388888888888889E-2</v>
      </c>
      <c r="E18" t="s">
        <v>44</v>
      </c>
      <c r="F18" t="s">
        <v>45</v>
      </c>
      <c r="G18" t="s">
        <v>54</v>
      </c>
      <c r="H18" t="s">
        <v>55</v>
      </c>
      <c r="I18" t="s">
        <v>48</v>
      </c>
      <c r="J18" t="s">
        <v>49</v>
      </c>
      <c r="K18" t="s">
        <v>48</v>
      </c>
      <c r="L18">
        <v>0</v>
      </c>
      <c r="M18">
        <v>7</v>
      </c>
      <c r="N18">
        <f t="shared" si="14"/>
        <v>7</v>
      </c>
      <c r="O18">
        <v>0</v>
      </c>
      <c r="P18">
        <v>15</v>
      </c>
      <c r="Q18">
        <f t="shared" si="15"/>
        <v>15</v>
      </c>
      <c r="R18">
        <v>0</v>
      </c>
      <c r="S18">
        <v>5</v>
      </c>
      <c r="T18">
        <f t="shared" si="16"/>
        <v>5</v>
      </c>
      <c r="U18" t="s">
        <v>49</v>
      </c>
      <c r="V18" t="s">
        <v>49</v>
      </c>
      <c r="W18" t="s">
        <v>49</v>
      </c>
      <c r="X18">
        <v>0</v>
      </c>
      <c r="Y18">
        <v>5</v>
      </c>
      <c r="Z18">
        <f t="shared" si="21"/>
        <v>5</v>
      </c>
      <c r="AA18" t="s">
        <v>49</v>
      </c>
      <c r="AB18" t="s">
        <v>49</v>
      </c>
      <c r="AC18" t="s">
        <v>49</v>
      </c>
      <c r="AD18">
        <v>0</v>
      </c>
      <c r="AE18">
        <v>15</v>
      </c>
      <c r="AF18">
        <f t="shared" si="19"/>
        <v>15</v>
      </c>
      <c r="AG18">
        <v>0</v>
      </c>
      <c r="AH18">
        <v>7</v>
      </c>
      <c r="AI18">
        <f t="shared" si="20"/>
        <v>7</v>
      </c>
      <c r="AJ18">
        <f t="shared" si="6"/>
        <v>0</v>
      </c>
      <c r="AK18">
        <f t="shared" si="6"/>
        <v>27</v>
      </c>
      <c r="AL18">
        <f t="shared" si="7"/>
        <v>27</v>
      </c>
      <c r="AM18">
        <f t="shared" si="8"/>
        <v>0.25925925925925924</v>
      </c>
      <c r="AN18">
        <f t="shared" si="9"/>
        <v>0.55555555555555558</v>
      </c>
      <c r="AO18">
        <f t="shared" si="10"/>
        <v>0.18518518518518517</v>
      </c>
      <c r="AP18" t="s">
        <v>49</v>
      </c>
    </row>
    <row r="19" spans="1:42" x14ac:dyDescent="0.2">
      <c r="A19" t="s">
        <v>84</v>
      </c>
      <c r="B19" t="s">
        <v>70</v>
      </c>
      <c r="C19" s="1">
        <v>42857</v>
      </c>
      <c r="D19" s="2">
        <v>0.92708333333333337</v>
      </c>
      <c r="E19" t="s">
        <v>44</v>
      </c>
      <c r="F19" t="s">
        <v>45</v>
      </c>
      <c r="G19" t="s">
        <v>54</v>
      </c>
      <c r="H19" t="s">
        <v>55</v>
      </c>
      <c r="I19" t="s">
        <v>51</v>
      </c>
      <c r="J19" t="s">
        <v>49</v>
      </c>
      <c r="K19" t="s">
        <v>51</v>
      </c>
      <c r="L19">
        <v>0</v>
      </c>
      <c r="M19">
        <v>12</v>
      </c>
      <c r="N19">
        <f t="shared" si="14"/>
        <v>12</v>
      </c>
      <c r="O19">
        <v>0</v>
      </c>
      <c r="P19">
        <v>8</v>
      </c>
      <c r="Q19">
        <f t="shared" si="15"/>
        <v>8</v>
      </c>
      <c r="R19">
        <v>0</v>
      </c>
      <c r="S19">
        <v>9</v>
      </c>
      <c r="T19">
        <f t="shared" si="16"/>
        <v>9</v>
      </c>
      <c r="U19">
        <v>0</v>
      </c>
      <c r="V19">
        <v>8</v>
      </c>
      <c r="W19">
        <f t="shared" si="17"/>
        <v>8</v>
      </c>
      <c r="X19">
        <v>0</v>
      </c>
      <c r="Y19">
        <v>12</v>
      </c>
      <c r="Z19">
        <f t="shared" si="21"/>
        <v>12</v>
      </c>
      <c r="AA19" t="s">
        <v>49</v>
      </c>
      <c r="AB19" t="s">
        <v>49</v>
      </c>
      <c r="AC19" t="s">
        <v>49</v>
      </c>
      <c r="AD19">
        <v>0</v>
      </c>
      <c r="AE19">
        <v>8</v>
      </c>
      <c r="AF19">
        <f t="shared" si="19"/>
        <v>8</v>
      </c>
      <c r="AG19">
        <v>0</v>
      </c>
      <c r="AH19">
        <v>9</v>
      </c>
      <c r="AI19">
        <f t="shared" si="20"/>
        <v>9</v>
      </c>
      <c r="AJ19">
        <f t="shared" si="6"/>
        <v>0</v>
      </c>
      <c r="AK19">
        <f t="shared" si="6"/>
        <v>29</v>
      </c>
      <c r="AL19">
        <f t="shared" si="7"/>
        <v>29</v>
      </c>
      <c r="AM19">
        <f t="shared" si="8"/>
        <v>0.41379310344827586</v>
      </c>
      <c r="AN19">
        <f t="shared" si="9"/>
        <v>0.27586206896551724</v>
      </c>
      <c r="AO19">
        <f t="shared" si="10"/>
        <v>0.31034482758620691</v>
      </c>
      <c r="AP19">
        <f t="shared" si="13"/>
        <v>0.27586206896551724</v>
      </c>
    </row>
    <row r="20" spans="1:42" x14ac:dyDescent="0.2">
      <c r="A20" t="s">
        <v>85</v>
      </c>
      <c r="B20" t="s">
        <v>76</v>
      </c>
      <c r="C20" s="1">
        <v>43025</v>
      </c>
      <c r="D20" s="2">
        <v>0.85972222222222217</v>
      </c>
      <c r="E20" t="s">
        <v>58</v>
      </c>
      <c r="F20" t="s">
        <v>45</v>
      </c>
      <c r="G20" t="s">
        <v>59</v>
      </c>
      <c r="H20" t="s">
        <v>81</v>
      </c>
      <c r="I20" t="s">
        <v>48</v>
      </c>
      <c r="J20" t="s">
        <v>86</v>
      </c>
      <c r="K20" t="s">
        <v>86</v>
      </c>
      <c r="L20">
        <v>24</v>
      </c>
      <c r="M20">
        <v>9</v>
      </c>
      <c r="N20">
        <f t="shared" si="14"/>
        <v>33</v>
      </c>
      <c r="O20">
        <v>0</v>
      </c>
      <c r="P20">
        <v>0</v>
      </c>
      <c r="Q20">
        <f t="shared" si="15"/>
        <v>0</v>
      </c>
      <c r="R20">
        <v>1</v>
      </c>
      <c r="S20">
        <v>0</v>
      </c>
      <c r="T20">
        <f t="shared" si="16"/>
        <v>1</v>
      </c>
      <c r="U20">
        <v>1</v>
      </c>
      <c r="V20">
        <v>0</v>
      </c>
      <c r="W20">
        <f t="shared" si="17"/>
        <v>1</v>
      </c>
      <c r="X20">
        <v>0</v>
      </c>
      <c r="Y20">
        <v>0</v>
      </c>
      <c r="Z20">
        <f t="shared" si="21"/>
        <v>0</v>
      </c>
      <c r="AA20">
        <v>1</v>
      </c>
      <c r="AB20">
        <v>0</v>
      </c>
      <c r="AC20">
        <f t="shared" si="18"/>
        <v>1</v>
      </c>
      <c r="AD20">
        <v>24</v>
      </c>
      <c r="AE20">
        <v>9</v>
      </c>
      <c r="AF20">
        <f t="shared" si="19"/>
        <v>33</v>
      </c>
      <c r="AG20" t="s">
        <v>49</v>
      </c>
      <c r="AH20" t="s">
        <v>49</v>
      </c>
      <c r="AI20" t="s">
        <v>49</v>
      </c>
      <c r="AJ20">
        <f t="shared" si="6"/>
        <v>25</v>
      </c>
      <c r="AK20">
        <f t="shared" si="6"/>
        <v>9</v>
      </c>
      <c r="AL20">
        <f t="shared" si="7"/>
        <v>34</v>
      </c>
      <c r="AM20">
        <f t="shared" si="8"/>
        <v>0.97058823529411764</v>
      </c>
      <c r="AN20">
        <f t="shared" si="9"/>
        <v>0</v>
      </c>
      <c r="AO20">
        <f t="shared" si="10"/>
        <v>2.9411764705882353E-2</v>
      </c>
      <c r="AP20">
        <f t="shared" si="13"/>
        <v>2.9411764705882353E-2</v>
      </c>
    </row>
    <row r="21" spans="1:42" x14ac:dyDescent="0.2">
      <c r="A21" t="s">
        <v>87</v>
      </c>
      <c r="B21" t="s">
        <v>76</v>
      </c>
      <c r="C21" s="1">
        <v>42829</v>
      </c>
      <c r="D21" s="2">
        <v>7.0833333333333331E-2</v>
      </c>
      <c r="E21" t="s">
        <v>44</v>
      </c>
      <c r="F21" t="s">
        <v>45</v>
      </c>
      <c r="G21" t="s">
        <v>46</v>
      </c>
      <c r="H21" t="s">
        <v>47</v>
      </c>
      <c r="I21" t="s">
        <v>48</v>
      </c>
      <c r="J21" t="s">
        <v>86</v>
      </c>
      <c r="K21" t="s">
        <v>48</v>
      </c>
      <c r="L21">
        <v>0</v>
      </c>
      <c r="M21">
        <v>12</v>
      </c>
      <c r="N21">
        <f t="shared" si="14"/>
        <v>12</v>
      </c>
      <c r="O21">
        <v>10</v>
      </c>
      <c r="P21">
        <v>0</v>
      </c>
      <c r="Q21">
        <f t="shared" si="15"/>
        <v>10</v>
      </c>
      <c r="R21">
        <v>1</v>
      </c>
      <c r="S21">
        <v>17</v>
      </c>
      <c r="T21">
        <f t="shared" si="16"/>
        <v>18</v>
      </c>
      <c r="U21">
        <v>1</v>
      </c>
      <c r="V21">
        <v>17</v>
      </c>
      <c r="W21">
        <v>1</v>
      </c>
      <c r="X21">
        <v>17</v>
      </c>
      <c r="Y21" t="s">
        <v>49</v>
      </c>
      <c r="Z21" t="s">
        <v>49</v>
      </c>
      <c r="AA21">
        <v>0</v>
      </c>
      <c r="AB21">
        <v>12</v>
      </c>
      <c r="AC21">
        <f t="shared" si="18"/>
        <v>12</v>
      </c>
      <c r="AD21">
        <v>1</v>
      </c>
      <c r="AE21">
        <v>17</v>
      </c>
      <c r="AF21">
        <f t="shared" si="19"/>
        <v>18</v>
      </c>
      <c r="AG21">
        <v>0</v>
      </c>
      <c r="AH21">
        <v>10</v>
      </c>
      <c r="AI21">
        <f t="shared" si="20"/>
        <v>10</v>
      </c>
      <c r="AJ21">
        <f t="shared" si="6"/>
        <v>11</v>
      </c>
      <c r="AK21">
        <f t="shared" si="6"/>
        <v>29</v>
      </c>
      <c r="AL21">
        <f t="shared" si="7"/>
        <v>40</v>
      </c>
      <c r="AM21">
        <f t="shared" si="8"/>
        <v>0.3</v>
      </c>
      <c r="AN21">
        <f t="shared" si="9"/>
        <v>0.25</v>
      </c>
      <c r="AO21">
        <f t="shared" si="10"/>
        <v>0.45</v>
      </c>
      <c r="AP21">
        <f t="shared" si="13"/>
        <v>2.5000000000000001E-2</v>
      </c>
    </row>
    <row r="22" spans="1:42" x14ac:dyDescent="0.2">
      <c r="A22" t="s">
        <v>88</v>
      </c>
      <c r="B22" t="s">
        <v>76</v>
      </c>
      <c r="C22" s="1">
        <v>42829</v>
      </c>
      <c r="D22" s="2">
        <v>0.83333333333333337</v>
      </c>
      <c r="E22" t="s">
        <v>44</v>
      </c>
      <c r="F22" t="s">
        <v>45</v>
      </c>
      <c r="G22" t="s">
        <v>46</v>
      </c>
      <c r="H22" t="s">
        <v>47</v>
      </c>
      <c r="I22" t="s">
        <v>48</v>
      </c>
      <c r="J22" t="s">
        <v>49</v>
      </c>
      <c r="K22" t="s">
        <v>48</v>
      </c>
      <c r="L22">
        <v>0</v>
      </c>
      <c r="M22">
        <v>7</v>
      </c>
      <c r="N22">
        <f t="shared" si="14"/>
        <v>7</v>
      </c>
      <c r="O22">
        <v>0</v>
      </c>
      <c r="P22">
        <v>1</v>
      </c>
      <c r="Q22">
        <f t="shared" si="15"/>
        <v>1</v>
      </c>
      <c r="R22">
        <v>0</v>
      </c>
      <c r="S22">
        <v>1</v>
      </c>
      <c r="T22">
        <f t="shared" si="16"/>
        <v>1</v>
      </c>
      <c r="U22" t="s">
        <v>49</v>
      </c>
      <c r="V22" t="s">
        <v>49</v>
      </c>
      <c r="W22">
        <f t="shared" si="17"/>
        <v>0</v>
      </c>
      <c r="X22">
        <v>0</v>
      </c>
      <c r="Y22">
        <v>1</v>
      </c>
      <c r="Z22">
        <f t="shared" si="21"/>
        <v>1</v>
      </c>
      <c r="AA22" t="s">
        <v>49</v>
      </c>
      <c r="AB22" t="s">
        <v>49</v>
      </c>
      <c r="AC22" t="s">
        <v>49</v>
      </c>
      <c r="AD22">
        <v>0</v>
      </c>
      <c r="AE22">
        <v>7</v>
      </c>
      <c r="AF22">
        <f t="shared" si="19"/>
        <v>7</v>
      </c>
      <c r="AG22">
        <v>0</v>
      </c>
      <c r="AH22">
        <v>1</v>
      </c>
      <c r="AI22">
        <f t="shared" si="20"/>
        <v>1</v>
      </c>
      <c r="AJ22">
        <f t="shared" si="6"/>
        <v>0</v>
      </c>
      <c r="AK22">
        <f t="shared" si="6"/>
        <v>9</v>
      </c>
      <c r="AL22">
        <f t="shared" si="7"/>
        <v>9</v>
      </c>
      <c r="AM22">
        <f t="shared" si="8"/>
        <v>0.77777777777777779</v>
      </c>
      <c r="AN22">
        <f t="shared" si="9"/>
        <v>0.1111111111111111</v>
      </c>
      <c r="AO22">
        <f t="shared" si="10"/>
        <v>0.1111111111111111</v>
      </c>
      <c r="AP22">
        <f t="shared" si="13"/>
        <v>0</v>
      </c>
    </row>
    <row r="23" spans="1:42" x14ac:dyDescent="0.2">
      <c r="A23" t="s">
        <v>89</v>
      </c>
      <c r="B23" t="s">
        <v>76</v>
      </c>
      <c r="C23" s="1">
        <v>42857</v>
      </c>
      <c r="D23" s="2">
        <v>0.92708333333333337</v>
      </c>
      <c r="E23" t="s">
        <v>44</v>
      </c>
      <c r="F23" t="s">
        <v>45</v>
      </c>
      <c r="G23" t="s">
        <v>54</v>
      </c>
      <c r="H23" t="s">
        <v>55</v>
      </c>
      <c r="I23" t="s">
        <v>77</v>
      </c>
      <c r="J23" t="s">
        <v>48</v>
      </c>
      <c r="K23" t="s">
        <v>77</v>
      </c>
      <c r="L23">
        <v>1</v>
      </c>
      <c r="M23">
        <v>8</v>
      </c>
      <c r="N23">
        <f t="shared" si="14"/>
        <v>9</v>
      </c>
      <c r="O23">
        <v>0</v>
      </c>
      <c r="P23">
        <v>3</v>
      </c>
      <c r="Q23">
        <f t="shared" si="15"/>
        <v>3</v>
      </c>
      <c r="R23">
        <v>0</v>
      </c>
      <c r="S23">
        <v>5</v>
      </c>
      <c r="T23">
        <f t="shared" si="16"/>
        <v>5</v>
      </c>
      <c r="U23">
        <v>0</v>
      </c>
      <c r="V23">
        <v>5</v>
      </c>
      <c r="W23">
        <f t="shared" si="17"/>
        <v>5</v>
      </c>
      <c r="X23">
        <v>0</v>
      </c>
      <c r="Y23">
        <v>5</v>
      </c>
      <c r="Z23">
        <f t="shared" si="21"/>
        <v>5</v>
      </c>
      <c r="AA23" t="s">
        <v>49</v>
      </c>
      <c r="AB23" t="s">
        <v>49</v>
      </c>
      <c r="AC23" t="s">
        <v>49</v>
      </c>
      <c r="AD23">
        <v>0</v>
      </c>
      <c r="AE23">
        <v>3</v>
      </c>
      <c r="AF23">
        <f t="shared" si="19"/>
        <v>3</v>
      </c>
      <c r="AG23">
        <v>1</v>
      </c>
      <c r="AH23">
        <v>8</v>
      </c>
      <c r="AI23">
        <f t="shared" si="20"/>
        <v>9</v>
      </c>
      <c r="AJ23">
        <f t="shared" si="6"/>
        <v>1</v>
      </c>
      <c r="AK23">
        <f t="shared" si="6"/>
        <v>16</v>
      </c>
      <c r="AL23">
        <f t="shared" si="7"/>
        <v>17</v>
      </c>
      <c r="AM23">
        <f t="shared" si="8"/>
        <v>0.52941176470588236</v>
      </c>
      <c r="AN23">
        <f t="shared" si="9"/>
        <v>0.17647058823529413</v>
      </c>
      <c r="AO23">
        <f t="shared" si="10"/>
        <v>0.29411764705882354</v>
      </c>
      <c r="AP23">
        <f t="shared" si="13"/>
        <v>0.29411764705882354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2018-08-05T06:00:24Z</dcterms:created>
  <dcterms:modified xsi:type="dcterms:W3CDTF">2018-08-05T06:01:13Z</dcterms:modified>
</cp:coreProperties>
</file>