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dixon/GitHub/Sensory_learning/Sensory_learning_1/"/>
    </mc:Choice>
  </mc:AlternateContent>
  <xr:revisionPtr revIDLastSave="0" documentId="8_{E3F4714F-8509-EC40-895F-281CBAAD7520}" xr6:coauthVersionLast="34" xr6:coauthVersionMax="34" xr10:uidLastSave="{00000000-0000-0000-0000-000000000000}"/>
  <bookViews>
    <workbookView xWindow="1680" yWindow="2460" windowWidth="23840" windowHeight="12660" xr2:uid="{CF058D2F-86E7-674B-8B1D-F397B112F53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6" i="1" l="1"/>
  <c r="AF26" i="1"/>
  <c r="W26" i="1"/>
  <c r="AL26" i="1" s="1"/>
  <c r="T26" i="1"/>
  <c r="AK26" i="1" s="1"/>
  <c r="Q26" i="1"/>
  <c r="N26" i="1"/>
  <c r="AH26" i="1" s="1"/>
  <c r="AG25" i="1"/>
  <c r="AF25" i="1"/>
  <c r="T25" i="1"/>
  <c r="Q25" i="1"/>
  <c r="N25" i="1"/>
  <c r="AG24" i="1"/>
  <c r="AF24" i="1"/>
  <c r="W24" i="1"/>
  <c r="AL24" i="1" s="1"/>
  <c r="T24" i="1"/>
  <c r="Q24" i="1"/>
  <c r="N24" i="1"/>
  <c r="AH24" i="1" s="1"/>
  <c r="AG23" i="1"/>
  <c r="AF23" i="1"/>
  <c r="W23" i="1"/>
  <c r="T23" i="1"/>
  <c r="Q23" i="1"/>
  <c r="N23" i="1"/>
  <c r="AG22" i="1"/>
  <c r="AF22" i="1"/>
  <c r="W22" i="1"/>
  <c r="T22" i="1"/>
  <c r="Q22" i="1"/>
  <c r="N22" i="1"/>
  <c r="AG21" i="1"/>
  <c r="AF21" i="1"/>
  <c r="W21" i="1"/>
  <c r="T21" i="1"/>
  <c r="Q21" i="1"/>
  <c r="N21" i="1"/>
  <c r="AH21" i="1" s="1"/>
  <c r="AI20" i="1"/>
  <c r="AG20" i="1"/>
  <c r="AF20" i="1"/>
  <c r="W20" i="1"/>
  <c r="AL20" i="1" s="1"/>
  <c r="T20" i="1"/>
  <c r="Q20" i="1"/>
  <c r="N20" i="1"/>
  <c r="AH20" i="1" s="1"/>
  <c r="AK20" i="1" s="1"/>
  <c r="AG19" i="1"/>
  <c r="AF19" i="1"/>
  <c r="W19" i="1"/>
  <c r="T19" i="1"/>
  <c r="Q19" i="1"/>
  <c r="N19" i="1"/>
  <c r="AG18" i="1"/>
  <c r="AF18" i="1"/>
  <c r="W18" i="1"/>
  <c r="T18" i="1"/>
  <c r="Q18" i="1"/>
  <c r="N18" i="1"/>
  <c r="AG17" i="1"/>
  <c r="AF17" i="1"/>
  <c r="W17" i="1"/>
  <c r="T17" i="1"/>
  <c r="Q17" i="1"/>
  <c r="N17" i="1"/>
  <c r="AH17" i="1" s="1"/>
  <c r="AG16" i="1"/>
  <c r="AF16" i="1"/>
  <c r="T16" i="1"/>
  <c r="Q16" i="1"/>
  <c r="N16" i="1"/>
  <c r="AG15" i="1"/>
  <c r="AF15" i="1"/>
  <c r="T15" i="1"/>
  <c r="Q15" i="1"/>
  <c r="N15" i="1"/>
  <c r="AH15" i="1" s="1"/>
  <c r="AJ15" i="1" s="1"/>
  <c r="AG14" i="1"/>
  <c r="AF14" i="1"/>
  <c r="W14" i="1"/>
  <c r="T14" i="1"/>
  <c r="Q14" i="1"/>
  <c r="N14" i="1"/>
  <c r="AJ13" i="1"/>
  <c r="AG13" i="1"/>
  <c r="AF13" i="1"/>
  <c r="W13" i="1"/>
  <c r="T13" i="1"/>
  <c r="Q13" i="1"/>
  <c r="N13" i="1"/>
  <c r="AH13" i="1" s="1"/>
  <c r="AI12" i="1"/>
  <c r="AG12" i="1"/>
  <c r="AF12" i="1"/>
  <c r="W12" i="1"/>
  <c r="AL12" i="1" s="1"/>
  <c r="T12" i="1"/>
  <c r="Q12" i="1"/>
  <c r="N12" i="1"/>
  <c r="AH12" i="1" s="1"/>
  <c r="AK12" i="1" s="1"/>
  <c r="AG11" i="1"/>
  <c r="AF11" i="1"/>
  <c r="W11" i="1"/>
  <c r="T11" i="1"/>
  <c r="Q11" i="1"/>
  <c r="N11" i="1"/>
  <c r="AG10" i="1"/>
  <c r="AF10" i="1"/>
  <c r="W10" i="1"/>
  <c r="T10" i="1"/>
  <c r="Q10" i="1"/>
  <c r="N10" i="1"/>
  <c r="AG9" i="1"/>
  <c r="AF9" i="1"/>
  <c r="W9" i="1"/>
  <c r="T9" i="1"/>
  <c r="Q9" i="1"/>
  <c r="N9" i="1"/>
  <c r="AH9" i="1" s="1"/>
  <c r="AK8" i="1"/>
  <c r="AJ8" i="1"/>
  <c r="AI8" i="1"/>
  <c r="AH8" i="1"/>
  <c r="AL8" i="1" s="1"/>
  <c r="AF8" i="1"/>
  <c r="V8" i="1"/>
  <c r="S8" i="1"/>
  <c r="P8" i="1"/>
  <c r="M8" i="1"/>
  <c r="AG8" i="1" s="1"/>
  <c r="AH7" i="1"/>
  <c r="AF7" i="1"/>
  <c r="V7" i="1"/>
  <c r="S7" i="1"/>
  <c r="P7" i="1"/>
  <c r="M7" i="1"/>
  <c r="AG7" i="1" s="1"/>
  <c r="AK6" i="1"/>
  <c r="AH6" i="1"/>
  <c r="AJ6" i="1" s="1"/>
  <c r="AF6" i="1"/>
  <c r="Z6" i="1"/>
  <c r="V6" i="1"/>
  <c r="S6" i="1"/>
  <c r="AG6" i="1" s="1"/>
  <c r="P6" i="1"/>
  <c r="M6" i="1"/>
  <c r="AK5" i="1"/>
  <c r="AH5" i="1"/>
  <c r="AJ5" i="1" s="1"/>
  <c r="AF5" i="1"/>
  <c r="V5" i="1"/>
  <c r="S5" i="1"/>
  <c r="P5" i="1"/>
  <c r="AG5" i="1" s="1"/>
  <c r="M5" i="1"/>
  <c r="AK4" i="1"/>
  <c r="AJ4" i="1"/>
  <c r="AI4" i="1"/>
  <c r="AH4" i="1"/>
  <c r="AF4" i="1"/>
  <c r="S4" i="1"/>
  <c r="P4" i="1"/>
  <c r="M4" i="1"/>
  <c r="AG4" i="1" s="1"/>
  <c r="AK3" i="1"/>
  <c r="AH3" i="1"/>
  <c r="AJ3" i="1" s="1"/>
  <c r="AF3" i="1"/>
  <c r="V3" i="1"/>
  <c r="S3" i="1"/>
  <c r="P3" i="1"/>
  <c r="AG3" i="1" s="1"/>
  <c r="M3" i="1"/>
  <c r="AK2" i="1"/>
  <c r="AJ2" i="1"/>
  <c r="AH2" i="1"/>
  <c r="AI2" i="1" s="1"/>
  <c r="AF2" i="1"/>
  <c r="V2" i="1"/>
  <c r="S2" i="1"/>
  <c r="P2" i="1"/>
  <c r="M2" i="1"/>
  <c r="AG2" i="1" s="1"/>
  <c r="AJ22" i="1" l="1"/>
  <c r="AL9" i="1"/>
  <c r="AK9" i="1"/>
  <c r="AH11" i="1"/>
  <c r="AI15" i="1"/>
  <c r="AI17" i="1"/>
  <c r="AL21" i="1"/>
  <c r="AK21" i="1"/>
  <c r="AI22" i="1"/>
  <c r="AH22" i="1"/>
  <c r="AH23" i="1"/>
  <c r="AK23" i="1" s="1"/>
  <c r="AJ25" i="1"/>
  <c r="AL17" i="1"/>
  <c r="AK17" i="1"/>
  <c r="AH19" i="1"/>
  <c r="AL13" i="1"/>
  <c r="AK13" i="1"/>
  <c r="AH14" i="1"/>
  <c r="AK15" i="1"/>
  <c r="AJ17" i="1"/>
  <c r="AI21" i="1"/>
  <c r="AH18" i="1"/>
  <c r="AI18" i="1" s="1"/>
  <c r="AH10" i="1"/>
  <c r="AK7" i="1"/>
  <c r="AJ7" i="1"/>
  <c r="AI7" i="1"/>
  <c r="AI9" i="1"/>
  <c r="AL7" i="1"/>
  <c r="AJ9" i="1"/>
  <c r="AI13" i="1"/>
  <c r="AH16" i="1"/>
  <c r="AJ16" i="1" s="1"/>
  <c r="AJ21" i="1"/>
  <c r="AJ23" i="1"/>
  <c r="AK24" i="1"/>
  <c r="AI24" i="1"/>
  <c r="AI26" i="1"/>
  <c r="AJ26" i="1"/>
  <c r="AL3" i="1"/>
  <c r="AL5" i="1"/>
  <c r="AL6" i="1"/>
  <c r="AJ12" i="1"/>
  <c r="AJ20" i="1"/>
  <c r="AJ24" i="1"/>
  <c r="AH25" i="1"/>
  <c r="AK25" i="1" s="1"/>
  <c r="AL2" i="1"/>
  <c r="AI3" i="1"/>
  <c r="AI5" i="1"/>
  <c r="AI6" i="1"/>
  <c r="AI19" i="1" l="1"/>
  <c r="AL19" i="1"/>
  <c r="AL14" i="1"/>
  <c r="AK14" i="1"/>
  <c r="AI16" i="1"/>
  <c r="AI14" i="1"/>
  <c r="AJ14" i="1"/>
  <c r="AI11" i="1"/>
  <c r="AL11" i="1"/>
  <c r="AL18" i="1"/>
  <c r="AK18" i="1"/>
  <c r="AJ19" i="1"/>
  <c r="AI23" i="1"/>
  <c r="AL23" i="1"/>
  <c r="AL10" i="1"/>
  <c r="AK10" i="1"/>
  <c r="AK16" i="1"/>
  <c r="AJ18" i="1"/>
  <c r="AJ11" i="1"/>
  <c r="AI10" i="1"/>
  <c r="AI25" i="1"/>
  <c r="AJ10" i="1"/>
  <c r="AL22" i="1"/>
  <c r="AK22" i="1"/>
  <c r="AK11" i="1"/>
  <c r="AK19" i="1"/>
</calcChain>
</file>

<file path=xl/sharedStrings.xml><?xml version="1.0" encoding="utf-8"?>
<sst xmlns="http://schemas.openxmlformats.org/spreadsheetml/2006/main" count="332" uniqueCount="90">
  <si>
    <t>Bat.ID</t>
  </si>
  <si>
    <t>Scorer</t>
  </si>
  <si>
    <t>Date</t>
  </si>
  <si>
    <t>Time</t>
  </si>
  <si>
    <t xml:space="preserve"> Species</t>
  </si>
  <si>
    <t>Test</t>
  </si>
  <si>
    <t>Rewarded_sound</t>
  </si>
  <si>
    <t>Rewarded_smell</t>
  </si>
  <si>
    <t>first_hover</t>
  </si>
  <si>
    <t>first_land</t>
  </si>
  <si>
    <t>first_visit</t>
  </si>
  <si>
    <t>lands_smell</t>
  </si>
  <si>
    <t>hovers_smell</t>
  </si>
  <si>
    <t>visits_smell</t>
  </si>
  <si>
    <t>lands_sound</t>
  </si>
  <si>
    <t>hovers_sound</t>
  </si>
  <si>
    <t>visits_sound</t>
  </si>
  <si>
    <t>lands_neither</t>
  </si>
  <si>
    <t>hovers_neither</t>
  </si>
  <si>
    <t>visits_neither</t>
  </si>
  <si>
    <t>lands_nearest</t>
  </si>
  <si>
    <t>hovers_nearest</t>
  </si>
  <si>
    <t>visits_nearest</t>
  </si>
  <si>
    <t>visits_alpha</t>
  </si>
  <si>
    <t>visits_beta</t>
  </si>
  <si>
    <t>visits_feta</t>
  </si>
  <si>
    <t>visits_epsilon</t>
  </si>
  <si>
    <t>visits_sassafras</t>
  </si>
  <si>
    <t>visits_almond</t>
  </si>
  <si>
    <t>visits_cinnamon</t>
  </si>
  <si>
    <t>visits_anise</t>
  </si>
  <si>
    <t>total_lands</t>
  </si>
  <si>
    <t>total_hovers</t>
  </si>
  <si>
    <t>total_visits</t>
  </si>
  <si>
    <t>pct_visits_sound</t>
  </si>
  <si>
    <t>pct_visits_smell</t>
  </si>
  <si>
    <t>pct_visits_neither</t>
  </si>
  <si>
    <t>pct_visits_nearest</t>
  </si>
  <si>
    <t>E-C07C</t>
  </si>
  <si>
    <t>Unknown</t>
  </si>
  <si>
    <t>AJ</t>
  </si>
  <si>
    <t>SovSm</t>
  </si>
  <si>
    <t>epsilon</t>
  </si>
  <si>
    <t>sasafrass</t>
  </si>
  <si>
    <t>smell</t>
  </si>
  <si>
    <t>NA</t>
  </si>
  <si>
    <t>smell, nearest</t>
  </si>
  <si>
    <t>J-C090</t>
  </si>
  <si>
    <t>feta</t>
  </si>
  <si>
    <t>cinnamon</t>
  </si>
  <si>
    <t>sound, nearest</t>
  </si>
  <si>
    <t>A-Head</t>
  </si>
  <si>
    <t>Dylan</t>
  </si>
  <si>
    <t>L</t>
  </si>
  <si>
    <t>nearest</t>
  </si>
  <si>
    <t>B-Butt</t>
  </si>
  <si>
    <t>neither</t>
  </si>
  <si>
    <t>C-Newbie</t>
  </si>
  <si>
    <t>Dyan</t>
  </si>
  <si>
    <t>sound</t>
  </si>
  <si>
    <t>A-C095</t>
  </si>
  <si>
    <t>?</t>
  </si>
  <si>
    <t>Cracker_Jacks</t>
  </si>
  <si>
    <t>T</t>
  </si>
  <si>
    <t>Bartameus</t>
  </si>
  <si>
    <t>neither, nearest</t>
  </si>
  <si>
    <t>Lireal</t>
  </si>
  <si>
    <t>H-C055</t>
  </si>
  <si>
    <t>Vanessa</t>
  </si>
  <si>
    <t>Shostakovich</t>
  </si>
  <si>
    <t>beta</t>
  </si>
  <si>
    <t>almond</t>
  </si>
  <si>
    <t>Mozart</t>
  </si>
  <si>
    <t>Beethoven</t>
  </si>
  <si>
    <t>Dineilys</t>
  </si>
  <si>
    <t>D-C0B6</t>
  </si>
  <si>
    <t>F-C0C0</t>
  </si>
  <si>
    <t>Whitey</t>
  </si>
  <si>
    <t>alpha</t>
  </si>
  <si>
    <t>anise</t>
  </si>
  <si>
    <t>I-C0BF</t>
  </si>
  <si>
    <t>Handel</t>
  </si>
  <si>
    <t>K - C091</t>
  </si>
  <si>
    <t>Amanda</t>
  </si>
  <si>
    <t>5/2/17 or  4/2/2017</t>
  </si>
  <si>
    <t>G-C09B</t>
  </si>
  <si>
    <t>B-C09E</t>
  </si>
  <si>
    <t>C-C09A</t>
  </si>
  <si>
    <t>May</t>
  </si>
  <si>
    <t>L- C07F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</si>
</sst>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4135-4BC1-5F47-A5F3-FACC0570CA5A}">
  <dimension ref="A1:AL26"/>
  <sheetViews>
    <sheetView tabSelected="1" workbookViewId="0">
      <selection activeCell="J11" sqref="J11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 t="s">
        <v>38</v>
      </c>
      <c r="B2" t="s">
        <v>39</v>
      </c>
      <c r="C2" s="1">
        <v>42826</v>
      </c>
      <c r="D2" s="2">
        <v>0.86944444444444446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>
        <v>0</v>
      </c>
      <c r="M2">
        <f t="shared" ref="M2:M8" si="0">N2-L2</f>
        <v>2</v>
      </c>
      <c r="N2">
        <v>2</v>
      </c>
      <c r="O2">
        <v>0</v>
      </c>
      <c r="P2">
        <f t="shared" ref="P2:P8" si="1">Q2-O2</f>
        <v>1</v>
      </c>
      <c r="Q2">
        <v>1</v>
      </c>
      <c r="R2">
        <v>1</v>
      </c>
      <c r="S2">
        <f>T2-R2</f>
        <v>0</v>
      </c>
      <c r="T2">
        <v>1</v>
      </c>
      <c r="U2">
        <v>1</v>
      </c>
      <c r="V2">
        <f t="shared" ref="V2:V8" si="2">W2-U2</f>
        <v>0</v>
      </c>
      <c r="W2">
        <v>1</v>
      </c>
      <c r="X2">
        <v>1</v>
      </c>
      <c r="Y2" t="s">
        <v>45</v>
      </c>
      <c r="Z2">
        <v>2</v>
      </c>
      <c r="AA2">
        <v>1</v>
      </c>
      <c r="AB2">
        <v>2</v>
      </c>
      <c r="AC2">
        <v>1</v>
      </c>
      <c r="AD2">
        <v>1</v>
      </c>
      <c r="AE2" t="s">
        <v>45</v>
      </c>
      <c r="AF2">
        <f t="shared" ref="AF2:AH24" si="3">SUM(L2,O2,R2)</f>
        <v>1</v>
      </c>
      <c r="AG2">
        <f t="shared" si="3"/>
        <v>3</v>
      </c>
      <c r="AH2">
        <f>SUM(N2,Q2,T2)</f>
        <v>4</v>
      </c>
      <c r="AI2">
        <f t="shared" ref="AI2:AI26" si="4">Q2/AH2</f>
        <v>0.25</v>
      </c>
      <c r="AJ2">
        <f t="shared" ref="AJ2:AJ26" si="5">N2/AH2</f>
        <v>0.5</v>
      </c>
      <c r="AK2">
        <f t="shared" ref="AK2:AK26" si="6">T2/AH2</f>
        <v>0.25</v>
      </c>
      <c r="AL2">
        <f t="shared" ref="AL2:AL24" si="7">W2/AH2</f>
        <v>0.25</v>
      </c>
    </row>
    <row r="3" spans="1:38" x14ac:dyDescent="0.2">
      <c r="A3" t="s">
        <v>47</v>
      </c>
      <c r="B3" t="s">
        <v>39</v>
      </c>
      <c r="C3" s="1">
        <v>42855</v>
      </c>
      <c r="D3" s="2">
        <v>0.83888888888888891</v>
      </c>
      <c r="E3" t="s">
        <v>40</v>
      </c>
      <c r="F3" t="s">
        <v>41</v>
      </c>
      <c r="G3" t="s">
        <v>48</v>
      </c>
      <c r="H3" t="s">
        <v>49</v>
      </c>
      <c r="I3" t="s">
        <v>50</v>
      </c>
      <c r="J3" t="s">
        <v>50</v>
      </c>
      <c r="K3" t="s">
        <v>50</v>
      </c>
      <c r="L3">
        <v>0</v>
      </c>
      <c r="M3">
        <f t="shared" si="0"/>
        <v>1</v>
      </c>
      <c r="N3">
        <v>1</v>
      </c>
      <c r="O3">
        <v>1</v>
      </c>
      <c r="P3">
        <f t="shared" si="1"/>
        <v>5</v>
      </c>
      <c r="Q3">
        <v>6</v>
      </c>
      <c r="R3">
        <v>0</v>
      </c>
      <c r="S3">
        <f t="shared" ref="S3:S8" si="8">T3-R3</f>
        <v>0</v>
      </c>
      <c r="T3">
        <v>0</v>
      </c>
      <c r="U3">
        <v>1</v>
      </c>
      <c r="V3">
        <f t="shared" si="2"/>
        <v>5</v>
      </c>
      <c r="W3">
        <v>6</v>
      </c>
      <c r="X3">
        <v>0</v>
      </c>
      <c r="Y3" t="s">
        <v>45</v>
      </c>
      <c r="Z3">
        <v>6</v>
      </c>
      <c r="AA3">
        <v>1</v>
      </c>
      <c r="AB3">
        <v>0</v>
      </c>
      <c r="AC3" t="s">
        <v>45</v>
      </c>
      <c r="AD3">
        <v>1</v>
      </c>
      <c r="AE3">
        <v>0</v>
      </c>
      <c r="AF3">
        <f t="shared" si="3"/>
        <v>1</v>
      </c>
      <c r="AG3">
        <f t="shared" si="3"/>
        <v>6</v>
      </c>
      <c r="AH3">
        <f>SUM(N3,Q3,T3)</f>
        <v>7</v>
      </c>
      <c r="AI3">
        <f t="shared" si="4"/>
        <v>0.8571428571428571</v>
      </c>
      <c r="AJ3">
        <f t="shared" si="5"/>
        <v>0.14285714285714285</v>
      </c>
      <c r="AK3">
        <f t="shared" si="6"/>
        <v>0</v>
      </c>
      <c r="AL3">
        <f t="shared" si="7"/>
        <v>0.8571428571428571</v>
      </c>
    </row>
    <row r="4" spans="1:38" x14ac:dyDescent="0.2">
      <c r="A4" t="s">
        <v>51</v>
      </c>
      <c r="B4" t="s">
        <v>52</v>
      </c>
      <c r="C4" s="1">
        <v>42917</v>
      </c>
      <c r="D4" s="2">
        <v>0.84861111111111109</v>
      </c>
      <c r="E4" t="s">
        <v>53</v>
      </c>
      <c r="F4" t="s">
        <v>41</v>
      </c>
      <c r="G4" t="s">
        <v>48</v>
      </c>
      <c r="H4" t="s">
        <v>49</v>
      </c>
      <c r="I4" t="s">
        <v>54</v>
      </c>
      <c r="J4" t="s">
        <v>44</v>
      </c>
      <c r="K4" t="s">
        <v>44</v>
      </c>
      <c r="L4">
        <v>6</v>
      </c>
      <c r="M4">
        <f t="shared" si="0"/>
        <v>4</v>
      </c>
      <c r="N4">
        <v>10</v>
      </c>
      <c r="O4">
        <v>2</v>
      </c>
      <c r="P4">
        <f t="shared" si="1"/>
        <v>0</v>
      </c>
      <c r="Q4">
        <v>2</v>
      </c>
      <c r="R4">
        <v>2</v>
      </c>
      <c r="S4">
        <f t="shared" si="8"/>
        <v>3</v>
      </c>
      <c r="T4">
        <v>5</v>
      </c>
      <c r="U4" t="s">
        <v>45</v>
      </c>
      <c r="V4" t="s">
        <v>45</v>
      </c>
      <c r="W4" t="s">
        <v>45</v>
      </c>
      <c r="X4" t="s">
        <v>45</v>
      </c>
      <c r="Y4">
        <v>10</v>
      </c>
      <c r="Z4">
        <v>2</v>
      </c>
      <c r="AA4">
        <v>5</v>
      </c>
      <c r="AB4" t="s">
        <v>45</v>
      </c>
      <c r="AC4">
        <v>2</v>
      </c>
      <c r="AD4">
        <v>10</v>
      </c>
      <c r="AE4">
        <v>5</v>
      </c>
      <c r="AF4">
        <f t="shared" si="3"/>
        <v>10</v>
      </c>
      <c r="AG4">
        <f t="shared" si="3"/>
        <v>7</v>
      </c>
      <c r="AH4">
        <f>SUM(N4,Q4,T4)</f>
        <v>17</v>
      </c>
      <c r="AI4">
        <f t="shared" si="4"/>
        <v>0.11764705882352941</v>
      </c>
      <c r="AJ4">
        <f t="shared" si="5"/>
        <v>0.58823529411764708</v>
      </c>
      <c r="AK4">
        <f t="shared" si="6"/>
        <v>0.29411764705882354</v>
      </c>
      <c r="AL4" t="s">
        <v>45</v>
      </c>
    </row>
    <row r="5" spans="1:38" x14ac:dyDescent="0.2">
      <c r="A5" t="s">
        <v>55</v>
      </c>
      <c r="B5" t="s">
        <v>52</v>
      </c>
      <c r="C5" s="1">
        <v>42919</v>
      </c>
      <c r="D5" s="2">
        <v>0.85625000000000007</v>
      </c>
      <c r="E5" t="s">
        <v>53</v>
      </c>
      <c r="F5" t="s">
        <v>41</v>
      </c>
      <c r="G5" t="s">
        <v>48</v>
      </c>
      <c r="H5" t="s">
        <v>49</v>
      </c>
      <c r="I5" t="s">
        <v>56</v>
      </c>
      <c r="J5" t="s">
        <v>56</v>
      </c>
      <c r="K5" t="s">
        <v>56</v>
      </c>
      <c r="L5">
        <v>0</v>
      </c>
      <c r="M5">
        <f t="shared" si="0"/>
        <v>0</v>
      </c>
      <c r="N5">
        <v>0</v>
      </c>
      <c r="O5">
        <v>0</v>
      </c>
      <c r="P5">
        <f t="shared" si="1"/>
        <v>0</v>
      </c>
      <c r="Q5">
        <v>0</v>
      </c>
      <c r="R5">
        <v>1</v>
      </c>
      <c r="S5">
        <f t="shared" si="8"/>
        <v>1</v>
      </c>
      <c r="T5">
        <v>2</v>
      </c>
      <c r="U5">
        <v>0</v>
      </c>
      <c r="V5">
        <f t="shared" si="2"/>
        <v>0</v>
      </c>
      <c r="W5">
        <v>0</v>
      </c>
      <c r="X5">
        <v>0</v>
      </c>
      <c r="Y5" t="s">
        <v>45</v>
      </c>
      <c r="Z5">
        <v>0</v>
      </c>
      <c r="AA5">
        <v>2</v>
      </c>
      <c r="AB5">
        <v>0</v>
      </c>
      <c r="AC5" t="s">
        <v>45</v>
      </c>
      <c r="AD5">
        <v>0</v>
      </c>
      <c r="AE5">
        <v>2</v>
      </c>
      <c r="AF5">
        <f t="shared" si="3"/>
        <v>1</v>
      </c>
      <c r="AG5">
        <f t="shared" si="3"/>
        <v>1</v>
      </c>
      <c r="AH5">
        <f>SUM(AB5:AE5)</f>
        <v>2</v>
      </c>
      <c r="AI5">
        <f t="shared" si="4"/>
        <v>0</v>
      </c>
      <c r="AJ5">
        <f t="shared" si="5"/>
        <v>0</v>
      </c>
      <c r="AK5">
        <f t="shared" si="6"/>
        <v>1</v>
      </c>
      <c r="AL5">
        <f t="shared" si="7"/>
        <v>0</v>
      </c>
    </row>
    <row r="6" spans="1:38" x14ac:dyDescent="0.2">
      <c r="A6" t="s">
        <v>57</v>
      </c>
      <c r="B6" t="s">
        <v>58</v>
      </c>
      <c r="C6" s="1">
        <v>42916</v>
      </c>
      <c r="D6" s="2">
        <v>0.85763888888888884</v>
      </c>
      <c r="E6" t="s">
        <v>53</v>
      </c>
      <c r="F6" t="s">
        <v>41</v>
      </c>
      <c r="G6" t="s">
        <v>48</v>
      </c>
      <c r="H6" t="s">
        <v>49</v>
      </c>
      <c r="I6" t="s">
        <v>59</v>
      </c>
      <c r="J6" t="s">
        <v>59</v>
      </c>
      <c r="K6" t="s">
        <v>59</v>
      </c>
      <c r="L6">
        <v>1</v>
      </c>
      <c r="M6">
        <f t="shared" si="0"/>
        <v>3</v>
      </c>
      <c r="N6">
        <v>4</v>
      </c>
      <c r="O6">
        <v>3</v>
      </c>
      <c r="P6">
        <f t="shared" si="1"/>
        <v>5</v>
      </c>
      <c r="Q6">
        <v>8</v>
      </c>
      <c r="R6">
        <v>2</v>
      </c>
      <c r="S6">
        <f t="shared" si="8"/>
        <v>3</v>
      </c>
      <c r="T6">
        <v>5</v>
      </c>
      <c r="U6">
        <v>2</v>
      </c>
      <c r="V6">
        <f t="shared" si="2"/>
        <v>3</v>
      </c>
      <c r="W6">
        <v>5</v>
      </c>
      <c r="X6">
        <v>5</v>
      </c>
      <c r="Y6">
        <v>4</v>
      </c>
      <c r="Z6">
        <f>3+5</f>
        <v>8</v>
      </c>
      <c r="AA6" t="s">
        <v>45</v>
      </c>
      <c r="AB6">
        <v>8</v>
      </c>
      <c r="AC6" t="s">
        <v>45</v>
      </c>
      <c r="AD6">
        <v>4</v>
      </c>
      <c r="AE6">
        <v>5</v>
      </c>
      <c r="AF6">
        <f t="shared" si="3"/>
        <v>6</v>
      </c>
      <c r="AG6">
        <f t="shared" si="3"/>
        <v>11</v>
      </c>
      <c r="AH6">
        <f t="shared" si="3"/>
        <v>17</v>
      </c>
      <c r="AI6">
        <f t="shared" si="4"/>
        <v>0.47058823529411764</v>
      </c>
      <c r="AJ6">
        <f t="shared" si="5"/>
        <v>0.23529411764705882</v>
      </c>
      <c r="AK6">
        <f t="shared" si="6"/>
        <v>0.29411764705882354</v>
      </c>
      <c r="AL6">
        <f t="shared" si="7"/>
        <v>0.29411764705882354</v>
      </c>
    </row>
    <row r="7" spans="1:38" x14ac:dyDescent="0.2">
      <c r="A7" s="3" t="s">
        <v>60</v>
      </c>
      <c r="B7" s="3" t="s">
        <v>61</v>
      </c>
      <c r="C7" s="4">
        <v>42825</v>
      </c>
      <c r="D7" s="5">
        <v>0.85625000000000007</v>
      </c>
      <c r="E7" s="3" t="s">
        <v>40</v>
      </c>
      <c r="F7" s="3" t="s">
        <v>41</v>
      </c>
      <c r="G7" s="3" t="s">
        <v>42</v>
      </c>
      <c r="H7" s="3" t="s">
        <v>43</v>
      </c>
      <c r="I7" s="3" t="s">
        <v>56</v>
      </c>
      <c r="J7" s="3" t="s">
        <v>45</v>
      </c>
      <c r="K7" s="3" t="s">
        <v>56</v>
      </c>
      <c r="L7" s="3">
        <v>0</v>
      </c>
      <c r="M7" s="3">
        <f t="shared" si="0"/>
        <v>6</v>
      </c>
      <c r="N7" s="3">
        <v>6</v>
      </c>
      <c r="O7" s="3">
        <v>0</v>
      </c>
      <c r="P7" s="3">
        <f t="shared" si="1"/>
        <v>1</v>
      </c>
      <c r="Q7" s="3">
        <v>1</v>
      </c>
      <c r="R7" s="3">
        <v>0</v>
      </c>
      <c r="S7" s="3">
        <f t="shared" si="8"/>
        <v>4</v>
      </c>
      <c r="T7" s="3">
        <v>4</v>
      </c>
      <c r="U7" s="3">
        <v>0</v>
      </c>
      <c r="V7" s="3">
        <f t="shared" si="2"/>
        <v>6</v>
      </c>
      <c r="W7" s="3">
        <v>6</v>
      </c>
      <c r="X7" s="3">
        <v>6</v>
      </c>
      <c r="Y7" s="3">
        <v>4</v>
      </c>
      <c r="Z7" s="3" t="s">
        <v>45</v>
      </c>
      <c r="AA7" s="3">
        <v>1</v>
      </c>
      <c r="AB7" s="3">
        <v>6</v>
      </c>
      <c r="AC7" s="3">
        <v>4</v>
      </c>
      <c r="AD7" s="3" t="s">
        <v>45</v>
      </c>
      <c r="AE7" s="3">
        <v>1</v>
      </c>
      <c r="AF7">
        <f t="shared" si="3"/>
        <v>0</v>
      </c>
      <c r="AG7">
        <f t="shared" si="3"/>
        <v>11</v>
      </c>
      <c r="AH7" s="3">
        <f t="shared" si="3"/>
        <v>11</v>
      </c>
      <c r="AI7">
        <f t="shared" si="4"/>
        <v>9.0909090909090912E-2</v>
      </c>
      <c r="AJ7">
        <f t="shared" si="5"/>
        <v>0.54545454545454541</v>
      </c>
      <c r="AK7">
        <f t="shared" si="6"/>
        <v>0.36363636363636365</v>
      </c>
      <c r="AL7">
        <f t="shared" si="7"/>
        <v>0.54545454545454541</v>
      </c>
    </row>
    <row r="8" spans="1:38" x14ac:dyDescent="0.2">
      <c r="A8" t="s">
        <v>62</v>
      </c>
      <c r="B8" t="s">
        <v>39</v>
      </c>
      <c r="C8" s="1">
        <v>42885</v>
      </c>
      <c r="D8" t="s">
        <v>45</v>
      </c>
      <c r="E8" t="s">
        <v>63</v>
      </c>
      <c r="F8" t="s">
        <v>41</v>
      </c>
      <c r="G8" t="s">
        <v>43</v>
      </c>
      <c r="H8" t="s">
        <v>42</v>
      </c>
      <c r="I8" t="s">
        <v>59</v>
      </c>
      <c r="J8" t="s">
        <v>45</v>
      </c>
      <c r="K8" t="s">
        <v>59</v>
      </c>
      <c r="L8">
        <v>0</v>
      </c>
      <c r="M8">
        <f t="shared" si="0"/>
        <v>0</v>
      </c>
      <c r="N8">
        <v>0</v>
      </c>
      <c r="O8">
        <v>0</v>
      </c>
      <c r="P8">
        <f t="shared" si="1"/>
        <v>5</v>
      </c>
      <c r="Q8">
        <v>5</v>
      </c>
      <c r="R8">
        <v>0</v>
      </c>
      <c r="S8">
        <f t="shared" si="8"/>
        <v>1</v>
      </c>
      <c r="T8">
        <v>1</v>
      </c>
      <c r="U8">
        <v>0</v>
      </c>
      <c r="V8">
        <f t="shared" si="2"/>
        <v>5</v>
      </c>
      <c r="W8">
        <v>5</v>
      </c>
      <c r="X8">
        <v>0</v>
      </c>
      <c r="Y8" t="s">
        <v>45</v>
      </c>
      <c r="Z8">
        <v>1</v>
      </c>
      <c r="AA8">
        <v>5</v>
      </c>
      <c r="AB8">
        <v>0</v>
      </c>
      <c r="AC8" t="s">
        <v>45</v>
      </c>
      <c r="AD8">
        <v>5</v>
      </c>
      <c r="AE8">
        <v>1</v>
      </c>
      <c r="AF8">
        <f t="shared" si="3"/>
        <v>0</v>
      </c>
      <c r="AG8">
        <f t="shared" si="3"/>
        <v>6</v>
      </c>
      <c r="AH8">
        <f t="shared" si="3"/>
        <v>6</v>
      </c>
      <c r="AI8">
        <f t="shared" si="4"/>
        <v>0.83333333333333337</v>
      </c>
      <c r="AJ8">
        <f t="shared" si="5"/>
        <v>0</v>
      </c>
      <c r="AK8">
        <f t="shared" si="6"/>
        <v>0.16666666666666666</v>
      </c>
      <c r="AL8">
        <f t="shared" si="7"/>
        <v>0.83333333333333337</v>
      </c>
    </row>
    <row r="9" spans="1:38" x14ac:dyDescent="0.2">
      <c r="A9" t="s">
        <v>64</v>
      </c>
      <c r="B9" t="s">
        <v>39</v>
      </c>
      <c r="C9" s="1">
        <v>42945</v>
      </c>
      <c r="D9" s="2">
        <v>0.81527777777777777</v>
      </c>
      <c r="E9" t="s">
        <v>53</v>
      </c>
      <c r="F9" t="s">
        <v>41</v>
      </c>
      <c r="G9" t="s">
        <v>42</v>
      </c>
      <c r="H9" t="s">
        <v>43</v>
      </c>
      <c r="I9" t="s">
        <v>65</v>
      </c>
      <c r="J9" t="s">
        <v>65</v>
      </c>
      <c r="K9" t="s">
        <v>56</v>
      </c>
      <c r="L9">
        <v>1</v>
      </c>
      <c r="M9">
        <v>1</v>
      </c>
      <c r="N9">
        <f>SUM(L9:M9)</f>
        <v>2</v>
      </c>
      <c r="O9">
        <v>0</v>
      </c>
      <c r="P9">
        <v>8</v>
      </c>
      <c r="Q9">
        <f>SUM(O9:P9)</f>
        <v>8</v>
      </c>
      <c r="R9">
        <v>5</v>
      </c>
      <c r="S9">
        <v>2</v>
      </c>
      <c r="T9">
        <f>SUM(R9:S9)</f>
        <v>7</v>
      </c>
      <c r="U9">
        <v>5</v>
      </c>
      <c r="V9">
        <v>2</v>
      </c>
      <c r="W9">
        <f>SUM(U9:V9)</f>
        <v>7</v>
      </c>
      <c r="X9">
        <v>8</v>
      </c>
      <c r="Y9" t="s">
        <v>45</v>
      </c>
      <c r="Z9">
        <v>2</v>
      </c>
      <c r="AA9">
        <v>8</v>
      </c>
      <c r="AB9">
        <v>2</v>
      </c>
      <c r="AC9">
        <v>6</v>
      </c>
      <c r="AD9">
        <v>7</v>
      </c>
      <c r="AE9" t="s">
        <v>45</v>
      </c>
      <c r="AF9">
        <f t="shared" si="3"/>
        <v>6</v>
      </c>
      <c r="AG9">
        <f t="shared" si="3"/>
        <v>11</v>
      </c>
      <c r="AH9">
        <f t="shared" si="3"/>
        <v>17</v>
      </c>
      <c r="AI9">
        <f t="shared" si="4"/>
        <v>0.47058823529411764</v>
      </c>
      <c r="AJ9">
        <f t="shared" si="5"/>
        <v>0.11764705882352941</v>
      </c>
      <c r="AK9">
        <f t="shared" si="6"/>
        <v>0.41176470588235292</v>
      </c>
      <c r="AL9">
        <f t="shared" si="7"/>
        <v>0.41176470588235292</v>
      </c>
    </row>
    <row r="10" spans="1:38" x14ac:dyDescent="0.2">
      <c r="A10" t="s">
        <v>66</v>
      </c>
      <c r="B10" t="s">
        <v>39</v>
      </c>
      <c r="C10" s="1">
        <v>42945</v>
      </c>
      <c r="D10" s="2">
        <v>0.87291666666666667</v>
      </c>
      <c r="E10" t="s">
        <v>53</v>
      </c>
      <c r="F10" t="s">
        <v>41</v>
      </c>
      <c r="G10" t="s">
        <v>42</v>
      </c>
      <c r="H10" t="s">
        <v>43</v>
      </c>
      <c r="I10" t="s">
        <v>50</v>
      </c>
      <c r="J10" t="s">
        <v>50</v>
      </c>
      <c r="K10" t="s">
        <v>50</v>
      </c>
      <c r="L10">
        <v>0</v>
      </c>
      <c r="M10">
        <v>5</v>
      </c>
      <c r="N10">
        <f>SUM(L10:M10)</f>
        <v>5</v>
      </c>
      <c r="O10">
        <v>4</v>
      </c>
      <c r="P10">
        <v>14</v>
      </c>
      <c r="Q10">
        <f>SUM(O10:P10)</f>
        <v>18</v>
      </c>
      <c r="R10">
        <v>0</v>
      </c>
      <c r="S10">
        <v>5</v>
      </c>
      <c r="T10">
        <f>SUM(R10:S10)</f>
        <v>5</v>
      </c>
      <c r="U10">
        <v>4</v>
      </c>
      <c r="V10">
        <v>14</v>
      </c>
      <c r="W10">
        <f>SUM(U10:V10)</f>
        <v>18</v>
      </c>
      <c r="X10">
        <v>5</v>
      </c>
      <c r="Y10">
        <v>5</v>
      </c>
      <c r="Z10" t="s">
        <v>45</v>
      </c>
      <c r="AA10">
        <v>18</v>
      </c>
      <c r="AB10">
        <v>5</v>
      </c>
      <c r="AC10">
        <v>5</v>
      </c>
      <c r="AD10">
        <v>18</v>
      </c>
      <c r="AE10" t="s">
        <v>45</v>
      </c>
      <c r="AF10">
        <f t="shared" si="3"/>
        <v>4</v>
      </c>
      <c r="AG10">
        <f t="shared" si="3"/>
        <v>24</v>
      </c>
      <c r="AH10">
        <f t="shared" si="3"/>
        <v>28</v>
      </c>
      <c r="AI10">
        <f t="shared" si="4"/>
        <v>0.6428571428571429</v>
      </c>
      <c r="AJ10">
        <f t="shared" si="5"/>
        <v>0.17857142857142858</v>
      </c>
      <c r="AK10">
        <f t="shared" si="6"/>
        <v>0.17857142857142858</v>
      </c>
      <c r="AL10">
        <f t="shared" si="7"/>
        <v>0.6428571428571429</v>
      </c>
    </row>
    <row r="11" spans="1:38" x14ac:dyDescent="0.2">
      <c r="A11" t="s">
        <v>67</v>
      </c>
      <c r="B11" t="s">
        <v>68</v>
      </c>
      <c r="C11" s="1">
        <v>42855</v>
      </c>
      <c r="D11" s="2">
        <v>2.1527777777777781E-2</v>
      </c>
      <c r="E11" t="s">
        <v>40</v>
      </c>
      <c r="F11" t="s">
        <v>41</v>
      </c>
      <c r="G11" t="s">
        <v>48</v>
      </c>
      <c r="H11" t="s">
        <v>49</v>
      </c>
      <c r="I11" t="s">
        <v>50</v>
      </c>
      <c r="J11" t="s">
        <v>50</v>
      </c>
      <c r="K11" t="s">
        <v>50</v>
      </c>
      <c r="L11">
        <v>0</v>
      </c>
      <c r="M11">
        <v>6</v>
      </c>
      <c r="N11">
        <f t="shared" ref="N11:N21" si="9">SUM(L11:M11)</f>
        <v>6</v>
      </c>
      <c r="O11">
        <v>2</v>
      </c>
      <c r="P11">
        <v>17</v>
      </c>
      <c r="Q11">
        <f t="shared" ref="Q11:Q21" si="10">SUM(O11:P11)</f>
        <v>19</v>
      </c>
      <c r="R11">
        <v>0</v>
      </c>
      <c r="S11">
        <v>5</v>
      </c>
      <c r="T11">
        <f t="shared" ref="T11:T21" si="11">SUM(R11:S11)</f>
        <v>5</v>
      </c>
      <c r="U11">
        <v>2</v>
      </c>
      <c r="V11">
        <v>17</v>
      </c>
      <c r="W11">
        <f t="shared" ref="W11:W21" si="12">SUM(U11:V11)</f>
        <v>19</v>
      </c>
      <c r="X11">
        <v>5</v>
      </c>
      <c r="Y11" t="s">
        <v>45</v>
      </c>
      <c r="Z11">
        <v>19</v>
      </c>
      <c r="AA11">
        <v>6</v>
      </c>
      <c r="AB11">
        <v>19</v>
      </c>
      <c r="AC11">
        <v>5</v>
      </c>
      <c r="AD11">
        <v>6</v>
      </c>
      <c r="AE11" t="s">
        <v>45</v>
      </c>
      <c r="AF11">
        <f t="shared" si="3"/>
        <v>2</v>
      </c>
      <c r="AG11">
        <f t="shared" si="3"/>
        <v>28</v>
      </c>
      <c r="AH11">
        <f t="shared" si="3"/>
        <v>30</v>
      </c>
      <c r="AI11">
        <f t="shared" si="4"/>
        <v>0.6333333333333333</v>
      </c>
      <c r="AJ11">
        <f t="shared" si="5"/>
        <v>0.2</v>
      </c>
      <c r="AK11">
        <f t="shared" si="6"/>
        <v>0.16666666666666666</v>
      </c>
      <c r="AL11">
        <f t="shared" si="7"/>
        <v>0.6333333333333333</v>
      </c>
    </row>
    <row r="12" spans="1:38" x14ac:dyDescent="0.2">
      <c r="A12" t="s">
        <v>69</v>
      </c>
      <c r="B12" t="s">
        <v>68</v>
      </c>
      <c r="C12" s="1">
        <v>43000</v>
      </c>
      <c r="D12" s="2">
        <v>0.87152777777777779</v>
      </c>
      <c r="E12" t="s">
        <v>53</v>
      </c>
      <c r="F12" t="s">
        <v>41</v>
      </c>
      <c r="G12" t="s">
        <v>70</v>
      </c>
      <c r="H12" t="s">
        <v>71</v>
      </c>
      <c r="I12" t="s">
        <v>56</v>
      </c>
      <c r="J12" t="s">
        <v>44</v>
      </c>
      <c r="K12" t="s">
        <v>56</v>
      </c>
      <c r="L12">
        <v>10</v>
      </c>
      <c r="M12">
        <v>16</v>
      </c>
      <c r="N12">
        <f t="shared" si="9"/>
        <v>26</v>
      </c>
      <c r="O12">
        <v>0</v>
      </c>
      <c r="P12">
        <v>2</v>
      </c>
      <c r="Q12">
        <f t="shared" si="10"/>
        <v>2</v>
      </c>
      <c r="R12">
        <v>0</v>
      </c>
      <c r="S12">
        <v>10</v>
      </c>
      <c r="T12">
        <f t="shared" si="11"/>
        <v>10</v>
      </c>
      <c r="U12">
        <v>0</v>
      </c>
      <c r="V12">
        <v>2</v>
      </c>
      <c r="W12">
        <f t="shared" si="12"/>
        <v>2</v>
      </c>
      <c r="X12">
        <v>10</v>
      </c>
      <c r="Y12">
        <v>2</v>
      </c>
      <c r="Z12" t="s">
        <v>45</v>
      </c>
      <c r="AA12">
        <v>26</v>
      </c>
      <c r="AB12">
        <v>2</v>
      </c>
      <c r="AC12">
        <v>26</v>
      </c>
      <c r="AD12">
        <v>10</v>
      </c>
      <c r="AE12" t="s">
        <v>45</v>
      </c>
      <c r="AF12">
        <f t="shared" si="3"/>
        <v>10</v>
      </c>
      <c r="AG12">
        <f t="shared" si="3"/>
        <v>28</v>
      </c>
      <c r="AH12">
        <f t="shared" si="3"/>
        <v>38</v>
      </c>
      <c r="AI12">
        <f t="shared" si="4"/>
        <v>5.2631578947368418E-2</v>
      </c>
      <c r="AJ12">
        <f t="shared" si="5"/>
        <v>0.68421052631578949</v>
      </c>
      <c r="AK12">
        <f t="shared" si="6"/>
        <v>0.26315789473684209</v>
      </c>
      <c r="AL12">
        <f t="shared" si="7"/>
        <v>5.2631578947368418E-2</v>
      </c>
    </row>
    <row r="13" spans="1:38" x14ac:dyDescent="0.2">
      <c r="A13" t="s">
        <v>72</v>
      </c>
      <c r="B13" t="s">
        <v>68</v>
      </c>
      <c r="C13" s="1">
        <v>42908</v>
      </c>
      <c r="D13" s="2">
        <v>0.93402777777777779</v>
      </c>
      <c r="E13" t="s">
        <v>53</v>
      </c>
      <c r="F13" t="s">
        <v>41</v>
      </c>
      <c r="G13" t="s">
        <v>70</v>
      </c>
      <c r="H13" t="s">
        <v>71</v>
      </c>
      <c r="I13" t="s">
        <v>59</v>
      </c>
      <c r="J13" t="s">
        <v>65</v>
      </c>
      <c r="K13" t="s">
        <v>59</v>
      </c>
      <c r="L13">
        <v>0</v>
      </c>
      <c r="M13">
        <v>3</v>
      </c>
      <c r="N13">
        <f t="shared" si="9"/>
        <v>3</v>
      </c>
      <c r="O13">
        <v>0</v>
      </c>
      <c r="P13">
        <v>6</v>
      </c>
      <c r="Q13">
        <f t="shared" si="10"/>
        <v>6</v>
      </c>
      <c r="R13">
        <v>10</v>
      </c>
      <c r="S13">
        <v>1</v>
      </c>
      <c r="T13">
        <f t="shared" si="11"/>
        <v>11</v>
      </c>
      <c r="U13">
        <v>10</v>
      </c>
      <c r="V13">
        <v>1</v>
      </c>
      <c r="W13">
        <f t="shared" si="12"/>
        <v>11</v>
      </c>
      <c r="X13" t="s">
        <v>45</v>
      </c>
      <c r="Y13">
        <v>6</v>
      </c>
      <c r="Z13">
        <v>11</v>
      </c>
      <c r="AA13">
        <v>3</v>
      </c>
      <c r="AB13">
        <v>11</v>
      </c>
      <c r="AC13">
        <v>3</v>
      </c>
      <c r="AD13" t="s">
        <v>45</v>
      </c>
      <c r="AE13">
        <v>6</v>
      </c>
      <c r="AF13">
        <f t="shared" si="3"/>
        <v>10</v>
      </c>
      <c r="AG13">
        <f t="shared" si="3"/>
        <v>10</v>
      </c>
      <c r="AH13">
        <f t="shared" si="3"/>
        <v>20</v>
      </c>
      <c r="AI13">
        <f t="shared" si="4"/>
        <v>0.3</v>
      </c>
      <c r="AJ13">
        <f t="shared" si="5"/>
        <v>0.15</v>
      </c>
      <c r="AK13">
        <f t="shared" si="6"/>
        <v>0.55000000000000004</v>
      </c>
      <c r="AL13">
        <f t="shared" si="7"/>
        <v>0.55000000000000004</v>
      </c>
    </row>
    <row r="14" spans="1:38" x14ac:dyDescent="0.2">
      <c r="A14" t="s">
        <v>73</v>
      </c>
      <c r="B14" t="s">
        <v>74</v>
      </c>
      <c r="C14" s="1">
        <v>43001</v>
      </c>
      <c r="E14" t="s">
        <v>53</v>
      </c>
      <c r="F14" t="s">
        <v>41</v>
      </c>
      <c r="G14" t="s">
        <v>70</v>
      </c>
      <c r="H14" t="s">
        <v>71</v>
      </c>
      <c r="I14" t="s">
        <v>59</v>
      </c>
      <c r="J14" t="s">
        <v>59</v>
      </c>
      <c r="K14" t="s">
        <v>59</v>
      </c>
      <c r="L14">
        <v>3</v>
      </c>
      <c r="M14">
        <v>0</v>
      </c>
      <c r="N14">
        <f t="shared" si="9"/>
        <v>3</v>
      </c>
      <c r="O14">
        <v>2</v>
      </c>
      <c r="P14">
        <v>4</v>
      </c>
      <c r="Q14">
        <f t="shared" si="10"/>
        <v>6</v>
      </c>
      <c r="R14">
        <v>0</v>
      </c>
      <c r="S14">
        <v>0</v>
      </c>
      <c r="T14">
        <f t="shared" si="11"/>
        <v>0</v>
      </c>
      <c r="U14">
        <v>3</v>
      </c>
      <c r="V14">
        <v>0</v>
      </c>
      <c r="W14">
        <f t="shared" si="12"/>
        <v>3</v>
      </c>
      <c r="X14">
        <v>0</v>
      </c>
      <c r="Y14">
        <v>6</v>
      </c>
      <c r="Z14">
        <v>3</v>
      </c>
      <c r="AA14" t="s">
        <v>45</v>
      </c>
      <c r="AB14">
        <v>6</v>
      </c>
      <c r="AC14">
        <v>3</v>
      </c>
      <c r="AD14">
        <v>0</v>
      </c>
      <c r="AE14" t="s">
        <v>45</v>
      </c>
      <c r="AF14">
        <f t="shared" si="3"/>
        <v>5</v>
      </c>
      <c r="AG14">
        <f t="shared" si="3"/>
        <v>4</v>
      </c>
      <c r="AH14">
        <f t="shared" si="3"/>
        <v>9</v>
      </c>
      <c r="AI14">
        <f t="shared" si="4"/>
        <v>0.66666666666666663</v>
      </c>
      <c r="AJ14">
        <f t="shared" si="5"/>
        <v>0.33333333333333331</v>
      </c>
      <c r="AK14">
        <f t="shared" si="6"/>
        <v>0</v>
      </c>
      <c r="AL14">
        <f t="shared" si="7"/>
        <v>0.33333333333333331</v>
      </c>
    </row>
    <row r="15" spans="1:38" x14ac:dyDescent="0.2">
      <c r="A15" t="s">
        <v>75</v>
      </c>
      <c r="B15" t="s">
        <v>68</v>
      </c>
      <c r="C15" s="1">
        <v>42828</v>
      </c>
      <c r="D15" s="2">
        <v>0.99652777777777779</v>
      </c>
      <c r="E15" t="s">
        <v>40</v>
      </c>
      <c r="F15" t="s">
        <v>41</v>
      </c>
      <c r="G15" t="s">
        <v>42</v>
      </c>
      <c r="H15" t="s">
        <v>43</v>
      </c>
      <c r="I15" t="s">
        <v>59</v>
      </c>
      <c r="J15" t="s">
        <v>44</v>
      </c>
      <c r="K15" t="s">
        <v>59</v>
      </c>
      <c r="L15">
        <v>1</v>
      </c>
      <c r="M15">
        <v>10</v>
      </c>
      <c r="N15">
        <f t="shared" si="9"/>
        <v>11</v>
      </c>
      <c r="O15">
        <v>0</v>
      </c>
      <c r="P15">
        <v>3</v>
      </c>
      <c r="Q15">
        <f>SUM(O15:P15)</f>
        <v>3</v>
      </c>
      <c r="R15">
        <v>0</v>
      </c>
      <c r="S15">
        <v>7</v>
      </c>
      <c r="T15">
        <f t="shared" si="11"/>
        <v>7</v>
      </c>
      <c r="U15" t="s">
        <v>45</v>
      </c>
      <c r="V15" t="s">
        <v>45</v>
      </c>
      <c r="W15" t="s">
        <v>45</v>
      </c>
      <c r="X15" t="s">
        <v>45</v>
      </c>
      <c r="Y15">
        <v>11</v>
      </c>
      <c r="Z15">
        <v>7</v>
      </c>
      <c r="AA15">
        <v>3</v>
      </c>
      <c r="AB15">
        <v>11</v>
      </c>
      <c r="AC15">
        <v>7</v>
      </c>
      <c r="AD15">
        <v>3</v>
      </c>
      <c r="AE15" t="s">
        <v>45</v>
      </c>
      <c r="AF15">
        <f t="shared" si="3"/>
        <v>1</v>
      </c>
      <c r="AG15">
        <f t="shared" si="3"/>
        <v>20</v>
      </c>
      <c r="AH15">
        <f t="shared" si="3"/>
        <v>21</v>
      </c>
      <c r="AI15">
        <f t="shared" si="4"/>
        <v>0.14285714285714285</v>
      </c>
      <c r="AJ15">
        <f t="shared" si="5"/>
        <v>0.52380952380952384</v>
      </c>
      <c r="AK15">
        <f t="shared" si="6"/>
        <v>0.33333333333333331</v>
      </c>
      <c r="AL15" t="s">
        <v>45</v>
      </c>
    </row>
    <row r="16" spans="1:38" x14ac:dyDescent="0.2">
      <c r="A16" t="s">
        <v>76</v>
      </c>
      <c r="B16" t="s">
        <v>68</v>
      </c>
      <c r="C16" s="1">
        <v>42830</v>
      </c>
      <c r="D16" s="2">
        <v>0.87638888888888899</v>
      </c>
      <c r="E16" t="s">
        <v>40</v>
      </c>
      <c r="F16" t="s">
        <v>41</v>
      </c>
      <c r="G16" t="s">
        <v>42</v>
      </c>
      <c r="H16" t="s">
        <v>43</v>
      </c>
      <c r="I16" t="s">
        <v>56</v>
      </c>
      <c r="J16" t="s">
        <v>45</v>
      </c>
      <c r="K16" t="s">
        <v>56</v>
      </c>
      <c r="L16">
        <v>0</v>
      </c>
      <c r="M16">
        <v>1</v>
      </c>
      <c r="N16">
        <f t="shared" si="9"/>
        <v>1</v>
      </c>
      <c r="O16">
        <v>0</v>
      </c>
      <c r="P16">
        <v>2</v>
      </c>
      <c r="Q16">
        <f t="shared" si="10"/>
        <v>2</v>
      </c>
      <c r="R16">
        <v>0</v>
      </c>
      <c r="S16">
        <v>3</v>
      </c>
      <c r="T16">
        <f t="shared" si="11"/>
        <v>3</v>
      </c>
      <c r="U16" t="s">
        <v>45</v>
      </c>
      <c r="V16" t="s">
        <v>45</v>
      </c>
      <c r="W16" t="s">
        <v>45</v>
      </c>
      <c r="X16" t="s">
        <v>45</v>
      </c>
      <c r="Y16">
        <v>3</v>
      </c>
      <c r="Z16">
        <v>1</v>
      </c>
      <c r="AA16">
        <v>2</v>
      </c>
      <c r="AB16">
        <v>1</v>
      </c>
      <c r="AC16">
        <v>2</v>
      </c>
      <c r="AD16">
        <v>3</v>
      </c>
      <c r="AE16" t="s">
        <v>45</v>
      </c>
      <c r="AF16">
        <f t="shared" si="3"/>
        <v>0</v>
      </c>
      <c r="AG16">
        <f t="shared" si="3"/>
        <v>6</v>
      </c>
      <c r="AH16">
        <f t="shared" si="3"/>
        <v>6</v>
      </c>
      <c r="AI16">
        <f t="shared" si="4"/>
        <v>0.33333333333333331</v>
      </c>
      <c r="AJ16">
        <f t="shared" si="5"/>
        <v>0.16666666666666666</v>
      </c>
      <c r="AK16">
        <f t="shared" si="6"/>
        <v>0.5</v>
      </c>
      <c r="AL16" t="s">
        <v>45</v>
      </c>
    </row>
    <row r="17" spans="1:38" x14ac:dyDescent="0.2">
      <c r="A17" s="6" t="s">
        <v>77</v>
      </c>
      <c r="B17" s="6" t="s">
        <v>68</v>
      </c>
      <c r="C17" s="7">
        <v>43024</v>
      </c>
      <c r="D17" s="8">
        <v>0.87430555555555556</v>
      </c>
      <c r="E17" s="6" t="s">
        <v>53</v>
      </c>
      <c r="F17" s="6" t="s">
        <v>41</v>
      </c>
      <c r="G17" s="6" t="s">
        <v>78</v>
      </c>
      <c r="H17" s="6" t="s">
        <v>79</v>
      </c>
      <c r="I17" s="6" t="s">
        <v>46</v>
      </c>
      <c r="J17" s="6" t="s">
        <v>46</v>
      </c>
      <c r="K17" s="6" t="s">
        <v>46</v>
      </c>
      <c r="L17" s="6">
        <v>3</v>
      </c>
      <c r="M17" s="6">
        <v>7</v>
      </c>
      <c r="N17" s="6">
        <f t="shared" si="9"/>
        <v>10</v>
      </c>
      <c r="O17" s="6">
        <v>0</v>
      </c>
      <c r="P17" s="6">
        <v>1</v>
      </c>
      <c r="Q17" s="6">
        <f t="shared" si="10"/>
        <v>1</v>
      </c>
      <c r="R17" s="6">
        <v>0</v>
      </c>
      <c r="S17" s="6">
        <v>0</v>
      </c>
      <c r="T17" s="6">
        <f t="shared" si="11"/>
        <v>0</v>
      </c>
      <c r="U17" s="6">
        <v>3</v>
      </c>
      <c r="V17" s="6">
        <v>7</v>
      </c>
      <c r="W17" s="6">
        <f t="shared" si="12"/>
        <v>10</v>
      </c>
      <c r="X17" s="6">
        <v>1</v>
      </c>
      <c r="Y17" s="6" t="s">
        <v>45</v>
      </c>
      <c r="Z17" s="6">
        <v>0</v>
      </c>
      <c r="AA17" s="6">
        <v>10</v>
      </c>
      <c r="AB17" s="6">
        <v>1</v>
      </c>
      <c r="AC17" s="6">
        <v>0</v>
      </c>
      <c r="AD17" s="6" t="s">
        <v>45</v>
      </c>
      <c r="AE17" s="6">
        <v>10</v>
      </c>
      <c r="AF17">
        <f t="shared" si="3"/>
        <v>3</v>
      </c>
      <c r="AG17">
        <f t="shared" si="3"/>
        <v>8</v>
      </c>
      <c r="AH17" s="6">
        <f t="shared" si="3"/>
        <v>11</v>
      </c>
      <c r="AI17">
        <f t="shared" si="4"/>
        <v>9.0909090909090912E-2</v>
      </c>
      <c r="AJ17">
        <f t="shared" si="5"/>
        <v>0.90909090909090906</v>
      </c>
      <c r="AK17">
        <f t="shared" si="6"/>
        <v>0</v>
      </c>
      <c r="AL17">
        <f t="shared" si="7"/>
        <v>0.90909090909090906</v>
      </c>
    </row>
    <row r="18" spans="1:38" x14ac:dyDescent="0.2">
      <c r="A18" s="9" t="s">
        <v>80</v>
      </c>
      <c r="B18" s="9" t="s">
        <v>68</v>
      </c>
      <c r="C18" s="10">
        <v>42856</v>
      </c>
      <c r="D18" s="11">
        <v>0.12430555555555556</v>
      </c>
      <c r="E18" s="9" t="s">
        <v>40</v>
      </c>
      <c r="F18" t="s">
        <v>41</v>
      </c>
      <c r="G18" s="9" t="s">
        <v>48</v>
      </c>
      <c r="H18" s="9" t="s">
        <v>49</v>
      </c>
      <c r="I18" s="9" t="s">
        <v>56</v>
      </c>
      <c r="J18" s="9" t="s">
        <v>45</v>
      </c>
      <c r="K18" s="9" t="s">
        <v>56</v>
      </c>
      <c r="L18" s="9">
        <v>0</v>
      </c>
      <c r="M18" s="9">
        <v>2</v>
      </c>
      <c r="N18" s="9">
        <f t="shared" si="9"/>
        <v>2</v>
      </c>
      <c r="O18" s="9">
        <v>0</v>
      </c>
      <c r="P18" s="9">
        <v>1</v>
      </c>
      <c r="Q18" s="9">
        <f t="shared" si="10"/>
        <v>1</v>
      </c>
      <c r="R18" s="9">
        <v>0</v>
      </c>
      <c r="S18" s="9">
        <v>7</v>
      </c>
      <c r="T18" s="9">
        <f t="shared" si="11"/>
        <v>7</v>
      </c>
      <c r="U18" s="9">
        <v>0</v>
      </c>
      <c r="V18" s="9">
        <v>2</v>
      </c>
      <c r="W18" s="9">
        <f t="shared" si="12"/>
        <v>2</v>
      </c>
      <c r="X18" s="9">
        <v>7</v>
      </c>
      <c r="Y18" s="9" t="s">
        <v>45</v>
      </c>
      <c r="Z18" s="9">
        <v>1</v>
      </c>
      <c r="AA18" s="9">
        <v>2</v>
      </c>
      <c r="AB18" s="9">
        <v>7</v>
      </c>
      <c r="AC18" s="9">
        <v>1</v>
      </c>
      <c r="AD18" s="9">
        <v>2</v>
      </c>
      <c r="AE18" s="9" t="s">
        <v>45</v>
      </c>
      <c r="AF18">
        <f t="shared" si="3"/>
        <v>0</v>
      </c>
      <c r="AG18">
        <f t="shared" si="3"/>
        <v>10</v>
      </c>
      <c r="AH18" s="9">
        <f t="shared" si="3"/>
        <v>10</v>
      </c>
      <c r="AI18">
        <f t="shared" si="4"/>
        <v>0.1</v>
      </c>
      <c r="AJ18">
        <f t="shared" si="5"/>
        <v>0.2</v>
      </c>
      <c r="AK18">
        <f t="shared" si="6"/>
        <v>0.7</v>
      </c>
      <c r="AL18">
        <f t="shared" si="7"/>
        <v>0.2</v>
      </c>
    </row>
    <row r="19" spans="1:38" x14ac:dyDescent="0.2">
      <c r="A19" t="s">
        <v>47</v>
      </c>
      <c r="B19" t="s">
        <v>68</v>
      </c>
      <c r="C19" s="1">
        <v>42855</v>
      </c>
      <c r="D19" s="2">
        <v>0.83333333333333337</v>
      </c>
      <c r="E19" t="s">
        <v>40</v>
      </c>
      <c r="F19" t="s">
        <v>41</v>
      </c>
      <c r="G19" t="s">
        <v>48</v>
      </c>
      <c r="H19" t="s">
        <v>49</v>
      </c>
      <c r="I19" t="s">
        <v>65</v>
      </c>
      <c r="J19" t="s">
        <v>45</v>
      </c>
      <c r="K19" t="s">
        <v>65</v>
      </c>
      <c r="L19">
        <v>0</v>
      </c>
      <c r="M19">
        <v>15</v>
      </c>
      <c r="N19">
        <f t="shared" si="9"/>
        <v>15</v>
      </c>
      <c r="O19">
        <v>0</v>
      </c>
      <c r="P19">
        <v>29</v>
      </c>
      <c r="Q19">
        <f t="shared" si="10"/>
        <v>29</v>
      </c>
      <c r="R19">
        <v>0</v>
      </c>
      <c r="S19">
        <v>14</v>
      </c>
      <c r="T19">
        <f t="shared" si="11"/>
        <v>14</v>
      </c>
      <c r="U19">
        <v>0</v>
      </c>
      <c r="V19">
        <v>14</v>
      </c>
      <c r="W19">
        <f t="shared" si="12"/>
        <v>14</v>
      </c>
      <c r="X19">
        <v>14</v>
      </c>
      <c r="Y19" t="s">
        <v>45</v>
      </c>
      <c r="Z19">
        <v>29</v>
      </c>
      <c r="AA19">
        <v>15</v>
      </c>
      <c r="AB19">
        <v>14</v>
      </c>
      <c r="AC19" t="s">
        <v>45</v>
      </c>
      <c r="AD19">
        <v>15</v>
      </c>
      <c r="AE19">
        <v>29</v>
      </c>
      <c r="AF19">
        <f t="shared" si="3"/>
        <v>0</v>
      </c>
      <c r="AG19">
        <f t="shared" si="3"/>
        <v>58</v>
      </c>
      <c r="AH19">
        <f t="shared" si="3"/>
        <v>58</v>
      </c>
      <c r="AI19">
        <f t="shared" si="4"/>
        <v>0.5</v>
      </c>
      <c r="AJ19">
        <f t="shared" si="5"/>
        <v>0.25862068965517243</v>
      </c>
      <c r="AK19">
        <f t="shared" si="6"/>
        <v>0.2413793103448276</v>
      </c>
      <c r="AL19">
        <f t="shared" si="7"/>
        <v>0.2413793103448276</v>
      </c>
    </row>
    <row r="20" spans="1:38" x14ac:dyDescent="0.2">
      <c r="A20" t="s">
        <v>77</v>
      </c>
      <c r="B20" t="s">
        <v>74</v>
      </c>
      <c r="C20" s="1">
        <v>43024</v>
      </c>
      <c r="D20" s="2">
        <v>0.87430555555555556</v>
      </c>
      <c r="E20" t="s">
        <v>53</v>
      </c>
      <c r="F20" t="s">
        <v>41</v>
      </c>
      <c r="G20" t="s">
        <v>78</v>
      </c>
      <c r="H20" t="s">
        <v>79</v>
      </c>
      <c r="I20" t="s">
        <v>46</v>
      </c>
      <c r="J20" t="s">
        <v>46</v>
      </c>
      <c r="K20" t="s">
        <v>46</v>
      </c>
      <c r="L20">
        <v>3</v>
      </c>
      <c r="M20">
        <v>8</v>
      </c>
      <c r="N20">
        <f t="shared" si="9"/>
        <v>11</v>
      </c>
      <c r="O20">
        <v>0</v>
      </c>
      <c r="P20">
        <v>2</v>
      </c>
      <c r="Q20">
        <f t="shared" si="10"/>
        <v>2</v>
      </c>
      <c r="R20">
        <v>0</v>
      </c>
      <c r="S20">
        <v>1</v>
      </c>
      <c r="T20">
        <f t="shared" si="11"/>
        <v>1</v>
      </c>
      <c r="U20">
        <v>3</v>
      </c>
      <c r="V20">
        <v>8</v>
      </c>
      <c r="W20">
        <f t="shared" si="12"/>
        <v>11</v>
      </c>
      <c r="X20">
        <v>2</v>
      </c>
      <c r="Y20" t="s">
        <v>45</v>
      </c>
      <c r="Z20">
        <v>1</v>
      </c>
      <c r="AA20">
        <v>11</v>
      </c>
      <c r="AB20">
        <v>2</v>
      </c>
      <c r="AC20">
        <v>1</v>
      </c>
      <c r="AD20" t="s">
        <v>45</v>
      </c>
      <c r="AE20">
        <v>11</v>
      </c>
      <c r="AF20">
        <f t="shared" si="3"/>
        <v>3</v>
      </c>
      <c r="AG20">
        <f t="shared" si="3"/>
        <v>11</v>
      </c>
      <c r="AH20">
        <f t="shared" si="3"/>
        <v>14</v>
      </c>
      <c r="AI20">
        <f t="shared" si="4"/>
        <v>0.14285714285714285</v>
      </c>
      <c r="AJ20">
        <f t="shared" si="5"/>
        <v>0.7857142857142857</v>
      </c>
      <c r="AK20">
        <f t="shared" si="6"/>
        <v>7.1428571428571425E-2</v>
      </c>
      <c r="AL20">
        <f t="shared" si="7"/>
        <v>0.7857142857142857</v>
      </c>
    </row>
    <row r="21" spans="1:38" x14ac:dyDescent="0.2">
      <c r="A21" t="s">
        <v>81</v>
      </c>
      <c r="B21" t="s">
        <v>74</v>
      </c>
      <c r="C21" s="1">
        <v>43026</v>
      </c>
      <c r="D21" s="2">
        <v>0.79513888888888884</v>
      </c>
      <c r="E21" t="s">
        <v>53</v>
      </c>
      <c r="F21" t="s">
        <v>41</v>
      </c>
      <c r="G21" t="s">
        <v>78</v>
      </c>
      <c r="H21" t="s">
        <v>79</v>
      </c>
      <c r="I21" t="s">
        <v>45</v>
      </c>
      <c r="J21" t="s">
        <v>59</v>
      </c>
      <c r="K21" t="s">
        <v>59</v>
      </c>
      <c r="L21">
        <v>0</v>
      </c>
      <c r="M21">
        <v>0</v>
      </c>
      <c r="N21">
        <f t="shared" si="9"/>
        <v>0</v>
      </c>
      <c r="O21">
        <v>1</v>
      </c>
      <c r="P21">
        <v>0</v>
      </c>
      <c r="Q21">
        <f t="shared" si="10"/>
        <v>1</v>
      </c>
      <c r="R21">
        <v>0</v>
      </c>
      <c r="S21">
        <v>0</v>
      </c>
      <c r="T21">
        <f t="shared" si="11"/>
        <v>0</v>
      </c>
      <c r="U21">
        <v>0</v>
      </c>
      <c r="V21">
        <v>0</v>
      </c>
      <c r="W21">
        <f t="shared" si="12"/>
        <v>0</v>
      </c>
      <c r="X21">
        <v>1</v>
      </c>
      <c r="Y21" t="s">
        <v>45</v>
      </c>
      <c r="Z21">
        <v>0</v>
      </c>
      <c r="AA21">
        <v>0</v>
      </c>
      <c r="AB21">
        <v>0</v>
      </c>
      <c r="AC21">
        <v>1</v>
      </c>
      <c r="AD21" t="s">
        <v>45</v>
      </c>
      <c r="AE21">
        <v>0</v>
      </c>
      <c r="AF21">
        <f t="shared" si="3"/>
        <v>1</v>
      </c>
      <c r="AG21">
        <f t="shared" si="3"/>
        <v>0</v>
      </c>
      <c r="AH21">
        <f t="shared" si="3"/>
        <v>1</v>
      </c>
      <c r="AI21">
        <f t="shared" si="4"/>
        <v>1</v>
      </c>
      <c r="AJ21">
        <f t="shared" si="5"/>
        <v>0</v>
      </c>
      <c r="AK21">
        <f t="shared" si="6"/>
        <v>0</v>
      </c>
      <c r="AL21">
        <f t="shared" si="7"/>
        <v>0</v>
      </c>
    </row>
    <row r="22" spans="1:38" x14ac:dyDescent="0.2">
      <c r="A22" s="9" t="s">
        <v>82</v>
      </c>
      <c r="B22" s="9" t="s">
        <v>83</v>
      </c>
      <c r="C22" s="10" t="s">
        <v>84</v>
      </c>
      <c r="D22" s="11">
        <v>8.8888888888888892E-2</v>
      </c>
      <c r="E22" s="9" t="s">
        <v>40</v>
      </c>
      <c r="F22" s="9" t="s">
        <v>41</v>
      </c>
      <c r="G22" s="9" t="s">
        <v>48</v>
      </c>
      <c r="H22" s="9" t="s">
        <v>49</v>
      </c>
      <c r="I22" s="9" t="s">
        <v>46</v>
      </c>
      <c r="J22" s="9" t="s">
        <v>59</v>
      </c>
      <c r="K22" s="9" t="s">
        <v>46</v>
      </c>
      <c r="L22" s="9">
        <v>1</v>
      </c>
      <c r="M22" s="9">
        <v>5</v>
      </c>
      <c r="N22" s="9">
        <f>SUM(L22:M22)</f>
        <v>6</v>
      </c>
      <c r="O22" s="9">
        <v>3</v>
      </c>
      <c r="P22" s="9">
        <v>20</v>
      </c>
      <c r="Q22" s="9">
        <f>SUM(O22:P22)</f>
        <v>23</v>
      </c>
      <c r="R22" s="9">
        <v>0</v>
      </c>
      <c r="S22" s="9">
        <v>8</v>
      </c>
      <c r="T22" s="9">
        <f>SUM(R22:S22)</f>
        <v>8</v>
      </c>
      <c r="U22" s="9">
        <v>1</v>
      </c>
      <c r="V22" s="9">
        <v>5</v>
      </c>
      <c r="W22" s="9">
        <f>SUM(U22:V22)</f>
        <v>6</v>
      </c>
      <c r="X22" s="9">
        <v>9</v>
      </c>
      <c r="Y22" s="9">
        <v>6</v>
      </c>
      <c r="Z22" s="9">
        <v>23</v>
      </c>
      <c r="AA22" s="9" t="s">
        <v>45</v>
      </c>
      <c r="AB22" s="9" t="s">
        <v>45</v>
      </c>
      <c r="AC22" s="9">
        <v>9</v>
      </c>
      <c r="AD22" s="9">
        <v>6</v>
      </c>
      <c r="AE22" s="9">
        <v>23</v>
      </c>
      <c r="AF22" s="9">
        <f t="shared" si="3"/>
        <v>4</v>
      </c>
      <c r="AG22" s="9">
        <f t="shared" si="3"/>
        <v>33</v>
      </c>
      <c r="AH22" s="9">
        <f t="shared" si="3"/>
        <v>37</v>
      </c>
      <c r="AI22" s="9">
        <f t="shared" si="4"/>
        <v>0.6216216216216216</v>
      </c>
      <c r="AJ22" s="9">
        <f t="shared" si="5"/>
        <v>0.16216216216216217</v>
      </c>
      <c r="AK22" s="9">
        <f t="shared" si="6"/>
        <v>0.21621621621621623</v>
      </c>
      <c r="AL22" s="9">
        <f t="shared" si="7"/>
        <v>0.16216216216216217</v>
      </c>
    </row>
    <row r="23" spans="1:38" x14ac:dyDescent="0.2">
      <c r="A23" t="s">
        <v>85</v>
      </c>
      <c r="B23" t="s">
        <v>83</v>
      </c>
      <c r="C23" s="1">
        <v>42828</v>
      </c>
      <c r="D23" t="s">
        <v>45</v>
      </c>
      <c r="E23" t="s">
        <v>40</v>
      </c>
      <c r="F23" t="s">
        <v>41</v>
      </c>
      <c r="G23" t="s">
        <v>48</v>
      </c>
      <c r="H23" t="s">
        <v>49</v>
      </c>
      <c r="I23" t="s">
        <v>56</v>
      </c>
      <c r="J23" t="s">
        <v>45</v>
      </c>
      <c r="K23" t="s">
        <v>56</v>
      </c>
      <c r="L23">
        <v>0</v>
      </c>
      <c r="M23">
        <v>2</v>
      </c>
      <c r="N23" s="9">
        <f>SUM(L23:M23)</f>
        <v>2</v>
      </c>
      <c r="O23">
        <v>0</v>
      </c>
      <c r="P23">
        <v>0</v>
      </c>
      <c r="Q23">
        <f>SUM(O23:P23)</f>
        <v>0</v>
      </c>
      <c r="R23">
        <v>0</v>
      </c>
      <c r="S23">
        <v>1</v>
      </c>
      <c r="T23">
        <f>SUM(R23:S23)</f>
        <v>1</v>
      </c>
      <c r="U23">
        <v>0</v>
      </c>
      <c r="V23">
        <v>2</v>
      </c>
      <c r="W23">
        <f>SUM(U23:V23)</f>
        <v>2</v>
      </c>
      <c r="X23">
        <v>1</v>
      </c>
      <c r="Y23" t="s">
        <v>45</v>
      </c>
      <c r="Z23">
        <v>0</v>
      </c>
      <c r="AA23">
        <v>2</v>
      </c>
      <c r="AB23" t="s">
        <v>45</v>
      </c>
      <c r="AC23">
        <v>1</v>
      </c>
      <c r="AD23">
        <v>2</v>
      </c>
      <c r="AE23">
        <v>0</v>
      </c>
      <c r="AF23">
        <f t="shared" si="3"/>
        <v>0</v>
      </c>
      <c r="AG23">
        <f t="shared" si="3"/>
        <v>3</v>
      </c>
      <c r="AH23" s="9">
        <f t="shared" si="3"/>
        <v>3</v>
      </c>
      <c r="AI23" s="9">
        <f t="shared" si="4"/>
        <v>0</v>
      </c>
      <c r="AJ23" s="9">
        <f t="shared" si="5"/>
        <v>0.66666666666666663</v>
      </c>
      <c r="AK23" s="9">
        <f t="shared" si="6"/>
        <v>0.33333333333333331</v>
      </c>
      <c r="AL23" s="9">
        <f t="shared" si="7"/>
        <v>0.66666666666666663</v>
      </c>
    </row>
    <row r="24" spans="1:38" x14ac:dyDescent="0.2">
      <c r="A24" t="s">
        <v>86</v>
      </c>
      <c r="B24" t="s">
        <v>83</v>
      </c>
      <c r="C24" s="1">
        <v>42829</v>
      </c>
      <c r="D24" s="2">
        <v>0.89930555555555547</v>
      </c>
      <c r="E24" t="s">
        <v>40</v>
      </c>
      <c r="F24" t="s">
        <v>41</v>
      </c>
      <c r="G24" t="s">
        <v>42</v>
      </c>
      <c r="H24" t="s">
        <v>43</v>
      </c>
      <c r="I24" t="s">
        <v>46</v>
      </c>
      <c r="J24" t="s">
        <v>45</v>
      </c>
      <c r="K24" t="s">
        <v>46</v>
      </c>
      <c r="L24">
        <v>0</v>
      </c>
      <c r="M24">
        <v>2</v>
      </c>
      <c r="N24">
        <f>SUM(L24:M24)</f>
        <v>2</v>
      </c>
      <c r="O24">
        <v>0</v>
      </c>
      <c r="P24">
        <v>3</v>
      </c>
      <c r="Q24">
        <f>SUM(O24:P24)</f>
        <v>3</v>
      </c>
      <c r="R24">
        <v>0</v>
      </c>
      <c r="S24">
        <v>0</v>
      </c>
      <c r="T24">
        <f>SUM(R24:S24)</f>
        <v>0</v>
      </c>
      <c r="U24">
        <v>0</v>
      </c>
      <c r="V24">
        <v>3</v>
      </c>
      <c r="W24">
        <f>SUM(U24:V24)</f>
        <v>3</v>
      </c>
      <c r="X24">
        <v>2</v>
      </c>
      <c r="Y24">
        <v>0</v>
      </c>
      <c r="Z24" t="s">
        <v>45</v>
      </c>
      <c r="AA24">
        <v>3</v>
      </c>
      <c r="AB24">
        <v>2</v>
      </c>
      <c r="AC24" t="s">
        <v>45</v>
      </c>
      <c r="AD24">
        <v>3</v>
      </c>
      <c r="AE24">
        <v>0</v>
      </c>
      <c r="AF24" s="9">
        <f t="shared" si="3"/>
        <v>0</v>
      </c>
      <c r="AG24" s="9">
        <f t="shared" si="3"/>
        <v>5</v>
      </c>
      <c r="AH24" s="9">
        <f t="shared" si="3"/>
        <v>5</v>
      </c>
      <c r="AI24" s="9">
        <f t="shared" si="4"/>
        <v>0.6</v>
      </c>
      <c r="AJ24" s="9">
        <f t="shared" si="5"/>
        <v>0.4</v>
      </c>
      <c r="AK24" s="9">
        <f t="shared" si="6"/>
        <v>0</v>
      </c>
      <c r="AL24" s="9">
        <f t="shared" si="7"/>
        <v>0.6</v>
      </c>
    </row>
    <row r="25" spans="1:38" x14ac:dyDescent="0.2">
      <c r="A25" t="s">
        <v>87</v>
      </c>
      <c r="B25" t="s">
        <v>88</v>
      </c>
      <c r="C25" s="1">
        <v>42830</v>
      </c>
      <c r="D25" s="2">
        <v>0.92569444444444438</v>
      </c>
      <c r="E25" t="s">
        <v>40</v>
      </c>
      <c r="F25" t="s">
        <v>41</v>
      </c>
      <c r="G25" t="s">
        <v>42</v>
      </c>
      <c r="H25" t="s">
        <v>43</v>
      </c>
      <c r="I25" t="s">
        <v>44</v>
      </c>
      <c r="J25" t="s">
        <v>45</v>
      </c>
      <c r="K25" t="s">
        <v>44</v>
      </c>
      <c r="L25">
        <v>0</v>
      </c>
      <c r="M25">
        <v>2</v>
      </c>
      <c r="N25">
        <f>SUM(L25:M25)</f>
        <v>2</v>
      </c>
      <c r="O25">
        <v>0</v>
      </c>
      <c r="P25">
        <v>4</v>
      </c>
      <c r="Q25">
        <f>SUM(O25:P25)</f>
        <v>4</v>
      </c>
      <c r="R25">
        <v>0</v>
      </c>
      <c r="S25">
        <v>2</v>
      </c>
      <c r="T25">
        <f>SUM(R25:S25)</f>
        <v>2</v>
      </c>
      <c r="U25" t="s">
        <v>45</v>
      </c>
      <c r="V25" t="s">
        <v>45</v>
      </c>
      <c r="W25" t="s">
        <v>45</v>
      </c>
      <c r="X25">
        <v>2</v>
      </c>
      <c r="Y25">
        <v>2</v>
      </c>
      <c r="Z25" t="s">
        <v>45</v>
      </c>
      <c r="AA25">
        <v>4</v>
      </c>
      <c r="AB25">
        <v>2</v>
      </c>
      <c r="AC25">
        <v>2</v>
      </c>
      <c r="AD25">
        <v>4</v>
      </c>
      <c r="AE25" t="s">
        <v>45</v>
      </c>
      <c r="AF25" s="9">
        <f t="shared" ref="AF25:AH26" si="13">SUM(L25,O25,R25)</f>
        <v>0</v>
      </c>
      <c r="AG25" s="9">
        <f t="shared" si="13"/>
        <v>8</v>
      </c>
      <c r="AH25" s="9">
        <f t="shared" si="13"/>
        <v>8</v>
      </c>
      <c r="AI25" s="9">
        <f t="shared" si="4"/>
        <v>0.5</v>
      </c>
      <c r="AJ25" s="9">
        <f t="shared" si="5"/>
        <v>0.25</v>
      </c>
      <c r="AK25" s="9">
        <f t="shared" si="6"/>
        <v>0.25</v>
      </c>
      <c r="AL25" s="9" t="s">
        <v>45</v>
      </c>
    </row>
    <row r="26" spans="1:38" x14ac:dyDescent="0.2">
      <c r="A26" t="s">
        <v>89</v>
      </c>
      <c r="B26" t="s">
        <v>83</v>
      </c>
      <c r="C26" s="1">
        <v>42856</v>
      </c>
      <c r="D26" s="2">
        <v>1.3888888888888888E-2</v>
      </c>
      <c r="E26" t="s">
        <v>40</v>
      </c>
      <c r="F26" t="s">
        <v>41</v>
      </c>
      <c r="G26" t="s">
        <v>48</v>
      </c>
      <c r="H26" t="s">
        <v>49</v>
      </c>
      <c r="I26" t="s">
        <v>50</v>
      </c>
      <c r="J26" t="s">
        <v>44</v>
      </c>
      <c r="K26" t="s">
        <v>50</v>
      </c>
      <c r="L26">
        <v>1</v>
      </c>
      <c r="M26">
        <v>4</v>
      </c>
      <c r="N26">
        <f>SUM(L26:M26)</f>
        <v>5</v>
      </c>
      <c r="O26">
        <v>0</v>
      </c>
      <c r="P26">
        <v>15</v>
      </c>
      <c r="Q26">
        <f>SUM(O26:P26)</f>
        <v>15</v>
      </c>
      <c r="R26">
        <v>2</v>
      </c>
      <c r="S26">
        <v>3</v>
      </c>
      <c r="T26">
        <f>SUM(R26:S26)</f>
        <v>5</v>
      </c>
      <c r="U26">
        <v>0</v>
      </c>
      <c r="V26">
        <v>15</v>
      </c>
      <c r="W26">
        <f>SUM(U26:V26)</f>
        <v>15</v>
      </c>
      <c r="X26">
        <v>5</v>
      </c>
      <c r="Y26" t="s">
        <v>45</v>
      </c>
      <c r="Z26">
        <v>15</v>
      </c>
      <c r="AA26">
        <v>5</v>
      </c>
      <c r="AB26">
        <v>5</v>
      </c>
      <c r="AC26">
        <v>15</v>
      </c>
      <c r="AD26">
        <v>5</v>
      </c>
      <c r="AE26" t="s">
        <v>45</v>
      </c>
      <c r="AF26" s="9">
        <f t="shared" si="13"/>
        <v>3</v>
      </c>
      <c r="AG26" s="9">
        <f t="shared" si="13"/>
        <v>22</v>
      </c>
      <c r="AH26">
        <f t="shared" si="13"/>
        <v>25</v>
      </c>
      <c r="AI26" s="9">
        <f t="shared" si="4"/>
        <v>0.6</v>
      </c>
      <c r="AJ26" s="9">
        <f t="shared" si="5"/>
        <v>0.2</v>
      </c>
      <c r="AK26" s="9">
        <f t="shared" si="6"/>
        <v>0.2</v>
      </c>
      <c r="AL26" s="9">
        <f t="shared" ref="AL26" si="14">W26/AH26</f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Dixon</dc:creator>
  <cp:lastModifiedBy>May Dixon</cp:lastModifiedBy>
  <dcterms:created xsi:type="dcterms:W3CDTF">2018-08-07T03:55:00Z</dcterms:created>
  <dcterms:modified xsi:type="dcterms:W3CDTF">2018-08-07T03:55:34Z</dcterms:modified>
</cp:coreProperties>
</file>