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21240" windowHeight="12450" activeTab="5"/>
  </bookViews>
  <sheets>
    <sheet name="1(c)" sheetId="2" r:id="rId1"/>
    <sheet name="1(d)" sheetId="3" r:id="rId2"/>
    <sheet name="1(e)" sheetId="4" r:id="rId3"/>
    <sheet name="(2)" sheetId="5" r:id="rId4"/>
    <sheet name="(4)" sheetId="10" r:id="rId5"/>
    <sheet name="3(a,b)" sheetId="7" r:id="rId6"/>
    <sheet name="1(a,b)" sheetId="1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0" l="1"/>
  <c r="E36" i="10"/>
  <c r="E35" i="10"/>
  <c r="E34" i="10"/>
  <c r="E33" i="10"/>
  <c r="E32" i="10"/>
  <c r="E31" i="10"/>
  <c r="E30" i="10"/>
  <c r="E29" i="10"/>
  <c r="E28" i="10"/>
  <c r="E27" i="10"/>
  <c r="E26" i="10"/>
  <c r="G104" i="7"/>
  <c r="F88" i="7"/>
  <c r="F83" i="7"/>
  <c r="F82" i="7"/>
  <c r="F81" i="7"/>
  <c r="H80" i="7"/>
  <c r="G80" i="7"/>
  <c r="F80" i="7"/>
  <c r="F67" i="7"/>
  <c r="F62" i="7"/>
  <c r="F61" i="7"/>
  <c r="F60" i="7"/>
  <c r="H59" i="7"/>
  <c r="G59" i="7"/>
  <c r="F59" i="7"/>
  <c r="F47" i="7"/>
  <c r="F42" i="7"/>
  <c r="F41" i="7"/>
  <c r="F40" i="7"/>
  <c r="H39" i="7"/>
  <c r="G39" i="7"/>
  <c r="F39" i="7"/>
  <c r="F27" i="7" l="1"/>
  <c r="I27" i="7" s="1"/>
  <c r="F26" i="7"/>
  <c r="I26" i="7" s="1"/>
  <c r="F25" i="7"/>
  <c r="I25" i="7" s="1"/>
  <c r="K16" i="5"/>
  <c r="M16" i="5" s="1"/>
  <c r="K17" i="5"/>
  <c r="M17" i="5" s="1"/>
  <c r="K18" i="5"/>
  <c r="M18" i="5" s="1"/>
  <c r="K19" i="5"/>
  <c r="M19" i="5" s="1"/>
  <c r="K20" i="5"/>
  <c r="M20" i="5" s="1"/>
  <c r="K21" i="5"/>
  <c r="M21" i="5" s="1"/>
  <c r="G100" i="1"/>
  <c r="N16" i="5" l="1"/>
  <c r="M22" i="5"/>
  <c r="M23" i="5" s="1"/>
</calcChain>
</file>

<file path=xl/sharedStrings.xml><?xml version="1.0" encoding="utf-8"?>
<sst xmlns="http://schemas.openxmlformats.org/spreadsheetml/2006/main" count="463" uniqueCount="102">
  <si>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</si>
  <si>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</si>
  <si>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</si>
  <si>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</si>
  <si>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</si>
  <si>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</si>
  <si>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</si>
  <si>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</si>
  <si>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</si>
  <si>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</si>
  <si>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</si>
  <si>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</si>
  <si>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</si>
  <si>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</si>
  <si>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</si>
  <si>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</si>
  <si>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</si>
  <si>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</si>
  <si>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</si>
  <si>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</si>
  <si>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</si>
  <si>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</si>
  <si>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</si>
  <si>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</si>
  <si>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Project 2</t>
  </si>
  <si>
    <t>Questiopn answer</t>
  </si>
  <si>
    <t>1.(a)</t>
  </si>
  <si>
    <t>1(b)</t>
  </si>
  <si>
    <t>Sum of total sales     =</t>
  </si>
  <si>
    <t>Row Labels</t>
  </si>
  <si>
    <t>Grand Total</t>
  </si>
  <si>
    <t>Sum of Total Sales (BDT)</t>
  </si>
  <si>
    <t>1.(c)</t>
  </si>
  <si>
    <t>1.(d)</t>
  </si>
  <si>
    <t>Sum of Quantity</t>
  </si>
  <si>
    <t>Column Labels</t>
  </si>
  <si>
    <t>1.(e)</t>
  </si>
  <si>
    <t>Question  Answer : 2</t>
  </si>
  <si>
    <t>Name</t>
  </si>
  <si>
    <t>Salary</t>
  </si>
  <si>
    <t>Sales</t>
  </si>
  <si>
    <t>Bonus</t>
  </si>
  <si>
    <t>Total</t>
  </si>
  <si>
    <t>Id</t>
  </si>
  <si>
    <t>Total Salary</t>
  </si>
  <si>
    <t>Highest total salary</t>
  </si>
  <si>
    <t>Average</t>
  </si>
  <si>
    <t>Round</t>
  </si>
  <si>
    <t>Statistics of sales representative</t>
  </si>
  <si>
    <t>January</t>
  </si>
  <si>
    <t>Jan</t>
  </si>
  <si>
    <t>Feb</t>
  </si>
  <si>
    <t>Mar</t>
  </si>
  <si>
    <t>Question answer:3</t>
  </si>
  <si>
    <t>Month</t>
  </si>
  <si>
    <t>Expenses</t>
  </si>
  <si>
    <t>Retail Profit</t>
  </si>
  <si>
    <t>Profit/Loss</t>
  </si>
  <si>
    <t>February</t>
  </si>
  <si>
    <t>March</t>
  </si>
  <si>
    <t>3(a)</t>
  </si>
  <si>
    <t>Expences report of XYZ company</t>
  </si>
  <si>
    <t>Item</t>
  </si>
  <si>
    <t>Category</t>
  </si>
  <si>
    <t>Unit price</t>
  </si>
  <si>
    <t>Office rent</t>
  </si>
  <si>
    <t>Rent expences</t>
  </si>
  <si>
    <t>Advertisement</t>
  </si>
  <si>
    <t xml:space="preserve"> Marketing expences</t>
  </si>
  <si>
    <t>Warehouse rent</t>
  </si>
  <si>
    <t>Internet</t>
  </si>
  <si>
    <t>Office expences</t>
  </si>
  <si>
    <t>Staff salary</t>
  </si>
  <si>
    <t>Operation expences</t>
  </si>
  <si>
    <t>Administration</t>
  </si>
  <si>
    <t>Computer bill</t>
  </si>
  <si>
    <t>Voucher</t>
  </si>
  <si>
    <t>Printing materails</t>
  </si>
  <si>
    <t>Additional cost</t>
  </si>
  <si>
    <t>3.(b)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</si>
  <si>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</si>
  <si>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</si>
  <si>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</si>
  <si>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</si>
  <si>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</si>
  <si>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</si>
  <si>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</si>
  <si>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</si>
  <si>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</si>
  <si>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</si>
  <si>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</si>
  <si>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Expenses</t>
  </si>
  <si>
    <t>Sum of Sales</t>
  </si>
  <si>
    <t>Sum of Profit</t>
  </si>
  <si>
    <t>Product Category</t>
  </si>
  <si>
    <t>Total product quantity</t>
  </si>
  <si>
    <t>Items under"Product"Category</t>
  </si>
  <si>
    <t>Total Product Quantity</t>
  </si>
  <si>
    <t>Lowest Product Quantity</t>
  </si>
  <si>
    <t>Question Answer:4</t>
  </si>
  <si>
    <t>Pivot Table</t>
  </si>
  <si>
    <r>
      <t>F</t>
    </r>
    <r>
      <rPr>
        <b/>
        <i/>
        <sz val="14"/>
        <color theme="1"/>
        <rFont val="Calibri"/>
        <family val="2"/>
        <scheme val="minor"/>
      </rPr>
      <t>ormula 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</si>
</sst>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19"/>
      <name val="Calibri"/>
      <family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3" borderId="0" xfId="0" applyFont="1" applyFill="1"/>
    <xf numFmtId="0" fontId="5" fillId="4" borderId="0" xfId="0" applyFont="1" applyFill="1" applyAlignment="1">
      <alignment horizontal="center"/>
    </xf>
    <xf numFmtId="0" fontId="4" fillId="4" borderId="0" xfId="0" applyFont="1" applyFill="1"/>
    <xf numFmtId="0" fontId="6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4" borderId="0" xfId="0" applyFont="1" applyFill="1"/>
    <xf numFmtId="0" fontId="7" fillId="4" borderId="0" xfId="0" applyFont="1" applyFill="1"/>
    <xf numFmtId="0" fontId="8" fillId="4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/>
    <xf numFmtId="0" fontId="9" fillId="0" borderId="1" xfId="0" applyFont="1" applyBorder="1" applyAlignment="1">
      <alignment horizontal="center"/>
    </xf>
    <xf numFmtId="0" fontId="13" fillId="8" borderId="0" xfId="0" applyFont="1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4" fillId="3" borderId="1" xfId="0" applyFont="1" applyFill="1" applyBorder="1"/>
    <xf numFmtId="0" fontId="0" fillId="0" borderId="1" xfId="0" applyNumberFormat="1" applyBorder="1"/>
    <xf numFmtId="0" fontId="0" fillId="9" borderId="1" xfId="0" applyFill="1" applyBorder="1"/>
    <xf numFmtId="0" fontId="3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1"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</dxf>
    <dxf>
      <fill>
        <patternFill>
          <bgColor rgb="FFFFFF00"/>
        </patternFill>
      </fill>
    </dxf>
    <dxf>
      <fill>
        <patternFill>
          <bgColor rgb="FFFF3399"/>
        </patternFill>
      </fill>
    </dxf>
    <dxf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</dxf>
    <dxf>
      <fill>
        <patternFill>
          <bgColor rgb="FFFF3399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</dxf>
    <dxf>
      <font>
        <color rgb="FF00B050"/>
      </font>
      <fill>
        <patternFill>
          <bgColor rgb="FF00B050"/>
        </patternFill>
      </fill>
    </dxf>
    <dxf>
      <font>
        <color rgb="FF00B050"/>
      </font>
    </dxf>
    <dxf>
      <font>
        <color rgb="FF00B050"/>
      </font>
      <fill>
        <patternFill>
          <bgColor rgb="FF00B050"/>
        </patternFill>
      </fill>
    </dxf>
    <dxf>
      <font>
        <color rgb="FF00B05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/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[Maydul-excel-p-01-041-08.xlsx]1(c)!PivotTable4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91-4D1A-AD39-F3AE1836F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91-4D1A-AD39-F3AE1836F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C91-4D1A-AD39-F3AE1836F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C91-4D1A-AD39-F3AE1836FB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C91-4D1A-AD39-F3AE1836FB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C91-4D1A-AD39-F3AE1836FB2C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B0-4BB1-9BEB-00B2FDB4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[Maydul-excel-p-01-041-08.xlsx]1(d)!PivotTable5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4D-4D51-A6BD-4299DF2A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81376"/>
        <c:axId val="234583168"/>
      </c:barChart>
      <c:catAx>
        <c:axId val="2345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3168"/>
        <c:crosses val="autoZero"/>
        <c:auto val="1"/>
        <c:lblAlgn val="ctr"/>
        <c:lblOffset val="100"/>
        <c:noMultiLvlLbl val="0"/>
      </c:catAx>
      <c:valAx>
        <c:axId val="2345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[Maydul-excel-p-01-041-08.xlsx](4)!PivotTable2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69203849518809"/>
          <c:y val="0.17490522018081076"/>
          <c:w val="0.59142804024496942"/>
          <c:h val="0.62252478856809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'(4)'!$B$3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'(4)'!$B$4:$B$16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E1-4905-9206-3FE268204843}"/>
            </c:ext>
          </c:extLst>
        </c:ser>
        <c:ser>
          <c:idx val="1"/>
          <c:order val="1"/>
          <c:tx>
            <c:strRef>
              <c:f>'(4)'!$C$3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'(4)'!$C$4:$C$16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E1-4905-9206-3FE268204843}"/>
            </c:ext>
          </c:extLst>
        </c:ser>
        <c:ser>
          <c:idx val="2"/>
          <c:order val="2"/>
          <c:tx>
            <c:strRef>
              <c:f>'(4)'!$D$3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'(4)'!$D$4:$D$16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E1-4905-9206-3FE26820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60416"/>
        <c:axId val="242861952"/>
      </c:barChart>
      <c:catAx>
        <c:axId val="2428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1952"/>
        <c:crosses val="autoZero"/>
        <c:auto val="1"/>
        <c:lblAlgn val="ctr"/>
        <c:lblOffset val="100"/>
        <c:noMultiLvlLbl val="0"/>
      </c:catAx>
      <c:valAx>
        <c:axId val="2428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311898512686"/>
          <c:y val="0.30751166520851558"/>
          <c:w val="0.2187688101487314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[Maydul-excel-p-01-041-08.xlsx](4)!PivotTable2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'(4)'!$B$3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'(4)'!$B$4:$B$16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3-444F-9161-B1860489590B}"/>
            </c:ext>
          </c:extLst>
        </c:ser>
        <c:ser>
          <c:idx val="1"/>
          <c:order val="1"/>
          <c:tx>
            <c:strRef>
              <c:f>'(4)'!$C$3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'(4)'!$C$4:$C$16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3-444F-9161-B1860489590B}"/>
            </c:ext>
          </c:extLst>
        </c:ser>
        <c:ser>
          <c:idx val="2"/>
          <c:order val="2"/>
          <c:tx>
            <c:strRef>
              <c:f>'(4)'!$D$3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'(4)'!$A$4:$A$16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'(4)'!$D$4:$D$16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3-444F-9161-B1860489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47040"/>
        <c:axId val="242648576"/>
      </c:lineChart>
      <c:catAx>
        <c:axId val="2426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8576"/>
        <c:crosses val="autoZero"/>
        <c:auto val="1"/>
        <c:lblAlgn val="ctr"/>
        <c:lblOffset val="100"/>
        <c:noMultiLvlLbl val="0"/>
      </c:catAx>
      <c:valAx>
        <c:axId val="242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5</xdr:row>
      <xdr:rowOff>0</xdr:rowOff>
    </xdr:from>
    <xdr:to>
      <xdr:col>15</xdr:col>
      <xdr:colOff>7620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0A9B7A-0C77-6E54-74B0-7057E873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175260</xdr:rowOff>
    </xdr:from>
    <xdr:to>
      <xdr:col>15</xdr:col>
      <xdr:colOff>30480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D11C59F-648A-4DDC-B02E-D3E9D5C6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57150</xdr:rowOff>
    </xdr:from>
    <xdr:to>
      <xdr:col>14</xdr:col>
      <xdr:colOff>320040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1B73FED-50AC-41A9-8F26-1E0CED9E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22</xdr:row>
      <xdr:rowOff>64770</xdr:rowOff>
    </xdr:from>
    <xdr:to>
      <xdr:col>15</xdr:col>
      <xdr:colOff>198120</xdr:colOff>
      <xdr:row>37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9DB3C62-EE8B-430B-B1F1-CA3458BE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24.801183449075" createdVersion="8" refreshedVersion="8" minRefreshableVersion="3" recordCount="76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5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3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5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630.885564583332" createdVersion="7" refreshedVersion="7" minRefreshableVersion="3" recordCount="12">
  <cacheSource type="worksheet">
    <worksheetSource name="Table4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Expenses" numFmtId="0">
      <sharedItems containsSemiMixedTypes="0" containsString="0" containsNumber="1" containsInteger="1" minValue="4534800" maxValue="9976500"/>
    </cacheField>
    <cacheField name="Sales" numFmtId="0">
      <sharedItems containsSemiMixedTypes="0" containsString="0" containsNumber="1" containsInteger="1" minValue="4809300" maxValue="11543600"/>
    </cacheField>
    <cacheField name="Profit" numFmtId="0">
      <sharedItems containsSemiMixedTypes="0" containsString="0" containsNumber="1" containsInteger="1" minValue="-538500" maxValue="1567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n v="70000"/>
    <n v="350000"/>
  </r>
  <r>
    <x v="1"/>
    <x v="1"/>
    <x v="1"/>
    <x v="1"/>
    <x v="1"/>
    <n v="50000"/>
    <n v="500000"/>
  </r>
  <r>
    <x v="2"/>
    <x v="2"/>
    <x v="2"/>
    <x v="2"/>
    <x v="2"/>
    <n v="20000"/>
    <n v="140000"/>
  </r>
  <r>
    <x v="3"/>
    <x v="3"/>
    <x v="3"/>
    <x v="3"/>
    <x v="3"/>
    <n v="30000"/>
    <n v="450000"/>
  </r>
  <r>
    <x v="4"/>
    <x v="4"/>
    <x v="4"/>
    <x v="0"/>
    <x v="4"/>
    <n v="70000"/>
    <n v="210000"/>
  </r>
  <r>
    <x v="5"/>
    <x v="5"/>
    <x v="5"/>
    <x v="1"/>
    <x v="5"/>
    <n v="50000"/>
    <n v="300000"/>
  </r>
  <r>
    <x v="6"/>
    <x v="1"/>
    <x v="2"/>
    <x v="2"/>
    <x v="6"/>
    <n v="20000"/>
    <n v="80000"/>
  </r>
  <r>
    <x v="7"/>
    <x v="2"/>
    <x v="3"/>
    <x v="3"/>
    <x v="1"/>
    <n v="30000"/>
    <n v="300000"/>
  </r>
  <r>
    <x v="8"/>
    <x v="0"/>
    <x v="0"/>
    <x v="0"/>
    <x v="7"/>
    <n v="70000"/>
    <n v="560000"/>
  </r>
  <r>
    <x v="9"/>
    <x v="4"/>
    <x v="0"/>
    <x v="1"/>
    <x v="8"/>
    <n v="50000"/>
    <n v="600000"/>
  </r>
  <r>
    <x v="10"/>
    <x v="5"/>
    <x v="1"/>
    <x v="2"/>
    <x v="9"/>
    <n v="20000"/>
    <n v="180000"/>
  </r>
  <r>
    <x v="11"/>
    <x v="1"/>
    <x v="2"/>
    <x v="3"/>
    <x v="0"/>
    <n v="30000"/>
    <n v="150000"/>
  </r>
  <r>
    <x v="12"/>
    <x v="2"/>
    <x v="3"/>
    <x v="0"/>
    <x v="10"/>
    <n v="70000"/>
    <n v="770000"/>
  </r>
  <r>
    <x v="13"/>
    <x v="3"/>
    <x v="4"/>
    <x v="1"/>
    <x v="2"/>
    <n v="50000"/>
    <n v="350000"/>
  </r>
  <r>
    <x v="14"/>
    <x v="4"/>
    <x v="5"/>
    <x v="2"/>
    <x v="5"/>
    <n v="20000"/>
    <n v="120000"/>
  </r>
  <r>
    <x v="15"/>
    <x v="5"/>
    <x v="2"/>
    <x v="3"/>
    <x v="11"/>
    <n v="30000"/>
    <n v="390000"/>
  </r>
  <r>
    <x v="16"/>
    <x v="0"/>
    <x v="3"/>
    <x v="0"/>
    <x v="9"/>
    <n v="70000"/>
    <n v="630000"/>
  </r>
  <r>
    <x v="17"/>
    <x v="2"/>
    <x v="4"/>
    <x v="1"/>
    <x v="7"/>
    <n v="50000"/>
    <n v="400000"/>
  </r>
  <r>
    <x v="18"/>
    <x v="3"/>
    <x v="5"/>
    <x v="2"/>
    <x v="12"/>
    <n v="20000"/>
    <n v="280000"/>
  </r>
  <r>
    <x v="19"/>
    <x v="4"/>
    <x v="2"/>
    <x v="3"/>
    <x v="2"/>
    <n v="30000"/>
    <n v="210000"/>
  </r>
  <r>
    <x v="20"/>
    <x v="5"/>
    <x v="3"/>
    <x v="0"/>
    <x v="1"/>
    <n v="70000"/>
    <n v="700000"/>
  </r>
  <r>
    <x v="21"/>
    <x v="1"/>
    <x v="0"/>
    <x v="1"/>
    <x v="0"/>
    <n v="50000"/>
    <n v="250000"/>
  </r>
  <r>
    <x v="22"/>
    <x v="0"/>
    <x v="1"/>
    <x v="2"/>
    <x v="7"/>
    <n v="20000"/>
    <n v="160000"/>
  </r>
  <r>
    <x v="23"/>
    <x v="3"/>
    <x v="2"/>
    <x v="3"/>
    <x v="5"/>
    <n v="30000"/>
    <n v="180000"/>
  </r>
  <r>
    <x v="24"/>
    <x v="4"/>
    <x v="3"/>
    <x v="0"/>
    <x v="2"/>
    <n v="70000"/>
    <n v="490000"/>
  </r>
  <r>
    <x v="25"/>
    <x v="5"/>
    <x v="4"/>
    <x v="0"/>
    <x v="7"/>
    <n v="70000"/>
    <n v="560000"/>
  </r>
  <r>
    <x v="26"/>
    <x v="1"/>
    <x v="5"/>
    <x v="1"/>
    <x v="5"/>
    <n v="50000"/>
    <n v="300000"/>
  </r>
  <r>
    <x v="27"/>
    <x v="2"/>
    <x v="2"/>
    <x v="2"/>
    <x v="1"/>
    <n v="20000"/>
    <n v="200000"/>
  </r>
  <r>
    <x v="28"/>
    <x v="3"/>
    <x v="0"/>
    <x v="3"/>
    <x v="13"/>
    <n v="30000"/>
    <n v="600000"/>
  </r>
  <r>
    <x v="29"/>
    <x v="0"/>
    <x v="4"/>
    <x v="0"/>
    <x v="6"/>
    <n v="70000"/>
    <n v="280000"/>
  </r>
  <r>
    <x v="30"/>
    <x v="5"/>
    <x v="5"/>
    <x v="1"/>
    <x v="9"/>
    <n v="50000"/>
    <n v="450000"/>
  </r>
  <r>
    <x v="31"/>
    <x v="1"/>
    <x v="4"/>
    <x v="2"/>
    <x v="0"/>
    <n v="20000"/>
    <n v="100000"/>
  </r>
  <r>
    <x v="32"/>
    <x v="0"/>
    <x v="5"/>
    <x v="3"/>
    <x v="3"/>
    <n v="30000"/>
    <n v="450000"/>
  </r>
  <r>
    <x v="33"/>
    <x v="3"/>
    <x v="2"/>
    <x v="0"/>
    <x v="2"/>
    <n v="70000"/>
    <n v="490000"/>
  </r>
  <r>
    <x v="34"/>
    <x v="4"/>
    <x v="3"/>
    <x v="1"/>
    <x v="10"/>
    <n v="50000"/>
    <n v="550000"/>
  </r>
  <r>
    <x v="35"/>
    <x v="5"/>
    <x v="0"/>
    <x v="2"/>
    <x v="8"/>
    <n v="20000"/>
    <n v="240000"/>
  </r>
  <r>
    <x v="36"/>
    <x v="1"/>
    <x v="0"/>
    <x v="3"/>
    <x v="1"/>
    <n v="30000"/>
    <n v="300000"/>
  </r>
  <r>
    <x v="37"/>
    <x v="2"/>
    <x v="1"/>
    <x v="0"/>
    <x v="9"/>
    <n v="70000"/>
    <n v="630000"/>
  </r>
  <r>
    <x v="38"/>
    <x v="3"/>
    <x v="2"/>
    <x v="1"/>
    <x v="7"/>
    <n v="50000"/>
    <n v="400000"/>
  </r>
  <r>
    <x v="39"/>
    <x v="4"/>
    <x v="3"/>
    <x v="2"/>
    <x v="10"/>
    <n v="20000"/>
    <n v="220000"/>
  </r>
  <r>
    <x v="40"/>
    <x v="0"/>
    <x v="4"/>
    <x v="3"/>
    <x v="12"/>
    <n v="30000"/>
    <n v="420000"/>
  </r>
  <r>
    <x v="41"/>
    <x v="1"/>
    <x v="5"/>
    <x v="0"/>
    <x v="1"/>
    <n v="70000"/>
    <n v="700000"/>
  </r>
  <r>
    <x v="42"/>
    <x v="2"/>
    <x v="2"/>
    <x v="1"/>
    <x v="9"/>
    <n v="50000"/>
    <n v="450000"/>
  </r>
  <r>
    <x v="43"/>
    <x v="3"/>
    <x v="3"/>
    <x v="2"/>
    <x v="11"/>
    <n v="20000"/>
    <n v="260000"/>
  </r>
  <r>
    <x v="44"/>
    <x v="4"/>
    <x v="4"/>
    <x v="3"/>
    <x v="7"/>
    <n v="30000"/>
    <n v="240000"/>
  </r>
  <r>
    <x v="45"/>
    <x v="5"/>
    <x v="5"/>
    <x v="0"/>
    <x v="8"/>
    <n v="70000"/>
    <n v="840000"/>
  </r>
  <r>
    <x v="46"/>
    <x v="1"/>
    <x v="2"/>
    <x v="1"/>
    <x v="2"/>
    <n v="50000"/>
    <n v="350000"/>
  </r>
  <r>
    <x v="47"/>
    <x v="2"/>
    <x v="3"/>
    <x v="2"/>
    <x v="9"/>
    <n v="20000"/>
    <n v="180000"/>
  </r>
  <r>
    <x v="48"/>
    <x v="0"/>
    <x v="0"/>
    <x v="3"/>
    <x v="8"/>
    <n v="30000"/>
    <n v="360000"/>
  </r>
  <r>
    <x v="49"/>
    <x v="4"/>
    <x v="1"/>
    <x v="0"/>
    <x v="0"/>
    <n v="70000"/>
    <n v="350000"/>
  </r>
  <r>
    <x v="50"/>
    <x v="5"/>
    <x v="0"/>
    <x v="0"/>
    <x v="8"/>
    <n v="70000"/>
    <n v="840000"/>
  </r>
  <r>
    <x v="51"/>
    <x v="1"/>
    <x v="0"/>
    <x v="1"/>
    <x v="7"/>
    <n v="50000"/>
    <n v="400000"/>
  </r>
  <r>
    <x v="52"/>
    <x v="2"/>
    <x v="4"/>
    <x v="2"/>
    <x v="2"/>
    <n v="20000"/>
    <n v="140000"/>
  </r>
  <r>
    <x v="53"/>
    <x v="3"/>
    <x v="5"/>
    <x v="3"/>
    <x v="9"/>
    <n v="30000"/>
    <n v="270000"/>
  </r>
  <r>
    <x v="54"/>
    <x v="4"/>
    <x v="4"/>
    <x v="0"/>
    <x v="5"/>
    <n v="70000"/>
    <n v="420000"/>
  </r>
  <r>
    <x v="55"/>
    <x v="0"/>
    <x v="5"/>
    <x v="1"/>
    <x v="1"/>
    <n v="50000"/>
    <n v="500000"/>
  </r>
  <r>
    <x v="56"/>
    <x v="1"/>
    <x v="2"/>
    <x v="2"/>
    <x v="7"/>
    <n v="20000"/>
    <n v="160000"/>
  </r>
  <r>
    <x v="57"/>
    <x v="0"/>
    <x v="3"/>
    <x v="3"/>
    <x v="11"/>
    <n v="30000"/>
    <n v="390000"/>
  </r>
  <r>
    <x v="58"/>
    <x v="3"/>
    <x v="0"/>
    <x v="0"/>
    <x v="9"/>
    <n v="70000"/>
    <n v="630000"/>
  </r>
  <r>
    <x v="59"/>
    <x v="4"/>
    <x v="2"/>
    <x v="1"/>
    <x v="0"/>
    <n v="50000"/>
    <n v="250000"/>
  </r>
  <r>
    <x v="60"/>
    <x v="5"/>
    <x v="1"/>
    <x v="2"/>
    <x v="10"/>
    <n v="20000"/>
    <n v="220000"/>
  </r>
  <r>
    <x v="61"/>
    <x v="1"/>
    <x v="2"/>
    <x v="3"/>
    <x v="12"/>
    <n v="30000"/>
    <n v="420000"/>
  </r>
  <r>
    <x v="62"/>
    <x v="2"/>
    <x v="3"/>
    <x v="0"/>
    <x v="1"/>
    <n v="70000"/>
    <n v="700000"/>
  </r>
  <r>
    <x v="63"/>
    <x v="3"/>
    <x v="4"/>
    <x v="1"/>
    <x v="5"/>
    <n v="50000"/>
    <n v="300000"/>
  </r>
  <r>
    <x v="64"/>
    <x v="0"/>
    <x v="5"/>
    <x v="2"/>
    <x v="7"/>
    <n v="20000"/>
    <n v="160000"/>
  </r>
  <r>
    <x v="65"/>
    <x v="5"/>
    <x v="2"/>
    <x v="3"/>
    <x v="8"/>
    <n v="30000"/>
    <n v="360000"/>
  </r>
  <r>
    <x v="66"/>
    <x v="1"/>
    <x v="3"/>
    <x v="0"/>
    <x v="9"/>
    <n v="70000"/>
    <n v="630000"/>
  </r>
  <r>
    <x v="67"/>
    <x v="0"/>
    <x v="1"/>
    <x v="1"/>
    <x v="2"/>
    <n v="50000"/>
    <n v="350000"/>
  </r>
  <r>
    <x v="68"/>
    <x v="3"/>
    <x v="2"/>
    <x v="2"/>
    <x v="12"/>
    <n v="20000"/>
    <n v="280000"/>
  </r>
  <r>
    <x v="69"/>
    <x v="4"/>
    <x v="3"/>
    <x v="3"/>
    <x v="7"/>
    <n v="30000"/>
    <n v="240000"/>
  </r>
  <r>
    <x v="70"/>
    <x v="5"/>
    <x v="4"/>
    <x v="0"/>
    <x v="10"/>
    <n v="70000"/>
    <n v="770000"/>
  </r>
  <r>
    <x v="71"/>
    <x v="0"/>
    <x v="5"/>
    <x v="1"/>
    <x v="0"/>
    <n v="50000"/>
    <n v="250000"/>
  </r>
  <r>
    <x v="72"/>
    <x v="2"/>
    <x v="2"/>
    <x v="2"/>
    <x v="1"/>
    <n v="20000"/>
    <n v="200000"/>
  </r>
  <r>
    <x v="73"/>
    <x v="3"/>
    <x v="3"/>
    <x v="3"/>
    <x v="9"/>
    <n v="30000"/>
    <n v="270000"/>
  </r>
  <r>
    <x v="74"/>
    <x v="4"/>
    <x v="5"/>
    <x v="0"/>
    <x v="1"/>
    <n v="70000"/>
    <n v="700000"/>
  </r>
  <r>
    <x v="75"/>
    <x v="0"/>
    <x v="3"/>
    <x v="3"/>
    <x v="0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9288500"/>
    <n v="8750000"/>
    <n v="-538500"/>
  </r>
  <r>
    <x v="1"/>
    <n v="9744300"/>
    <n v="9920000"/>
    <n v="175700"/>
  </r>
  <r>
    <x v="2"/>
    <n v="8904700"/>
    <n v="10000000"/>
    <n v="1095300"/>
  </r>
  <r>
    <x v="3"/>
    <n v="7345200"/>
    <n v="7957400"/>
    <n v="612200"/>
  </r>
  <r>
    <x v="4"/>
    <n v="8987000"/>
    <n v="9876500"/>
    <n v="889500"/>
  </r>
  <r>
    <x v="5"/>
    <n v="5215400"/>
    <n v="5164500"/>
    <n v="-50900"/>
  </r>
  <r>
    <x v="6"/>
    <n v="9976500"/>
    <n v="11543600"/>
    <n v="1567100"/>
  </r>
  <r>
    <x v="7"/>
    <n v="7976700"/>
    <n v="8087900"/>
    <n v="111200"/>
  </r>
  <r>
    <x v="8"/>
    <n v="9879000"/>
    <n v="9969800"/>
    <n v="90800"/>
  </r>
  <r>
    <x v="9"/>
    <n v="6234800"/>
    <n v="7024000"/>
    <n v="789200"/>
  </r>
  <r>
    <x v="10"/>
    <n v="4534800"/>
    <n v="4809300"/>
    <n v="274500"/>
  </r>
  <r>
    <x v="11"/>
    <n v="8348700"/>
    <n v="8834800"/>
    <n v="486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F1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1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" fld="1" baseField="0" baseItem="0"/>
    <dataField name="Sum of Sales" fld="2" baseField="0" baseItem="0"/>
    <dataField name="Sum of Profit" fld="3" baseField="0" baseItem="0"/>
  </dataFields>
  <formats count="14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3:D21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 defaultSubtotal="0"/>
    <pivotField axis="axisRow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2">
    <field x="8"/>
    <field x="2"/>
  </rowFields>
  <rowItems count="8"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 Sales (BDT)" fld="6" baseField="0" baseItem="0"/>
  </dataFields>
  <formats count="7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8" type="button" dataOnly="0" labelOnly="1" outline="0" axis="axisRow" fieldPosition="0"/>
    </format>
    <format dxfId="29">
      <pivotArea dataOnly="0" labelOnly="1" fieldPosition="0">
        <references count="1">
          <reference field="8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2" count="0"/>
          <reference field="8" count="0" selected="0"/>
        </references>
      </pivotArea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17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8" type="button" dataOnly="0" labelOnly="1" outline="0" axis="axisRow" fieldPosition="0"/>
    </format>
    <format dxfId="35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6" name="Table47" displayName="Table47" ref="B25:E37" totalsRowShown="0" headerRowDxfId="46" headerRowBorderDxfId="45" tableBorderDxfId="44" totalsRowBorderDxfId="43">
  <autoFilter ref="B25:E37"/>
  <tableColumns count="4">
    <tableColumn id="1" name="Month" dataDxfId="42"/>
    <tableColumn id="2" name="Expenses" dataDxfId="41"/>
    <tableColumn id="3" name="Sales" dataDxfId="40"/>
    <tableColumn id="4" name="Profit" dataDxfId="39">
      <calculatedColumnFormula>D26-C26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H9:N85" totalsRowShown="0" headerRowDxfId="25" dataDxfId="24">
  <autoFilter ref="H9:N85"/>
  <tableColumns count="7">
    <tableColumn id="1" name="Date" dataDxfId="23"/>
    <tableColumn id="2" name="Region" dataDxfId="22"/>
    <tableColumn id="3" name="Sales Rep" dataDxfId="21"/>
    <tableColumn id="4" name="Product" dataDxfId="20"/>
    <tableColumn id="5" name="Quantity" dataDxfId="19"/>
    <tableColumn id="6" name="Unit Price (BDT)" dataDxfId="18"/>
    <tableColumn id="7" name="Total Sales (BDT)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opLeftCell="A19" workbookViewId="0">
      <selection activeCell="D10" sqref="D10"/>
    </sheetView>
  </sheetViews>
  <sheetFormatPr defaultRowHeight="15"/>
  <cols>
    <col min="1" max="1" width="12.5703125" bestFit="1" customWidth="1"/>
    <col min="2" max="2" width="21.7109375" bestFit="1" customWidth="1"/>
  </cols>
  <sheetData>
    <row r="3" spans="1:4" ht="23.25">
      <c r="A3" s="9" t="s">
        <v>29</v>
      </c>
      <c r="B3" t="s">
        <v>31</v>
      </c>
      <c r="D3" s="11" t="s">
        <v>32</v>
      </c>
    </row>
    <row r="4" spans="1:4">
      <c r="A4" s="10" t="s">
        <v>8</v>
      </c>
      <c r="B4">
        <v>5010000</v>
      </c>
    </row>
    <row r="5" spans="1:4">
      <c r="A5" s="10" t="s">
        <v>11</v>
      </c>
      <c r="B5">
        <v>4340000</v>
      </c>
    </row>
    <row r="6" spans="1:4">
      <c r="A6" s="10" t="s">
        <v>22</v>
      </c>
      <c r="B6">
        <v>5850000</v>
      </c>
    </row>
    <row r="7" spans="1:4">
      <c r="A7" s="10" t="s">
        <v>14</v>
      </c>
      <c r="B7">
        <v>4110000</v>
      </c>
    </row>
    <row r="8" spans="1:4">
      <c r="A8" s="10" t="s">
        <v>17</v>
      </c>
      <c r="B8">
        <v>4760000</v>
      </c>
    </row>
    <row r="9" spans="1:4">
      <c r="A9" s="10" t="s">
        <v>20</v>
      </c>
      <c r="B9">
        <v>4600000</v>
      </c>
    </row>
    <row r="10" spans="1:4">
      <c r="A10" s="10" t="s">
        <v>30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3" sqref="B13"/>
    </sheetView>
  </sheetViews>
  <sheetFormatPr defaultRowHeight="15"/>
  <cols>
    <col min="1" max="1" width="12.5703125" bestFit="1" customWidth="1"/>
    <col min="2" max="2" width="21.7109375" bestFit="1" customWidth="1"/>
  </cols>
  <sheetData>
    <row r="3" spans="1:2">
      <c r="A3" s="9" t="s">
        <v>29</v>
      </c>
      <c r="B3" t="s">
        <v>31</v>
      </c>
    </row>
    <row r="4" spans="1:2">
      <c r="A4" s="10" t="s">
        <v>13</v>
      </c>
      <c r="B4">
        <v>6950000</v>
      </c>
    </row>
    <row r="5" spans="1:2">
      <c r="A5" s="10" t="s">
        <v>10</v>
      </c>
      <c r="B5">
        <v>12250000</v>
      </c>
    </row>
    <row r="6" spans="1:2">
      <c r="A6" s="10" t="s">
        <v>19</v>
      </c>
      <c r="B6">
        <v>6150000</v>
      </c>
    </row>
    <row r="7" spans="1:2">
      <c r="A7" s="10" t="s">
        <v>16</v>
      </c>
      <c r="B7">
        <v>3320000</v>
      </c>
    </row>
    <row r="8" spans="1:2">
      <c r="A8" s="10" t="s">
        <v>30</v>
      </c>
      <c r="B8">
        <v>28670000</v>
      </c>
    </row>
    <row r="13" spans="1:2" ht="21">
      <c r="B13" s="12" t="s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6"/>
  <sheetViews>
    <sheetView workbookViewId="0">
      <selection activeCell="D5" sqref="D5"/>
    </sheetView>
  </sheetViews>
  <sheetFormatPr defaultRowHeight="15"/>
  <cols>
    <col min="1" max="1" width="18.7109375" customWidth="1"/>
    <col min="2" max="2" width="19.140625" customWidth="1"/>
    <col min="3" max="3" width="16" customWidth="1"/>
    <col min="4" max="4" width="14.85546875" bestFit="1" customWidth="1"/>
    <col min="5" max="5" width="15.5703125" bestFit="1" customWidth="1"/>
    <col min="6" max="6" width="10.7109375" bestFit="1" customWidth="1"/>
    <col min="7" max="7" width="21.7109375" bestFit="1" customWidth="1"/>
    <col min="8" max="8" width="19.7109375" bestFit="1" customWidth="1"/>
    <col min="9" max="9" width="26.5703125" bestFit="1" customWidth="1"/>
  </cols>
  <sheetData>
    <row r="10" spans="3:6" ht="26.25">
      <c r="C10" s="13" t="s">
        <v>36</v>
      </c>
    </row>
    <row r="13" spans="3:6">
      <c r="D13" s="9" t="s">
        <v>34</v>
      </c>
      <c r="E13" s="9" t="s">
        <v>35</v>
      </c>
    </row>
    <row r="14" spans="3:6">
      <c r="D14" s="9" t="s">
        <v>29</v>
      </c>
      <c r="E14" t="s">
        <v>19</v>
      </c>
      <c r="F14" t="s">
        <v>30</v>
      </c>
    </row>
    <row r="15" spans="3:6">
      <c r="D15" s="10" t="s">
        <v>9</v>
      </c>
      <c r="E15">
        <v>42</v>
      </c>
      <c r="F15">
        <v>42</v>
      </c>
    </row>
    <row r="16" spans="3:6">
      <c r="D16" s="10" t="s">
        <v>30</v>
      </c>
      <c r="E16">
        <v>42</v>
      </c>
      <c r="F1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3"/>
  <sheetViews>
    <sheetView topLeftCell="A13" workbookViewId="0">
      <selection activeCell="G14" sqref="G14:N14"/>
    </sheetView>
  </sheetViews>
  <sheetFormatPr defaultRowHeight="15"/>
  <cols>
    <col min="7" max="7" width="7.42578125" customWidth="1"/>
    <col min="8" max="8" width="13" customWidth="1"/>
    <col min="9" max="9" width="11" customWidth="1"/>
    <col min="10" max="10" width="13.42578125" customWidth="1"/>
    <col min="11" max="11" width="13" customWidth="1"/>
    <col min="12" max="12" width="10.42578125" customWidth="1"/>
    <col min="13" max="13" width="14.7109375" customWidth="1"/>
    <col min="14" max="14" width="19.5703125" customWidth="1"/>
  </cols>
  <sheetData>
    <row r="4" spans="3:14" ht="23.25">
      <c r="C4" s="14" t="s">
        <v>37</v>
      </c>
      <c r="D4" s="15"/>
      <c r="E4" s="15"/>
      <c r="F4" s="15"/>
    </row>
    <row r="13" spans="3:14" ht="21">
      <c r="G13" s="35" t="s">
        <v>48</v>
      </c>
      <c r="H13" s="36"/>
      <c r="I13" s="36"/>
      <c r="J13" s="36"/>
      <c r="K13" s="36"/>
      <c r="L13" s="36"/>
      <c r="M13" s="36"/>
      <c r="N13" s="37"/>
    </row>
    <row r="14" spans="3:14" ht="18.75">
      <c r="G14" s="38" t="s">
        <v>49</v>
      </c>
      <c r="H14" s="39"/>
      <c r="I14" s="39"/>
      <c r="J14" s="39"/>
      <c r="K14" s="39"/>
      <c r="L14" s="39"/>
      <c r="M14" s="39"/>
      <c r="N14" s="40"/>
    </row>
    <row r="15" spans="3:14">
      <c r="G15" s="16" t="s">
        <v>43</v>
      </c>
      <c r="H15" s="16" t="s">
        <v>38</v>
      </c>
      <c r="I15" s="16" t="s">
        <v>39</v>
      </c>
      <c r="J15" s="16" t="s">
        <v>40</v>
      </c>
      <c r="K15" s="16" t="s">
        <v>41</v>
      </c>
      <c r="L15" s="16" t="s">
        <v>42</v>
      </c>
      <c r="M15" s="16" t="s">
        <v>44</v>
      </c>
      <c r="N15" s="16" t="s">
        <v>45</v>
      </c>
    </row>
    <row r="16" spans="3:14">
      <c r="G16" s="16">
        <v>1</v>
      </c>
      <c r="H16" s="16" t="s">
        <v>15</v>
      </c>
      <c r="I16" s="16">
        <v>3000</v>
      </c>
      <c r="J16" s="16">
        <v>1150000</v>
      </c>
      <c r="K16" s="16">
        <f>IF(J16&gt;=2000000,0.1*J16,IF(AND(J16&gt;=1000000,J16&lt;2000000),J16*0.08,IF(J16&lt;1000000,J16*0.06)))</f>
        <v>92000</v>
      </c>
      <c r="L16" s="34">
        <v>8750000</v>
      </c>
      <c r="M16" s="16">
        <f t="shared" ref="M16:M21" si="0">SUM(I16+K16)</f>
        <v>95000</v>
      </c>
      <c r="N16" s="16" t="str">
        <f>_xlfn.SINGLE(INDEX(H16:H21,MATCH(MAX(M16:M21),M16:M21,0)))</f>
        <v>Nabila Sultana</v>
      </c>
    </row>
    <row r="17" spans="7:14">
      <c r="G17" s="16">
        <v>2</v>
      </c>
      <c r="H17" s="16" t="s">
        <v>9</v>
      </c>
      <c r="I17" s="16">
        <v>3000</v>
      </c>
      <c r="J17" s="16">
        <v>1760000</v>
      </c>
      <c r="K17" s="16">
        <f t="shared" ref="K17:K21" si="1">IF(J17&gt;=2000000,0.1*J17,IF(AND(J17&gt;=1000000,J17&lt;2000000),J17*0.08,IF(J17&lt;1000000,J17*0.06)))</f>
        <v>140800</v>
      </c>
      <c r="L17" s="34"/>
      <c r="M17" s="16">
        <f t="shared" si="0"/>
        <v>143800</v>
      </c>
      <c r="N17" s="16"/>
    </row>
    <row r="18" spans="7:14">
      <c r="G18" s="16">
        <v>3</v>
      </c>
      <c r="H18" s="16" t="s">
        <v>18</v>
      </c>
      <c r="I18" s="16">
        <v>3000</v>
      </c>
      <c r="J18" s="16">
        <v>3340000</v>
      </c>
      <c r="K18" s="16">
        <f t="shared" si="1"/>
        <v>334000</v>
      </c>
      <c r="L18" s="34"/>
      <c r="M18" s="16">
        <f t="shared" si="0"/>
        <v>337000</v>
      </c>
      <c r="N18" s="16"/>
    </row>
    <row r="19" spans="7:14">
      <c r="G19" s="16">
        <v>4</v>
      </c>
      <c r="H19" s="16" t="s">
        <v>21</v>
      </c>
      <c r="I19" s="16">
        <v>3000</v>
      </c>
      <c r="J19" s="16">
        <v>960000</v>
      </c>
      <c r="K19" s="16">
        <f t="shared" si="1"/>
        <v>57600</v>
      </c>
      <c r="L19" s="34"/>
      <c r="M19" s="16">
        <f t="shared" si="0"/>
        <v>60600</v>
      </c>
      <c r="N19" s="16"/>
    </row>
    <row r="20" spans="7:14">
      <c r="G20" s="16">
        <v>5</v>
      </c>
      <c r="H20" s="16" t="s">
        <v>12</v>
      </c>
      <c r="I20" s="16">
        <v>3000</v>
      </c>
      <c r="J20" s="16">
        <v>840000</v>
      </c>
      <c r="K20" s="16">
        <f t="shared" si="1"/>
        <v>50400</v>
      </c>
      <c r="L20" s="34"/>
      <c r="M20" s="16">
        <f t="shared" si="0"/>
        <v>53400</v>
      </c>
      <c r="N20" s="16"/>
    </row>
    <row r="21" spans="7:14">
      <c r="G21" s="16">
        <v>6</v>
      </c>
      <c r="H21" s="16" t="s">
        <v>23</v>
      </c>
      <c r="I21" s="16">
        <v>3000</v>
      </c>
      <c r="J21" s="16">
        <v>700000</v>
      </c>
      <c r="K21" s="16">
        <f t="shared" si="1"/>
        <v>42000</v>
      </c>
      <c r="L21" s="34"/>
      <c r="M21" s="16">
        <f t="shared" si="0"/>
        <v>45000</v>
      </c>
      <c r="N21" s="16"/>
    </row>
    <row r="22" spans="7:14">
      <c r="G22" s="16"/>
      <c r="H22" s="16"/>
      <c r="I22" s="16"/>
      <c r="J22" s="16"/>
      <c r="K22" s="16"/>
      <c r="L22" s="16" t="s">
        <v>46</v>
      </c>
      <c r="M22" s="16">
        <f>AVERAGE(M16,M17,M18,M19,M20,M21)</f>
        <v>122466.66666666667</v>
      </c>
      <c r="N22" s="16"/>
    </row>
    <row r="23" spans="7:14">
      <c r="G23" s="16"/>
      <c r="H23" s="16"/>
      <c r="I23" s="16"/>
      <c r="J23" s="16"/>
      <c r="K23" s="16"/>
      <c r="L23" s="16" t="s">
        <v>47</v>
      </c>
      <c r="M23" s="16">
        <f>ROUND(M22,0)</f>
        <v>122467</v>
      </c>
      <c r="N23" s="16"/>
    </row>
  </sheetData>
  <mergeCells count="3">
    <mergeCell ref="L16:L21"/>
    <mergeCell ref="G13:N13"/>
    <mergeCell ref="G14:N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E29" sqref="E29"/>
    </sheetView>
  </sheetViews>
  <sheetFormatPr defaultRowHeight="15"/>
  <cols>
    <col min="1" max="1" width="12.5703125" bestFit="1" customWidth="1"/>
    <col min="2" max="2" width="15.28515625" bestFit="1" customWidth="1"/>
    <col min="3" max="3" width="14.28515625" customWidth="1"/>
    <col min="4" max="4" width="12.140625" bestFit="1" customWidth="1"/>
    <col min="5" max="5" width="13.28515625" customWidth="1"/>
  </cols>
  <sheetData>
    <row r="2" spans="1:9" ht="18.75">
      <c r="A2" s="41" t="s">
        <v>100</v>
      </c>
      <c r="B2" s="42"/>
      <c r="C2" s="42"/>
      <c r="D2" s="43"/>
    </row>
    <row r="3" spans="1:9" ht="21">
      <c r="A3" s="32" t="s">
        <v>29</v>
      </c>
      <c r="B3" s="32" t="s">
        <v>91</v>
      </c>
      <c r="C3" s="32" t="s">
        <v>92</v>
      </c>
      <c r="D3" s="32" t="s">
        <v>93</v>
      </c>
      <c r="G3" s="12" t="s">
        <v>99</v>
      </c>
      <c r="H3" s="26"/>
      <c r="I3" s="26"/>
    </row>
    <row r="4" spans="1:9">
      <c r="A4" s="28" t="s">
        <v>49</v>
      </c>
      <c r="B4" s="31">
        <v>9288500</v>
      </c>
      <c r="C4" s="31">
        <v>8750000</v>
      </c>
      <c r="D4" s="31">
        <v>-538500</v>
      </c>
    </row>
    <row r="5" spans="1:9">
      <c r="A5" s="28" t="s">
        <v>58</v>
      </c>
      <c r="B5" s="31">
        <v>9744300</v>
      </c>
      <c r="C5" s="31">
        <v>9920000</v>
      </c>
      <c r="D5" s="31">
        <v>175700</v>
      </c>
    </row>
    <row r="6" spans="1:9">
      <c r="A6" s="28" t="s">
        <v>59</v>
      </c>
      <c r="B6" s="31">
        <v>8904700</v>
      </c>
      <c r="C6" s="31">
        <v>10000000</v>
      </c>
      <c r="D6" s="31">
        <v>1095300</v>
      </c>
    </row>
    <row r="7" spans="1:9">
      <c r="A7" s="28" t="s">
        <v>82</v>
      </c>
      <c r="B7" s="31">
        <v>7345200</v>
      </c>
      <c r="C7" s="31">
        <v>7957400</v>
      </c>
      <c r="D7" s="31">
        <v>612200</v>
      </c>
    </row>
    <row r="8" spans="1:9">
      <c r="A8" s="28" t="s">
        <v>83</v>
      </c>
      <c r="B8" s="31">
        <v>8987000</v>
      </c>
      <c r="C8" s="31">
        <v>9876500</v>
      </c>
      <c r="D8" s="31">
        <v>889500</v>
      </c>
    </row>
    <row r="9" spans="1:9">
      <c r="A9" s="28" t="s">
        <v>84</v>
      </c>
      <c r="B9" s="31">
        <v>5215400</v>
      </c>
      <c r="C9" s="31">
        <v>5164500</v>
      </c>
      <c r="D9" s="31">
        <v>-50900</v>
      </c>
    </row>
    <row r="10" spans="1:9">
      <c r="A10" s="28" t="s">
        <v>85</v>
      </c>
      <c r="B10" s="31">
        <v>9976500</v>
      </c>
      <c r="C10" s="31">
        <v>11543600</v>
      </c>
      <c r="D10" s="31">
        <v>1567100</v>
      </c>
    </row>
    <row r="11" spans="1:9">
      <c r="A11" s="28" t="s">
        <v>86</v>
      </c>
      <c r="B11" s="31">
        <v>7976700</v>
      </c>
      <c r="C11" s="31">
        <v>8087900</v>
      </c>
      <c r="D11" s="31">
        <v>111200</v>
      </c>
    </row>
    <row r="12" spans="1:9">
      <c r="A12" s="28" t="s">
        <v>87</v>
      </c>
      <c r="B12" s="31">
        <v>9879000</v>
      </c>
      <c r="C12" s="31">
        <v>9969800</v>
      </c>
      <c r="D12" s="31">
        <v>90800</v>
      </c>
    </row>
    <row r="13" spans="1:9">
      <c r="A13" s="28" t="s">
        <v>88</v>
      </c>
      <c r="B13" s="31">
        <v>6234800</v>
      </c>
      <c r="C13" s="31">
        <v>7024000</v>
      </c>
      <c r="D13" s="31">
        <v>789200</v>
      </c>
    </row>
    <row r="14" spans="1:9">
      <c r="A14" s="28" t="s">
        <v>89</v>
      </c>
      <c r="B14" s="31">
        <v>4534800</v>
      </c>
      <c r="C14" s="31">
        <v>4809300</v>
      </c>
      <c r="D14" s="31">
        <v>274500</v>
      </c>
    </row>
    <row r="15" spans="1:9">
      <c r="A15" s="28" t="s">
        <v>90</v>
      </c>
      <c r="B15" s="31">
        <v>8348700</v>
      </c>
      <c r="C15" s="31">
        <v>8834800</v>
      </c>
      <c r="D15" s="31">
        <v>486100</v>
      </c>
    </row>
    <row r="16" spans="1:9">
      <c r="A16" s="28" t="s">
        <v>30</v>
      </c>
      <c r="B16" s="31">
        <v>96435600</v>
      </c>
      <c r="C16" s="31">
        <v>101937800</v>
      </c>
      <c r="D16" s="31">
        <v>5502200</v>
      </c>
    </row>
    <row r="22" spans="2:5" ht="18" customHeight="1">
      <c r="B22" s="44" t="s">
        <v>101</v>
      </c>
      <c r="C22" s="45"/>
      <c r="D22" s="45"/>
      <c r="E22" s="46"/>
    </row>
    <row r="23" spans="2:5">
      <c r="B23" s="47"/>
      <c r="C23" s="48"/>
      <c r="D23" s="48"/>
      <c r="E23" s="49"/>
    </row>
    <row r="24" spans="2:5">
      <c r="B24" s="50" t="s">
        <v>80</v>
      </c>
      <c r="C24" s="51"/>
      <c r="D24" s="51"/>
      <c r="E24" s="52"/>
    </row>
    <row r="25" spans="2:5">
      <c r="B25" s="29" t="s">
        <v>54</v>
      </c>
      <c r="C25" s="29" t="s">
        <v>55</v>
      </c>
      <c r="D25" s="29" t="s">
        <v>40</v>
      </c>
      <c r="E25" s="29" t="s">
        <v>81</v>
      </c>
    </row>
    <row r="26" spans="2:5">
      <c r="B26" s="29" t="s">
        <v>49</v>
      </c>
      <c r="C26" s="29">
        <v>9288500</v>
      </c>
      <c r="D26" s="29">
        <v>8750000</v>
      </c>
      <c r="E26" s="29">
        <f>D26-C26</f>
        <v>-538500</v>
      </c>
    </row>
    <row r="27" spans="2:5">
      <c r="B27" s="29" t="s">
        <v>58</v>
      </c>
      <c r="C27" s="29">
        <v>9744300</v>
      </c>
      <c r="D27" s="29">
        <v>9920000</v>
      </c>
      <c r="E27" s="29">
        <f t="shared" ref="E27:E37" si="0">D27-C27</f>
        <v>175700</v>
      </c>
    </row>
    <row r="28" spans="2:5">
      <c r="B28" s="29" t="s">
        <v>59</v>
      </c>
      <c r="C28" s="29">
        <v>8904700</v>
      </c>
      <c r="D28" s="29">
        <v>10000000</v>
      </c>
      <c r="E28" s="29">
        <f t="shared" si="0"/>
        <v>1095300</v>
      </c>
    </row>
    <row r="29" spans="2:5">
      <c r="B29" s="29" t="s">
        <v>82</v>
      </c>
      <c r="C29" s="29">
        <v>7345200</v>
      </c>
      <c r="D29" s="29">
        <v>7957400</v>
      </c>
      <c r="E29" s="29">
        <f t="shared" si="0"/>
        <v>612200</v>
      </c>
    </row>
    <row r="30" spans="2:5">
      <c r="B30" s="29" t="s">
        <v>83</v>
      </c>
      <c r="C30" s="29">
        <v>8987000</v>
      </c>
      <c r="D30" s="29">
        <v>9876500</v>
      </c>
      <c r="E30" s="29">
        <f t="shared" si="0"/>
        <v>889500</v>
      </c>
    </row>
    <row r="31" spans="2:5">
      <c r="B31" s="29" t="s">
        <v>84</v>
      </c>
      <c r="C31" s="29">
        <v>5215400</v>
      </c>
      <c r="D31" s="29">
        <v>5164500</v>
      </c>
      <c r="E31" s="29">
        <f t="shared" si="0"/>
        <v>-50900</v>
      </c>
    </row>
    <row r="32" spans="2:5">
      <c r="B32" s="29" t="s">
        <v>85</v>
      </c>
      <c r="C32" s="29">
        <v>9976500</v>
      </c>
      <c r="D32" s="29">
        <v>11543600</v>
      </c>
      <c r="E32" s="29">
        <f t="shared" si="0"/>
        <v>1567100</v>
      </c>
    </row>
    <row r="33" spans="2:5">
      <c r="B33" s="29" t="s">
        <v>86</v>
      </c>
      <c r="C33" s="29">
        <v>7976700</v>
      </c>
      <c r="D33" s="29">
        <v>8087900</v>
      </c>
      <c r="E33" s="29">
        <f t="shared" si="0"/>
        <v>111200</v>
      </c>
    </row>
    <row r="34" spans="2:5">
      <c r="B34" s="29" t="s">
        <v>87</v>
      </c>
      <c r="C34" s="29">
        <v>9879000</v>
      </c>
      <c r="D34" s="29">
        <v>9969800</v>
      </c>
      <c r="E34" s="29">
        <f t="shared" si="0"/>
        <v>90800</v>
      </c>
    </row>
    <row r="35" spans="2:5">
      <c r="B35" s="29" t="s">
        <v>88</v>
      </c>
      <c r="C35" s="29">
        <v>6234800</v>
      </c>
      <c r="D35" s="29">
        <v>7024000</v>
      </c>
      <c r="E35" s="29">
        <f t="shared" si="0"/>
        <v>789200</v>
      </c>
    </row>
    <row r="36" spans="2:5">
      <c r="B36" s="29" t="s">
        <v>89</v>
      </c>
      <c r="C36" s="29">
        <v>4534800</v>
      </c>
      <c r="D36" s="29">
        <v>4809300</v>
      </c>
      <c r="E36" s="29">
        <f t="shared" si="0"/>
        <v>274500</v>
      </c>
    </row>
    <row r="37" spans="2:5">
      <c r="B37" s="29" t="s">
        <v>90</v>
      </c>
      <c r="C37" s="29">
        <v>8348700</v>
      </c>
      <c r="D37" s="29">
        <v>8834800</v>
      </c>
      <c r="E37" s="29">
        <f t="shared" si="0"/>
        <v>486100</v>
      </c>
    </row>
  </sheetData>
  <mergeCells count="3">
    <mergeCell ref="A2:D2"/>
    <mergeCell ref="B22:E23"/>
    <mergeCell ref="B24:E24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06"/>
  <sheetViews>
    <sheetView tabSelected="1" topLeftCell="A10" zoomScaleNormal="100" workbookViewId="0">
      <selection activeCell="F25" sqref="F25"/>
    </sheetView>
  </sheetViews>
  <sheetFormatPr defaultRowHeight="15"/>
  <cols>
    <col min="1" max="1" width="16.7109375" bestFit="1" customWidth="1"/>
    <col min="2" max="2" width="23.7109375" customWidth="1"/>
    <col min="3" max="3" width="18" customWidth="1"/>
    <col min="4" max="4" width="15.42578125" customWidth="1"/>
    <col min="5" max="5" width="27.28515625" customWidth="1"/>
    <col min="6" max="6" width="23.140625" customWidth="1"/>
    <col min="7" max="7" width="21.28515625" customWidth="1"/>
    <col min="8" max="8" width="22.5703125" customWidth="1"/>
    <col min="9" max="9" width="13.28515625" customWidth="1"/>
    <col min="13" max="13" width="13" customWidth="1"/>
    <col min="14" max="14" width="12.7109375" customWidth="1"/>
  </cols>
  <sheetData>
    <row r="6" spans="2:8" ht="21">
      <c r="B6" s="17" t="s">
        <v>53</v>
      </c>
    </row>
    <row r="9" spans="2:8" ht="23.25">
      <c r="B9" s="11" t="s">
        <v>60</v>
      </c>
    </row>
    <row r="13" spans="2:8">
      <c r="C13" s="18" t="s">
        <v>29</v>
      </c>
      <c r="D13" s="19" t="s">
        <v>31</v>
      </c>
      <c r="G13" s="18" t="s">
        <v>29</v>
      </c>
      <c r="H13" s="19" t="s">
        <v>31</v>
      </c>
    </row>
    <row r="14" spans="2:8">
      <c r="C14" s="20" t="s">
        <v>50</v>
      </c>
      <c r="D14" s="19"/>
      <c r="G14" s="20" t="s">
        <v>50</v>
      </c>
      <c r="H14" s="19">
        <v>8750000</v>
      </c>
    </row>
    <row r="15" spans="2:8">
      <c r="C15" s="21" t="s">
        <v>9</v>
      </c>
      <c r="D15" s="19">
        <v>1760000</v>
      </c>
      <c r="G15" s="20" t="s">
        <v>51</v>
      </c>
      <c r="H15" s="19">
        <v>9920000</v>
      </c>
    </row>
    <row r="16" spans="2:8">
      <c r="C16" s="21" t="s">
        <v>21</v>
      </c>
      <c r="D16" s="19">
        <v>960000</v>
      </c>
      <c r="G16" s="20" t="s">
        <v>52</v>
      </c>
      <c r="H16" s="19">
        <v>10000000</v>
      </c>
    </row>
    <row r="17" spans="2:9">
      <c r="C17" s="21" t="s">
        <v>23</v>
      </c>
      <c r="D17" s="19">
        <v>700000</v>
      </c>
      <c r="G17" s="20" t="s">
        <v>30</v>
      </c>
      <c r="H17" s="19">
        <v>28670000</v>
      </c>
    </row>
    <row r="18" spans="2:9">
      <c r="C18" s="21" t="s">
        <v>18</v>
      </c>
      <c r="D18" s="19">
        <v>3340000</v>
      </c>
    </row>
    <row r="19" spans="2:9">
      <c r="C19" s="21" t="s">
        <v>12</v>
      </c>
      <c r="D19" s="19">
        <v>840000</v>
      </c>
    </row>
    <row r="20" spans="2:9">
      <c r="C20" s="21" t="s">
        <v>15</v>
      </c>
      <c r="D20" s="19">
        <v>1150000</v>
      </c>
    </row>
    <row r="21" spans="2:9">
      <c r="C21" s="20" t="s">
        <v>30</v>
      </c>
      <c r="D21" s="19">
        <v>8750000</v>
      </c>
    </row>
    <row r="24" spans="2:9">
      <c r="E24" s="33" t="s">
        <v>54</v>
      </c>
      <c r="F24" s="33" t="s">
        <v>55</v>
      </c>
      <c r="G24" s="33" t="s">
        <v>40</v>
      </c>
      <c r="H24" s="33" t="s">
        <v>56</v>
      </c>
      <c r="I24" s="33" t="s">
        <v>57</v>
      </c>
    </row>
    <row r="25" spans="2:9">
      <c r="E25" s="22" t="s">
        <v>49</v>
      </c>
      <c r="F25" s="22">
        <f>G25-H25</f>
        <v>7854500</v>
      </c>
      <c r="G25" s="22">
        <v>8750000</v>
      </c>
      <c r="H25" s="22">
        <v>895500</v>
      </c>
      <c r="I25" s="23" t="str">
        <f>IF(G25&gt;F25,"Profit","Loss")</f>
        <v>Profit</v>
      </c>
    </row>
    <row r="26" spans="2:9">
      <c r="E26" s="22" t="s">
        <v>58</v>
      </c>
      <c r="F26" s="22">
        <f>G26-H26</f>
        <v>9998300</v>
      </c>
      <c r="G26" s="22">
        <v>9920000</v>
      </c>
      <c r="H26" s="22">
        <v>-78300</v>
      </c>
      <c r="I26" s="25" t="str">
        <f>IF(G26&gt;F26,"Profit","Loss")</f>
        <v>Loss</v>
      </c>
    </row>
    <row r="27" spans="2:9">
      <c r="E27" s="22" t="s">
        <v>59</v>
      </c>
      <c r="F27" s="22">
        <f>G27-H27</f>
        <v>8985700</v>
      </c>
      <c r="G27" s="22">
        <v>10000000</v>
      </c>
      <c r="H27" s="22">
        <v>1014300</v>
      </c>
      <c r="I27" s="23" t="str">
        <f>IF(G27&gt;F27,"Profit","Loss")</f>
        <v>Profit</v>
      </c>
    </row>
    <row r="28" spans="2:9">
      <c r="E28" s="22"/>
      <c r="F28" s="22"/>
      <c r="G28" s="24">
        <v>28670000</v>
      </c>
      <c r="H28" s="22"/>
      <c r="I28" s="22"/>
    </row>
    <row r="32" spans="2:9" ht="21">
      <c r="B32" s="12" t="s">
        <v>79</v>
      </c>
    </row>
    <row r="35" spans="2:8">
      <c r="B35" s="55" t="s">
        <v>61</v>
      </c>
      <c r="C35" s="55"/>
      <c r="D35" s="55"/>
      <c r="E35" s="55"/>
      <c r="F35" s="55"/>
      <c r="G35" s="55"/>
      <c r="H35" s="55"/>
    </row>
    <row r="36" spans="2:8">
      <c r="B36" s="27"/>
      <c r="C36" s="27"/>
      <c r="D36" s="27"/>
      <c r="E36" s="27"/>
      <c r="F36" s="27"/>
      <c r="G36" s="27"/>
      <c r="H36" s="27"/>
    </row>
    <row r="37" spans="2:8">
      <c r="B37" s="56" t="s">
        <v>49</v>
      </c>
      <c r="C37" s="56"/>
      <c r="D37" s="56"/>
      <c r="E37" s="56"/>
      <c r="F37" s="56"/>
      <c r="G37" s="56"/>
      <c r="H37" s="56"/>
    </row>
    <row r="38" spans="2:8">
      <c r="B38" s="29" t="s">
        <v>62</v>
      </c>
      <c r="C38" s="29" t="s">
        <v>63</v>
      </c>
      <c r="D38" s="29" t="s">
        <v>5</v>
      </c>
      <c r="E38" s="29" t="s">
        <v>64</v>
      </c>
      <c r="F38" s="29" t="s">
        <v>42</v>
      </c>
      <c r="G38" s="29" t="s">
        <v>94</v>
      </c>
      <c r="H38" s="29" t="s">
        <v>95</v>
      </c>
    </row>
    <row r="39" spans="2:8">
      <c r="B39" s="29" t="s">
        <v>10</v>
      </c>
      <c r="C39" s="29" t="s">
        <v>4</v>
      </c>
      <c r="D39" s="29">
        <v>53</v>
      </c>
      <c r="E39" s="29">
        <v>60000</v>
      </c>
      <c r="F39" s="29">
        <f>D39*E39</f>
        <v>3180000</v>
      </c>
      <c r="G39" s="54">
        <f>COUNTIF(C39:C51,C39)</f>
        <v>4</v>
      </c>
      <c r="H39" s="54">
        <f>SUMIF(C39:C52,C39,D39:D52)</f>
        <v>205</v>
      </c>
    </row>
    <row r="40" spans="2:8">
      <c r="B40" s="29" t="s">
        <v>13</v>
      </c>
      <c r="C40" s="29" t="s">
        <v>4</v>
      </c>
      <c r="D40" s="29">
        <v>48</v>
      </c>
      <c r="E40" s="29">
        <v>45000</v>
      </c>
      <c r="F40" s="29">
        <f t="shared" ref="F40:F47" si="0">D40*E40</f>
        <v>2160000</v>
      </c>
      <c r="G40" s="54"/>
      <c r="H40" s="54"/>
    </row>
    <row r="41" spans="2:8">
      <c r="B41" s="29" t="s">
        <v>19</v>
      </c>
      <c r="C41" s="29" t="s">
        <v>4</v>
      </c>
      <c r="D41" s="29">
        <v>56</v>
      </c>
      <c r="E41" s="29">
        <v>26000</v>
      </c>
      <c r="F41" s="29">
        <f t="shared" si="0"/>
        <v>1456000</v>
      </c>
      <c r="G41" s="54"/>
      <c r="H41" s="54"/>
    </row>
    <row r="42" spans="2:8">
      <c r="B42" s="29" t="s">
        <v>16</v>
      </c>
      <c r="C42" s="29" t="s">
        <v>4</v>
      </c>
      <c r="D42" s="29">
        <v>48</v>
      </c>
      <c r="E42" s="29">
        <v>17000</v>
      </c>
      <c r="F42" s="29">
        <f t="shared" si="0"/>
        <v>816000</v>
      </c>
      <c r="G42" s="54"/>
      <c r="H42" s="54"/>
    </row>
    <row r="43" spans="2:8">
      <c r="B43" s="29" t="s">
        <v>65</v>
      </c>
      <c r="C43" s="29" t="s">
        <v>66</v>
      </c>
      <c r="D43" s="29"/>
      <c r="E43" s="29"/>
      <c r="F43" s="29">
        <v>12000</v>
      </c>
      <c r="G43" s="54"/>
      <c r="H43" s="54"/>
    </row>
    <row r="44" spans="2:8">
      <c r="B44" s="29" t="s">
        <v>67</v>
      </c>
      <c r="C44" s="29" t="s">
        <v>68</v>
      </c>
      <c r="D44" s="29"/>
      <c r="E44" s="29"/>
      <c r="F44" s="29">
        <v>5000</v>
      </c>
      <c r="G44" s="54"/>
      <c r="H44" s="54"/>
    </row>
    <row r="45" spans="2:8">
      <c r="B45" s="29" t="s">
        <v>69</v>
      </c>
      <c r="C45" s="29" t="s">
        <v>66</v>
      </c>
      <c r="D45" s="29"/>
      <c r="E45" s="29"/>
      <c r="F45" s="29">
        <v>8000</v>
      </c>
      <c r="G45" s="54"/>
      <c r="H45" s="54"/>
    </row>
    <row r="46" spans="2:8">
      <c r="B46" s="29" t="s">
        <v>70</v>
      </c>
      <c r="C46" s="29" t="s">
        <v>71</v>
      </c>
      <c r="D46" s="29"/>
      <c r="E46" s="29"/>
      <c r="F46" s="29">
        <v>1500</v>
      </c>
      <c r="G46" s="54"/>
      <c r="H46" s="54"/>
    </row>
    <row r="47" spans="2:8">
      <c r="B47" s="29" t="s">
        <v>72</v>
      </c>
      <c r="C47" s="29" t="s">
        <v>73</v>
      </c>
      <c r="D47" s="29">
        <v>5</v>
      </c>
      <c r="E47" s="29">
        <v>30000</v>
      </c>
      <c r="F47" s="29">
        <f t="shared" si="0"/>
        <v>150000</v>
      </c>
      <c r="G47" s="54"/>
      <c r="H47" s="54"/>
    </row>
    <row r="48" spans="2:8">
      <c r="B48" s="29" t="s">
        <v>74</v>
      </c>
      <c r="C48" s="29" t="s">
        <v>73</v>
      </c>
      <c r="D48" s="29"/>
      <c r="E48" s="29"/>
      <c r="F48" s="29">
        <v>20000</v>
      </c>
      <c r="G48" s="54"/>
      <c r="H48" s="54"/>
    </row>
    <row r="49" spans="2:8">
      <c r="B49" s="29" t="s">
        <v>75</v>
      </c>
      <c r="C49" s="29" t="s">
        <v>71</v>
      </c>
      <c r="D49" s="29"/>
      <c r="E49" s="29"/>
      <c r="F49" s="29">
        <v>2000</v>
      </c>
      <c r="G49" s="54"/>
      <c r="H49" s="54"/>
    </row>
    <row r="50" spans="2:8">
      <c r="B50" s="29" t="s">
        <v>76</v>
      </c>
      <c r="C50" s="29" t="s">
        <v>68</v>
      </c>
      <c r="D50" s="29"/>
      <c r="E50" s="29"/>
      <c r="F50" s="29">
        <v>3000</v>
      </c>
      <c r="G50" s="54"/>
      <c r="H50" s="54"/>
    </row>
    <row r="51" spans="2:8">
      <c r="B51" s="29" t="s">
        <v>77</v>
      </c>
      <c r="C51" s="29" t="s">
        <v>71</v>
      </c>
      <c r="D51" s="29"/>
      <c r="E51" s="29"/>
      <c r="F51" s="29">
        <v>1000</v>
      </c>
      <c r="G51" s="54"/>
      <c r="H51" s="54"/>
    </row>
    <row r="52" spans="2:8">
      <c r="B52" s="29" t="s">
        <v>78</v>
      </c>
      <c r="C52" s="29"/>
      <c r="D52" s="29"/>
      <c r="E52" s="29"/>
      <c r="F52" s="29">
        <v>40000</v>
      </c>
      <c r="G52" s="54"/>
      <c r="H52" s="54"/>
    </row>
    <row r="57" spans="2:8">
      <c r="B57" s="53" t="s">
        <v>58</v>
      </c>
      <c r="C57" s="53"/>
      <c r="D57" s="53"/>
      <c r="E57" s="53"/>
      <c r="F57" s="53"/>
      <c r="G57" s="53"/>
      <c r="H57" s="53"/>
    </row>
    <row r="58" spans="2:8">
      <c r="B58" s="29" t="s">
        <v>62</v>
      </c>
      <c r="C58" s="29" t="s">
        <v>63</v>
      </c>
      <c r="D58" s="29" t="s">
        <v>5</v>
      </c>
      <c r="E58" s="29" t="s">
        <v>64</v>
      </c>
      <c r="F58" s="29" t="s">
        <v>42</v>
      </c>
      <c r="G58" s="29" t="s">
        <v>94</v>
      </c>
      <c r="H58" s="29" t="s">
        <v>95</v>
      </c>
    </row>
    <row r="59" spans="2:8">
      <c r="B59" s="29" t="s">
        <v>10</v>
      </c>
      <c r="C59" s="29" t="s">
        <v>4</v>
      </c>
      <c r="D59" s="29">
        <v>55</v>
      </c>
      <c r="E59" s="29">
        <v>60000</v>
      </c>
      <c r="F59" s="29">
        <f>D59*E59</f>
        <v>3300000</v>
      </c>
      <c r="G59" s="54">
        <f>COUNTIF(C59:C72,C59)</f>
        <v>4</v>
      </c>
      <c r="H59" s="54">
        <f>SUMIF(C59:C71,C59,D59:D72)</f>
        <v>244</v>
      </c>
    </row>
    <row r="60" spans="2:8">
      <c r="B60" s="29" t="s">
        <v>13</v>
      </c>
      <c r="C60" s="29" t="s">
        <v>4</v>
      </c>
      <c r="D60" s="29">
        <v>50</v>
      </c>
      <c r="E60" s="29">
        <v>45000</v>
      </c>
      <c r="F60" s="29">
        <f>D60*E60</f>
        <v>2250000</v>
      </c>
      <c r="G60" s="54"/>
      <c r="H60" s="54"/>
    </row>
    <row r="61" spans="2:8">
      <c r="B61" s="29" t="s">
        <v>19</v>
      </c>
      <c r="C61" s="29" t="s">
        <v>4</v>
      </c>
      <c r="D61" s="29">
        <v>79</v>
      </c>
      <c r="E61" s="29">
        <v>26000</v>
      </c>
      <c r="F61" s="29">
        <f>D61*E61</f>
        <v>2054000</v>
      </c>
      <c r="G61" s="54"/>
      <c r="H61" s="54"/>
    </row>
    <row r="62" spans="2:8">
      <c r="B62" s="29" t="s">
        <v>16</v>
      </c>
      <c r="C62" s="29" t="s">
        <v>4</v>
      </c>
      <c r="D62" s="29">
        <v>60</v>
      </c>
      <c r="E62" s="29">
        <v>17000</v>
      </c>
      <c r="F62" s="29">
        <f>D62*E62</f>
        <v>1020000</v>
      </c>
      <c r="G62" s="54"/>
      <c r="H62" s="54"/>
    </row>
    <row r="63" spans="2:8">
      <c r="B63" s="29" t="s">
        <v>65</v>
      </c>
      <c r="C63" s="29" t="s">
        <v>66</v>
      </c>
      <c r="D63" s="29"/>
      <c r="E63" s="29"/>
      <c r="F63" s="29">
        <v>12000</v>
      </c>
      <c r="G63" s="54"/>
      <c r="H63" s="54"/>
    </row>
    <row r="64" spans="2:8">
      <c r="B64" s="29" t="s">
        <v>67</v>
      </c>
      <c r="C64" s="29" t="s">
        <v>68</v>
      </c>
      <c r="D64" s="29"/>
      <c r="E64" s="29"/>
      <c r="F64" s="29">
        <v>8000</v>
      </c>
      <c r="G64" s="54"/>
      <c r="H64" s="54"/>
    </row>
    <row r="65" spans="2:8">
      <c r="B65" s="29" t="s">
        <v>69</v>
      </c>
      <c r="C65" s="29" t="s">
        <v>66</v>
      </c>
      <c r="D65" s="29"/>
      <c r="E65" s="29"/>
      <c r="F65" s="29">
        <v>8000</v>
      </c>
      <c r="G65" s="54"/>
      <c r="H65" s="54"/>
    </row>
    <row r="66" spans="2:8">
      <c r="B66" s="29" t="s">
        <v>70</v>
      </c>
      <c r="C66" s="29" t="s">
        <v>71</v>
      </c>
      <c r="D66" s="29"/>
      <c r="E66" s="29"/>
      <c r="F66" s="29">
        <v>1500</v>
      </c>
      <c r="G66" s="54"/>
      <c r="H66" s="54"/>
    </row>
    <row r="67" spans="2:8">
      <c r="B67" s="29" t="s">
        <v>72</v>
      </c>
      <c r="C67" s="29" t="s">
        <v>73</v>
      </c>
      <c r="D67" s="29">
        <v>5</v>
      </c>
      <c r="E67" s="29">
        <v>30000</v>
      </c>
      <c r="F67" s="29">
        <f>D67*E67</f>
        <v>150000</v>
      </c>
      <c r="G67" s="54"/>
      <c r="H67" s="54"/>
    </row>
    <row r="68" spans="2:8">
      <c r="B68" s="29" t="s">
        <v>74</v>
      </c>
      <c r="C68" s="29" t="s">
        <v>73</v>
      </c>
      <c r="D68" s="29"/>
      <c r="E68" s="29"/>
      <c r="F68" s="29">
        <v>20000</v>
      </c>
      <c r="G68" s="54"/>
      <c r="H68" s="54"/>
    </row>
    <row r="69" spans="2:8">
      <c r="B69" s="29" t="s">
        <v>75</v>
      </c>
      <c r="C69" s="29" t="s">
        <v>71</v>
      </c>
      <c r="D69" s="29"/>
      <c r="E69" s="29"/>
      <c r="F69" s="29">
        <v>3000</v>
      </c>
      <c r="G69" s="54"/>
      <c r="H69" s="54"/>
    </row>
    <row r="70" spans="2:8">
      <c r="B70" s="29" t="s">
        <v>76</v>
      </c>
      <c r="C70" s="29" t="s">
        <v>68</v>
      </c>
      <c r="D70" s="29"/>
      <c r="E70" s="29"/>
      <c r="F70" s="29">
        <v>1000</v>
      </c>
      <c r="G70" s="54"/>
      <c r="H70" s="54"/>
    </row>
    <row r="71" spans="2:8">
      <c r="B71" s="29" t="s">
        <v>77</v>
      </c>
      <c r="C71" s="29" t="s">
        <v>71</v>
      </c>
      <c r="D71" s="29"/>
      <c r="E71" s="29"/>
      <c r="F71" s="29">
        <v>800</v>
      </c>
      <c r="G71" s="54"/>
      <c r="H71" s="54"/>
    </row>
    <row r="72" spans="2:8">
      <c r="B72" s="29" t="s">
        <v>78</v>
      </c>
      <c r="C72" s="29"/>
      <c r="D72" s="29"/>
      <c r="E72" s="29"/>
      <c r="F72" s="29">
        <v>1170000</v>
      </c>
      <c r="G72" s="54"/>
      <c r="H72" s="54"/>
    </row>
    <row r="78" spans="2:8">
      <c r="B78" s="53" t="s">
        <v>59</v>
      </c>
      <c r="C78" s="53"/>
      <c r="D78" s="53"/>
      <c r="E78" s="53"/>
      <c r="F78" s="53"/>
      <c r="G78" s="53"/>
      <c r="H78" s="53"/>
    </row>
    <row r="79" spans="2:8">
      <c r="B79" s="29" t="s">
        <v>62</v>
      </c>
      <c r="C79" s="29" t="s">
        <v>63</v>
      </c>
      <c r="D79" s="29" t="s">
        <v>5</v>
      </c>
      <c r="E79" s="29" t="s">
        <v>64</v>
      </c>
      <c r="F79" s="29" t="s">
        <v>42</v>
      </c>
      <c r="G79" s="29" t="s">
        <v>94</v>
      </c>
      <c r="H79" s="29" t="s">
        <v>95</v>
      </c>
    </row>
    <row r="80" spans="2:8">
      <c r="B80" s="29" t="s">
        <v>10</v>
      </c>
      <c r="C80" s="29" t="s">
        <v>4</v>
      </c>
      <c r="D80" s="29">
        <v>67</v>
      </c>
      <c r="E80" s="29">
        <v>60000</v>
      </c>
      <c r="F80" s="29">
        <f>D80*E80</f>
        <v>4020000</v>
      </c>
      <c r="G80" s="54">
        <f>COUNTIF(C80:C93,C80)</f>
        <v>4</v>
      </c>
      <c r="H80" s="54">
        <f>SUMIF(C80:C93,C80,D80:D93)</f>
        <v>236</v>
      </c>
    </row>
    <row r="81" spans="2:8">
      <c r="B81" s="29" t="s">
        <v>13</v>
      </c>
      <c r="C81" s="29" t="s">
        <v>4</v>
      </c>
      <c r="D81" s="29">
        <v>41</v>
      </c>
      <c r="E81" s="29">
        <v>45000</v>
      </c>
      <c r="F81" s="29">
        <f>D81*E81</f>
        <v>1845000</v>
      </c>
      <c r="G81" s="54"/>
      <c r="H81" s="54"/>
    </row>
    <row r="82" spans="2:8">
      <c r="B82" s="29" t="s">
        <v>19</v>
      </c>
      <c r="C82" s="29" t="s">
        <v>4</v>
      </c>
      <c r="D82" s="29">
        <v>70</v>
      </c>
      <c r="E82" s="29">
        <v>26000</v>
      </c>
      <c r="F82" s="29">
        <f>D82*E82</f>
        <v>1820000</v>
      </c>
      <c r="G82" s="54"/>
      <c r="H82" s="54"/>
    </row>
    <row r="83" spans="2:8">
      <c r="B83" s="29" t="s">
        <v>16</v>
      </c>
      <c r="C83" s="29" t="s">
        <v>4</v>
      </c>
      <c r="D83" s="29">
        <v>58</v>
      </c>
      <c r="E83" s="29">
        <v>17000</v>
      </c>
      <c r="F83" s="29">
        <f>D83*E83</f>
        <v>986000</v>
      </c>
      <c r="G83" s="54"/>
      <c r="H83" s="54"/>
    </row>
    <row r="84" spans="2:8">
      <c r="B84" s="29" t="s">
        <v>65</v>
      </c>
      <c r="C84" s="29" t="s">
        <v>66</v>
      </c>
      <c r="D84" s="29"/>
      <c r="E84" s="29"/>
      <c r="F84" s="29">
        <v>13000</v>
      </c>
      <c r="G84" s="54"/>
      <c r="H84" s="54"/>
    </row>
    <row r="85" spans="2:8">
      <c r="B85" s="29" t="s">
        <v>67</v>
      </c>
      <c r="C85" s="29" t="s">
        <v>68</v>
      </c>
      <c r="D85" s="29"/>
      <c r="E85" s="29"/>
      <c r="F85" s="29">
        <v>2000</v>
      </c>
      <c r="G85" s="54"/>
      <c r="H85" s="54"/>
    </row>
    <row r="86" spans="2:8">
      <c r="B86" s="29" t="s">
        <v>69</v>
      </c>
      <c r="C86" s="29" t="s">
        <v>66</v>
      </c>
      <c r="D86" s="29"/>
      <c r="E86" s="29"/>
      <c r="F86" s="29">
        <v>8000</v>
      </c>
      <c r="G86" s="54"/>
      <c r="H86" s="54"/>
    </row>
    <row r="87" spans="2:8">
      <c r="B87" s="29" t="s">
        <v>70</v>
      </c>
      <c r="C87" s="29" t="s">
        <v>71</v>
      </c>
      <c r="D87" s="29"/>
      <c r="E87" s="29"/>
      <c r="F87" s="29">
        <v>1500</v>
      </c>
      <c r="G87" s="54"/>
      <c r="H87" s="54"/>
    </row>
    <row r="88" spans="2:8">
      <c r="B88" s="29" t="s">
        <v>72</v>
      </c>
      <c r="C88" s="29" t="s">
        <v>73</v>
      </c>
      <c r="D88" s="29">
        <v>5</v>
      </c>
      <c r="E88" s="29">
        <v>30000</v>
      </c>
      <c r="F88" s="29">
        <f>D88*E88</f>
        <v>150000</v>
      </c>
      <c r="G88" s="54"/>
      <c r="H88" s="54"/>
    </row>
    <row r="89" spans="2:8">
      <c r="B89" s="29" t="s">
        <v>74</v>
      </c>
      <c r="C89" s="29" t="s">
        <v>73</v>
      </c>
      <c r="D89" s="29"/>
      <c r="E89" s="29"/>
      <c r="F89" s="29">
        <v>20000</v>
      </c>
      <c r="G89" s="54"/>
      <c r="H89" s="54"/>
    </row>
    <row r="90" spans="2:8">
      <c r="B90" s="29" t="s">
        <v>75</v>
      </c>
      <c r="C90" s="29" t="s">
        <v>71</v>
      </c>
      <c r="D90" s="29"/>
      <c r="E90" s="29"/>
      <c r="F90" s="29">
        <v>2000</v>
      </c>
      <c r="G90" s="54"/>
      <c r="H90" s="54"/>
    </row>
    <row r="91" spans="2:8">
      <c r="B91" s="29" t="s">
        <v>76</v>
      </c>
      <c r="C91" s="29" t="s">
        <v>68</v>
      </c>
      <c r="D91" s="29"/>
      <c r="E91" s="29"/>
      <c r="F91" s="29">
        <v>7000</v>
      </c>
      <c r="G91" s="54"/>
      <c r="H91" s="54"/>
    </row>
    <row r="92" spans="2:8">
      <c r="B92" s="29" t="s">
        <v>77</v>
      </c>
      <c r="C92" s="29" t="s">
        <v>71</v>
      </c>
      <c r="D92" s="29"/>
      <c r="E92" s="29"/>
      <c r="F92" s="29">
        <v>1200</v>
      </c>
      <c r="G92" s="54"/>
      <c r="H92" s="54"/>
    </row>
    <row r="93" spans="2:8">
      <c r="B93" s="29" t="s">
        <v>78</v>
      </c>
      <c r="C93" s="29"/>
      <c r="D93" s="29"/>
      <c r="E93" s="29"/>
      <c r="F93" s="29">
        <v>110000</v>
      </c>
      <c r="G93" s="54"/>
      <c r="H93" s="54"/>
    </row>
    <row r="103" spans="4:7">
      <c r="D103" s="30" t="s">
        <v>54</v>
      </c>
      <c r="E103" s="30" t="s">
        <v>96</v>
      </c>
      <c r="F103" s="30" t="s">
        <v>97</v>
      </c>
      <c r="G103" s="30" t="s">
        <v>98</v>
      </c>
    </row>
    <row r="104" spans="4:7">
      <c r="D104" s="29" t="s">
        <v>49</v>
      </c>
      <c r="E104" s="29">
        <v>4</v>
      </c>
      <c r="F104" s="29">
        <v>205</v>
      </c>
      <c r="G104" s="54" t="str">
        <f>INDEX(D104:D106,MATCH(MIN(F104:F106),F104:F106,0))</f>
        <v>January</v>
      </c>
    </row>
    <row r="105" spans="4:7">
      <c r="D105" s="29" t="s">
        <v>58</v>
      </c>
      <c r="E105" s="29">
        <v>4</v>
      </c>
      <c r="F105" s="29">
        <v>244</v>
      </c>
      <c r="G105" s="54"/>
    </row>
    <row r="106" spans="4:7">
      <c r="D106" s="29" t="s">
        <v>59</v>
      </c>
      <c r="E106" s="29">
        <v>4</v>
      </c>
      <c r="F106" s="29">
        <v>236</v>
      </c>
      <c r="G106" s="54"/>
    </row>
  </sheetData>
  <mergeCells count="11">
    <mergeCell ref="B78:H78"/>
    <mergeCell ref="G80:G93"/>
    <mergeCell ref="H80:H93"/>
    <mergeCell ref="G104:G106"/>
    <mergeCell ref="B35:H35"/>
    <mergeCell ref="B37:H37"/>
    <mergeCell ref="G39:G52"/>
    <mergeCell ref="H39:H52"/>
    <mergeCell ref="B57:H57"/>
    <mergeCell ref="G59:G72"/>
    <mergeCell ref="H59:H72"/>
  </mergeCells>
  <conditionalFormatting sqref="I25">
    <cfRule type="colorScale" priority="7">
      <colorScale>
        <cfvo type="min"/>
        <cfvo type="max"/>
        <color rgb="FFFF7128"/>
        <color rgb="FFFFEF9C"/>
      </colorScale>
    </cfRule>
    <cfRule type="containsText" dxfId="8" priority="6" operator="containsText" text="Profit">
      <formula>NOT(ISERROR(SEARCH("Profit",I25)))</formula>
    </cfRule>
    <cfRule type="containsText" dxfId="7" priority="5" operator="containsText" text="Profit">
      <formula>NOT(ISERROR(SEARCH("Profit",I25)))</formula>
    </cfRule>
    <cfRule type="containsText" priority="4" operator="containsText" text="Profit">
      <formula>NOT(ISERROR(SEARCH("Profit",I25)))</formula>
    </cfRule>
    <cfRule type="containsText" dxfId="6" priority="2" operator="containsText" text="Profit">
      <formula>NOT(ISERROR(SEARCH("Profit",I25)))</formula>
    </cfRule>
  </conditionalFormatting>
  <conditionalFormatting sqref="I26">
    <cfRule type="containsText" dxfId="5" priority="3" operator="containsText" text="Loss">
      <formula>NOT(ISERROR(SEARCH("Loss",I26)))</formula>
    </cfRule>
  </conditionalFormatting>
  <conditionalFormatting sqref="I27">
    <cfRule type="containsText" dxfId="4" priority="1" operator="containsText" text="Profit">
      <formula>NOT(ISERROR(SEARCH("Profit",I27)))</formula>
    </cfRule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00"/>
  <sheetViews>
    <sheetView topLeftCell="A94" workbookViewId="0">
      <selection activeCell="H9" sqref="H9:N85"/>
    </sheetView>
  </sheetViews>
  <sheetFormatPr defaultRowHeight="15"/>
  <cols>
    <col min="3" max="3" width="19.28515625" customWidth="1"/>
    <col min="8" max="8" width="14.5703125" customWidth="1"/>
    <col min="9" max="9" width="12.5703125" customWidth="1"/>
    <col min="10" max="10" width="17.28515625" customWidth="1"/>
    <col min="11" max="11" width="11.28515625" customWidth="1"/>
  </cols>
  <sheetData>
    <row r="5" spans="2:14" ht="26.25">
      <c r="B5" s="1" t="s">
        <v>24</v>
      </c>
      <c r="C5" s="1"/>
    </row>
    <row r="6" spans="2:14" ht="26.25">
      <c r="B6" s="1" t="s">
        <v>25</v>
      </c>
      <c r="C6" s="1"/>
    </row>
    <row r="7" spans="2:14" ht="26.25">
      <c r="B7" s="1"/>
      <c r="C7" s="1"/>
      <c r="H7" s="57" t="s">
        <v>0</v>
      </c>
      <c r="I7" s="57"/>
      <c r="J7" s="57"/>
      <c r="K7" s="57"/>
      <c r="L7" s="57"/>
      <c r="M7" s="57"/>
      <c r="N7" s="57"/>
    </row>
    <row r="8" spans="2:14">
      <c r="H8" s="57"/>
      <c r="I8" s="57"/>
      <c r="J8" s="57"/>
      <c r="K8" s="57"/>
      <c r="L8" s="57"/>
      <c r="M8" s="57"/>
      <c r="N8" s="57"/>
    </row>
    <row r="9" spans="2:14" ht="45">
      <c r="H9" s="6" t="s">
        <v>1</v>
      </c>
      <c r="I9" s="6" t="s">
        <v>2</v>
      </c>
      <c r="J9" s="6" t="s">
        <v>3</v>
      </c>
      <c r="K9" s="6" t="s">
        <v>4</v>
      </c>
      <c r="L9" s="6" t="s">
        <v>5</v>
      </c>
      <c r="M9" s="6" t="s">
        <v>6</v>
      </c>
      <c r="N9" s="6" t="s">
        <v>7</v>
      </c>
    </row>
    <row r="10" spans="2:14">
      <c r="H10" s="7">
        <v>45296</v>
      </c>
      <c r="I10" s="8" t="s">
        <v>8</v>
      </c>
      <c r="J10" s="8" t="s">
        <v>9</v>
      </c>
      <c r="K10" s="8" t="s">
        <v>10</v>
      </c>
      <c r="L10" s="8">
        <v>5</v>
      </c>
      <c r="M10" s="8">
        <v>70000</v>
      </c>
      <c r="N10" s="8">
        <v>350000</v>
      </c>
    </row>
    <row r="11" spans="2:14">
      <c r="H11" s="7">
        <v>45297</v>
      </c>
      <c r="I11" s="8" t="s">
        <v>11</v>
      </c>
      <c r="J11" s="8" t="s">
        <v>12</v>
      </c>
      <c r="K11" s="8" t="s">
        <v>13</v>
      </c>
      <c r="L11" s="8">
        <v>10</v>
      </c>
      <c r="M11" s="8">
        <v>50000</v>
      </c>
      <c r="N11" s="8">
        <v>500000</v>
      </c>
    </row>
    <row r="12" spans="2:14">
      <c r="H12" s="7">
        <v>45298</v>
      </c>
      <c r="I12" s="8" t="s">
        <v>14</v>
      </c>
      <c r="J12" s="8" t="s">
        <v>15</v>
      </c>
      <c r="K12" s="8" t="s">
        <v>16</v>
      </c>
      <c r="L12" s="8">
        <v>7</v>
      </c>
      <c r="M12" s="8">
        <v>20000</v>
      </c>
      <c r="N12" s="8">
        <v>140000</v>
      </c>
    </row>
    <row r="13" spans="2:14" ht="30">
      <c r="C13" s="2" t="s">
        <v>26</v>
      </c>
      <c r="H13" s="7">
        <v>45299</v>
      </c>
      <c r="I13" s="8" t="s">
        <v>17</v>
      </c>
      <c r="J13" s="8" t="s">
        <v>18</v>
      </c>
      <c r="K13" s="8" t="s">
        <v>19</v>
      </c>
      <c r="L13" s="8">
        <v>15</v>
      </c>
      <c r="M13" s="8">
        <v>30000</v>
      </c>
      <c r="N13" s="8">
        <v>450000</v>
      </c>
    </row>
    <row r="14" spans="2:14">
      <c r="H14" s="7">
        <v>45300</v>
      </c>
      <c r="I14" s="8" t="s">
        <v>20</v>
      </c>
      <c r="J14" s="8" t="s">
        <v>21</v>
      </c>
      <c r="K14" s="8" t="s">
        <v>10</v>
      </c>
      <c r="L14" s="8">
        <v>3</v>
      </c>
      <c r="M14" s="8">
        <v>70000</v>
      </c>
      <c r="N14" s="8">
        <v>210000</v>
      </c>
    </row>
    <row r="15" spans="2:14">
      <c r="H15" s="7">
        <v>45301</v>
      </c>
      <c r="I15" s="8" t="s">
        <v>22</v>
      </c>
      <c r="J15" s="8" t="s">
        <v>23</v>
      </c>
      <c r="K15" s="8" t="s">
        <v>13</v>
      </c>
      <c r="L15" s="8">
        <v>6</v>
      </c>
      <c r="M15" s="8">
        <v>50000</v>
      </c>
      <c r="N15" s="8">
        <v>300000</v>
      </c>
    </row>
    <row r="16" spans="2:14">
      <c r="H16" s="7">
        <v>45302</v>
      </c>
      <c r="I16" s="8" t="s">
        <v>11</v>
      </c>
      <c r="J16" s="8" t="s">
        <v>15</v>
      </c>
      <c r="K16" s="8" t="s">
        <v>16</v>
      </c>
      <c r="L16" s="8">
        <v>4</v>
      </c>
      <c r="M16" s="8">
        <v>20000</v>
      </c>
      <c r="N16" s="8">
        <v>80000</v>
      </c>
    </row>
    <row r="17" spans="8:14" ht="30">
      <c r="H17" s="7">
        <v>45303</v>
      </c>
      <c r="I17" s="8" t="s">
        <v>14</v>
      </c>
      <c r="J17" s="8" t="s">
        <v>18</v>
      </c>
      <c r="K17" s="8" t="s">
        <v>19</v>
      </c>
      <c r="L17" s="8">
        <v>10</v>
      </c>
      <c r="M17" s="8">
        <v>30000</v>
      </c>
      <c r="N17" s="8">
        <v>300000</v>
      </c>
    </row>
    <row r="18" spans="8:14">
      <c r="H18" s="7">
        <v>45304</v>
      </c>
      <c r="I18" s="8" t="s">
        <v>8</v>
      </c>
      <c r="J18" s="8" t="s">
        <v>9</v>
      </c>
      <c r="K18" s="8" t="s">
        <v>10</v>
      </c>
      <c r="L18" s="8">
        <v>8</v>
      </c>
      <c r="M18" s="8">
        <v>70000</v>
      </c>
      <c r="N18" s="8">
        <v>560000</v>
      </c>
    </row>
    <row r="19" spans="8:14">
      <c r="H19" s="7">
        <v>45305</v>
      </c>
      <c r="I19" s="8" t="s">
        <v>20</v>
      </c>
      <c r="J19" s="8" t="s">
        <v>9</v>
      </c>
      <c r="K19" s="8" t="s">
        <v>13</v>
      </c>
      <c r="L19" s="8">
        <v>12</v>
      </c>
      <c r="M19" s="8">
        <v>50000</v>
      </c>
      <c r="N19" s="8">
        <v>600000</v>
      </c>
    </row>
    <row r="20" spans="8:14">
      <c r="H20" s="7">
        <v>45306</v>
      </c>
      <c r="I20" s="8" t="s">
        <v>22</v>
      </c>
      <c r="J20" s="8" t="s">
        <v>12</v>
      </c>
      <c r="K20" s="8" t="s">
        <v>16</v>
      </c>
      <c r="L20" s="8">
        <v>9</v>
      </c>
      <c r="M20" s="8">
        <v>20000</v>
      </c>
      <c r="N20" s="8">
        <v>180000</v>
      </c>
    </row>
    <row r="21" spans="8:14" ht="30">
      <c r="H21" s="7">
        <v>45307</v>
      </c>
      <c r="I21" s="8" t="s">
        <v>11</v>
      </c>
      <c r="J21" s="8" t="s">
        <v>15</v>
      </c>
      <c r="K21" s="8" t="s">
        <v>19</v>
      </c>
      <c r="L21" s="8">
        <v>5</v>
      </c>
      <c r="M21" s="8">
        <v>30000</v>
      </c>
      <c r="N21" s="8">
        <v>150000</v>
      </c>
    </row>
    <row r="22" spans="8:14">
      <c r="H22" s="7">
        <v>45308</v>
      </c>
      <c r="I22" s="8" t="s">
        <v>14</v>
      </c>
      <c r="J22" s="8" t="s">
        <v>18</v>
      </c>
      <c r="K22" s="8" t="s">
        <v>10</v>
      </c>
      <c r="L22" s="8">
        <v>11</v>
      </c>
      <c r="M22" s="8">
        <v>70000</v>
      </c>
      <c r="N22" s="8">
        <v>770000</v>
      </c>
    </row>
    <row r="23" spans="8:14">
      <c r="H23" s="7">
        <v>45309</v>
      </c>
      <c r="I23" s="8" t="s">
        <v>17</v>
      </c>
      <c r="J23" s="8" t="s">
        <v>21</v>
      </c>
      <c r="K23" s="8" t="s">
        <v>13</v>
      </c>
      <c r="L23" s="8">
        <v>7</v>
      </c>
      <c r="M23" s="8">
        <v>50000</v>
      </c>
      <c r="N23" s="8">
        <v>350000</v>
      </c>
    </row>
    <row r="24" spans="8:14">
      <c r="H24" s="7">
        <v>45310</v>
      </c>
      <c r="I24" s="8" t="s">
        <v>20</v>
      </c>
      <c r="J24" s="8" t="s">
        <v>23</v>
      </c>
      <c r="K24" s="8" t="s">
        <v>16</v>
      </c>
      <c r="L24" s="8">
        <v>6</v>
      </c>
      <c r="M24" s="8">
        <v>20000</v>
      </c>
      <c r="N24" s="8">
        <v>120000</v>
      </c>
    </row>
    <row r="25" spans="8:14" ht="30">
      <c r="H25" s="7">
        <v>45311</v>
      </c>
      <c r="I25" s="8" t="s">
        <v>22</v>
      </c>
      <c r="J25" s="8" t="s">
        <v>15</v>
      </c>
      <c r="K25" s="8" t="s">
        <v>19</v>
      </c>
      <c r="L25" s="8">
        <v>13</v>
      </c>
      <c r="M25" s="8">
        <v>30000</v>
      </c>
      <c r="N25" s="8">
        <v>390000</v>
      </c>
    </row>
    <row r="26" spans="8:14">
      <c r="H26" s="7">
        <v>45312</v>
      </c>
      <c r="I26" s="8" t="s">
        <v>8</v>
      </c>
      <c r="J26" s="8" t="s">
        <v>18</v>
      </c>
      <c r="K26" s="8" t="s">
        <v>10</v>
      </c>
      <c r="L26" s="8">
        <v>9</v>
      </c>
      <c r="M26" s="8">
        <v>70000</v>
      </c>
      <c r="N26" s="8">
        <v>630000</v>
      </c>
    </row>
    <row r="27" spans="8:14">
      <c r="H27" s="7">
        <v>45313</v>
      </c>
      <c r="I27" s="8" t="s">
        <v>14</v>
      </c>
      <c r="J27" s="8" t="s">
        <v>21</v>
      </c>
      <c r="K27" s="8" t="s">
        <v>13</v>
      </c>
      <c r="L27" s="8">
        <v>8</v>
      </c>
      <c r="M27" s="8">
        <v>50000</v>
      </c>
      <c r="N27" s="8">
        <v>400000</v>
      </c>
    </row>
    <row r="28" spans="8:14">
      <c r="H28" s="7">
        <v>45314</v>
      </c>
      <c r="I28" s="8" t="s">
        <v>17</v>
      </c>
      <c r="J28" s="8" t="s">
        <v>23</v>
      </c>
      <c r="K28" s="8" t="s">
        <v>16</v>
      </c>
      <c r="L28" s="8">
        <v>14</v>
      </c>
      <c r="M28" s="8">
        <v>20000</v>
      </c>
      <c r="N28" s="8">
        <v>280000</v>
      </c>
    </row>
    <row r="29" spans="8:14" ht="30">
      <c r="H29" s="7">
        <v>45315</v>
      </c>
      <c r="I29" s="8" t="s">
        <v>20</v>
      </c>
      <c r="J29" s="8" t="s">
        <v>15</v>
      </c>
      <c r="K29" s="8" t="s">
        <v>19</v>
      </c>
      <c r="L29" s="8">
        <v>7</v>
      </c>
      <c r="M29" s="8">
        <v>30000</v>
      </c>
      <c r="N29" s="8">
        <v>210000</v>
      </c>
    </row>
    <row r="30" spans="8:14">
      <c r="H30" s="7">
        <v>45316</v>
      </c>
      <c r="I30" s="8" t="s">
        <v>22</v>
      </c>
      <c r="J30" s="8" t="s">
        <v>18</v>
      </c>
      <c r="K30" s="8" t="s">
        <v>10</v>
      </c>
      <c r="L30" s="8">
        <v>10</v>
      </c>
      <c r="M30" s="8">
        <v>70000</v>
      </c>
      <c r="N30" s="8">
        <v>700000</v>
      </c>
    </row>
    <row r="31" spans="8:14">
      <c r="H31" s="7">
        <v>45317</v>
      </c>
      <c r="I31" s="8" t="s">
        <v>11</v>
      </c>
      <c r="J31" s="8" t="s">
        <v>9</v>
      </c>
      <c r="K31" s="8" t="s">
        <v>13</v>
      </c>
      <c r="L31" s="8">
        <v>5</v>
      </c>
      <c r="M31" s="8">
        <v>50000</v>
      </c>
      <c r="N31" s="8">
        <v>250000</v>
      </c>
    </row>
    <row r="32" spans="8:14">
      <c r="H32" s="7">
        <v>45318</v>
      </c>
      <c r="I32" s="8" t="s">
        <v>8</v>
      </c>
      <c r="J32" s="8" t="s">
        <v>12</v>
      </c>
      <c r="K32" s="8" t="s">
        <v>16</v>
      </c>
      <c r="L32" s="8">
        <v>8</v>
      </c>
      <c r="M32" s="8">
        <v>20000</v>
      </c>
      <c r="N32" s="8">
        <v>160000</v>
      </c>
    </row>
    <row r="33" spans="8:14" ht="30">
      <c r="H33" s="7">
        <v>45319</v>
      </c>
      <c r="I33" s="8" t="s">
        <v>17</v>
      </c>
      <c r="J33" s="8" t="s">
        <v>15</v>
      </c>
      <c r="K33" s="8" t="s">
        <v>19</v>
      </c>
      <c r="L33" s="8">
        <v>6</v>
      </c>
      <c r="M33" s="8">
        <v>30000</v>
      </c>
      <c r="N33" s="8">
        <v>180000</v>
      </c>
    </row>
    <row r="34" spans="8:14">
      <c r="H34" s="7">
        <v>45320</v>
      </c>
      <c r="I34" s="8" t="s">
        <v>20</v>
      </c>
      <c r="J34" s="8" t="s">
        <v>18</v>
      </c>
      <c r="K34" s="8" t="s">
        <v>10</v>
      </c>
      <c r="L34" s="8">
        <v>7</v>
      </c>
      <c r="M34" s="8">
        <v>70000</v>
      </c>
      <c r="N34" s="8">
        <v>490000</v>
      </c>
    </row>
    <row r="35" spans="8:14">
      <c r="H35" s="7">
        <v>45323</v>
      </c>
      <c r="I35" s="8" t="s">
        <v>22</v>
      </c>
      <c r="J35" s="8" t="s">
        <v>21</v>
      </c>
      <c r="K35" s="8" t="s">
        <v>10</v>
      </c>
      <c r="L35" s="8">
        <v>8</v>
      </c>
      <c r="M35" s="8">
        <v>70000</v>
      </c>
      <c r="N35" s="8">
        <v>560000</v>
      </c>
    </row>
    <row r="36" spans="8:14">
      <c r="H36" s="7">
        <v>45324</v>
      </c>
      <c r="I36" s="8" t="s">
        <v>11</v>
      </c>
      <c r="J36" s="8" t="s">
        <v>23</v>
      </c>
      <c r="K36" s="8" t="s">
        <v>13</v>
      </c>
      <c r="L36" s="8">
        <v>6</v>
      </c>
      <c r="M36" s="8">
        <v>50000</v>
      </c>
      <c r="N36" s="8">
        <v>300000</v>
      </c>
    </row>
    <row r="37" spans="8:14">
      <c r="H37" s="7">
        <v>45325</v>
      </c>
      <c r="I37" s="8" t="s">
        <v>14</v>
      </c>
      <c r="J37" s="8" t="s">
        <v>15</v>
      </c>
      <c r="K37" s="8" t="s">
        <v>16</v>
      </c>
      <c r="L37" s="8">
        <v>10</v>
      </c>
      <c r="M37" s="8">
        <v>20000</v>
      </c>
      <c r="N37" s="8">
        <v>200000</v>
      </c>
    </row>
    <row r="38" spans="8:14" ht="30">
      <c r="H38" s="7">
        <v>45326</v>
      </c>
      <c r="I38" s="8" t="s">
        <v>17</v>
      </c>
      <c r="J38" s="8" t="s">
        <v>9</v>
      </c>
      <c r="K38" s="8" t="s">
        <v>19</v>
      </c>
      <c r="L38" s="8">
        <v>20</v>
      </c>
      <c r="M38" s="8">
        <v>30000</v>
      </c>
      <c r="N38" s="8">
        <v>600000</v>
      </c>
    </row>
    <row r="39" spans="8:14">
      <c r="H39" s="7">
        <v>45327</v>
      </c>
      <c r="I39" s="8" t="s">
        <v>8</v>
      </c>
      <c r="J39" s="8" t="s">
        <v>21</v>
      </c>
      <c r="K39" s="8" t="s">
        <v>10</v>
      </c>
      <c r="L39" s="8">
        <v>4</v>
      </c>
      <c r="M39" s="8">
        <v>70000</v>
      </c>
      <c r="N39" s="8">
        <v>280000</v>
      </c>
    </row>
    <row r="40" spans="8:14">
      <c r="H40" s="7">
        <v>45328</v>
      </c>
      <c r="I40" s="8" t="s">
        <v>22</v>
      </c>
      <c r="J40" s="8" t="s">
        <v>23</v>
      </c>
      <c r="K40" s="8" t="s">
        <v>13</v>
      </c>
      <c r="L40" s="8">
        <v>9</v>
      </c>
      <c r="M40" s="8">
        <v>50000</v>
      </c>
      <c r="N40" s="8">
        <v>450000</v>
      </c>
    </row>
    <row r="41" spans="8:14">
      <c r="H41" s="7">
        <v>45329</v>
      </c>
      <c r="I41" s="8" t="s">
        <v>11</v>
      </c>
      <c r="J41" s="8" t="s">
        <v>21</v>
      </c>
      <c r="K41" s="8" t="s">
        <v>16</v>
      </c>
      <c r="L41" s="8">
        <v>5</v>
      </c>
      <c r="M41" s="8">
        <v>20000</v>
      </c>
      <c r="N41" s="8">
        <v>100000</v>
      </c>
    </row>
    <row r="42" spans="8:14" ht="30">
      <c r="H42" s="7">
        <v>45330</v>
      </c>
      <c r="I42" s="8" t="s">
        <v>8</v>
      </c>
      <c r="J42" s="8" t="s">
        <v>23</v>
      </c>
      <c r="K42" s="8" t="s">
        <v>19</v>
      </c>
      <c r="L42" s="8">
        <v>15</v>
      </c>
      <c r="M42" s="8">
        <v>30000</v>
      </c>
      <c r="N42" s="8">
        <v>450000</v>
      </c>
    </row>
    <row r="43" spans="8:14">
      <c r="H43" s="7">
        <v>45331</v>
      </c>
      <c r="I43" s="8" t="s">
        <v>17</v>
      </c>
      <c r="J43" s="8" t="s">
        <v>15</v>
      </c>
      <c r="K43" s="8" t="s">
        <v>10</v>
      </c>
      <c r="L43" s="8">
        <v>7</v>
      </c>
      <c r="M43" s="8">
        <v>70000</v>
      </c>
      <c r="N43" s="8">
        <v>490000</v>
      </c>
    </row>
    <row r="44" spans="8:14">
      <c r="H44" s="7">
        <v>45332</v>
      </c>
      <c r="I44" s="8" t="s">
        <v>20</v>
      </c>
      <c r="J44" s="8" t="s">
        <v>18</v>
      </c>
      <c r="K44" s="8" t="s">
        <v>13</v>
      </c>
      <c r="L44" s="8">
        <v>11</v>
      </c>
      <c r="M44" s="8">
        <v>50000</v>
      </c>
      <c r="N44" s="8">
        <v>550000</v>
      </c>
    </row>
    <row r="45" spans="8:14">
      <c r="H45" s="7">
        <v>45333</v>
      </c>
      <c r="I45" s="8" t="s">
        <v>22</v>
      </c>
      <c r="J45" s="8" t="s">
        <v>9</v>
      </c>
      <c r="K45" s="8" t="s">
        <v>16</v>
      </c>
      <c r="L45" s="8">
        <v>12</v>
      </c>
      <c r="M45" s="8">
        <v>20000</v>
      </c>
      <c r="N45" s="8">
        <v>240000</v>
      </c>
    </row>
    <row r="46" spans="8:14" ht="30">
      <c r="H46" s="7">
        <v>45334</v>
      </c>
      <c r="I46" s="8" t="s">
        <v>11</v>
      </c>
      <c r="J46" s="8" t="s">
        <v>9</v>
      </c>
      <c r="K46" s="8" t="s">
        <v>19</v>
      </c>
      <c r="L46" s="8">
        <v>10</v>
      </c>
      <c r="M46" s="8">
        <v>30000</v>
      </c>
      <c r="N46" s="8">
        <v>300000</v>
      </c>
    </row>
    <row r="47" spans="8:14">
      <c r="H47" s="7">
        <v>45335</v>
      </c>
      <c r="I47" s="8" t="s">
        <v>14</v>
      </c>
      <c r="J47" s="8" t="s">
        <v>12</v>
      </c>
      <c r="K47" s="8" t="s">
        <v>10</v>
      </c>
      <c r="L47" s="8">
        <v>9</v>
      </c>
      <c r="M47" s="8">
        <v>70000</v>
      </c>
      <c r="N47" s="8">
        <v>630000</v>
      </c>
    </row>
    <row r="48" spans="8:14">
      <c r="H48" s="7">
        <v>45336</v>
      </c>
      <c r="I48" s="8" t="s">
        <v>17</v>
      </c>
      <c r="J48" s="8" t="s">
        <v>15</v>
      </c>
      <c r="K48" s="8" t="s">
        <v>13</v>
      </c>
      <c r="L48" s="8">
        <v>8</v>
      </c>
      <c r="M48" s="8">
        <v>50000</v>
      </c>
      <c r="N48" s="8">
        <v>400000</v>
      </c>
    </row>
    <row r="49" spans="8:14">
      <c r="H49" s="7">
        <v>45337</v>
      </c>
      <c r="I49" s="8" t="s">
        <v>20</v>
      </c>
      <c r="J49" s="8" t="s">
        <v>18</v>
      </c>
      <c r="K49" s="8" t="s">
        <v>16</v>
      </c>
      <c r="L49" s="8">
        <v>11</v>
      </c>
      <c r="M49" s="8">
        <v>20000</v>
      </c>
      <c r="N49" s="8">
        <v>220000</v>
      </c>
    </row>
    <row r="50" spans="8:14" ht="30">
      <c r="H50" s="7">
        <v>45338</v>
      </c>
      <c r="I50" s="8" t="s">
        <v>8</v>
      </c>
      <c r="J50" s="8" t="s">
        <v>21</v>
      </c>
      <c r="K50" s="8" t="s">
        <v>19</v>
      </c>
      <c r="L50" s="8">
        <v>14</v>
      </c>
      <c r="M50" s="8">
        <v>30000</v>
      </c>
      <c r="N50" s="8">
        <v>420000</v>
      </c>
    </row>
    <row r="51" spans="8:14">
      <c r="H51" s="7">
        <v>45339</v>
      </c>
      <c r="I51" s="8" t="s">
        <v>11</v>
      </c>
      <c r="J51" s="8" t="s">
        <v>23</v>
      </c>
      <c r="K51" s="8" t="s">
        <v>10</v>
      </c>
      <c r="L51" s="8">
        <v>10</v>
      </c>
      <c r="M51" s="8">
        <v>70000</v>
      </c>
      <c r="N51" s="8">
        <v>700000</v>
      </c>
    </row>
    <row r="52" spans="8:14">
      <c r="H52" s="7">
        <v>45340</v>
      </c>
      <c r="I52" s="8" t="s">
        <v>14</v>
      </c>
      <c r="J52" s="8" t="s">
        <v>15</v>
      </c>
      <c r="K52" s="8" t="s">
        <v>13</v>
      </c>
      <c r="L52" s="8">
        <v>9</v>
      </c>
      <c r="M52" s="8">
        <v>50000</v>
      </c>
      <c r="N52" s="8">
        <v>450000</v>
      </c>
    </row>
    <row r="53" spans="8:14">
      <c r="H53" s="7">
        <v>45341</v>
      </c>
      <c r="I53" s="8" t="s">
        <v>17</v>
      </c>
      <c r="J53" s="8" t="s">
        <v>18</v>
      </c>
      <c r="K53" s="8" t="s">
        <v>16</v>
      </c>
      <c r="L53" s="8">
        <v>13</v>
      </c>
      <c r="M53" s="8">
        <v>20000</v>
      </c>
      <c r="N53" s="8">
        <v>260000</v>
      </c>
    </row>
    <row r="54" spans="8:14" ht="30">
      <c r="H54" s="7">
        <v>45342</v>
      </c>
      <c r="I54" s="8" t="s">
        <v>20</v>
      </c>
      <c r="J54" s="8" t="s">
        <v>21</v>
      </c>
      <c r="K54" s="8" t="s">
        <v>19</v>
      </c>
      <c r="L54" s="8">
        <v>8</v>
      </c>
      <c r="M54" s="8">
        <v>30000</v>
      </c>
      <c r="N54" s="8">
        <v>240000</v>
      </c>
    </row>
    <row r="55" spans="8:14">
      <c r="H55" s="7">
        <v>45343</v>
      </c>
      <c r="I55" s="8" t="s">
        <v>22</v>
      </c>
      <c r="J55" s="8" t="s">
        <v>23</v>
      </c>
      <c r="K55" s="8" t="s">
        <v>10</v>
      </c>
      <c r="L55" s="8">
        <v>12</v>
      </c>
      <c r="M55" s="8">
        <v>70000</v>
      </c>
      <c r="N55" s="8">
        <v>840000</v>
      </c>
    </row>
    <row r="56" spans="8:14">
      <c r="H56" s="7">
        <v>45344</v>
      </c>
      <c r="I56" s="8" t="s">
        <v>11</v>
      </c>
      <c r="J56" s="8" t="s">
        <v>15</v>
      </c>
      <c r="K56" s="8" t="s">
        <v>13</v>
      </c>
      <c r="L56" s="8">
        <v>7</v>
      </c>
      <c r="M56" s="8">
        <v>50000</v>
      </c>
      <c r="N56" s="8">
        <v>350000</v>
      </c>
    </row>
    <row r="57" spans="8:14">
      <c r="H57" s="7">
        <v>45345</v>
      </c>
      <c r="I57" s="8" t="s">
        <v>14</v>
      </c>
      <c r="J57" s="8" t="s">
        <v>18</v>
      </c>
      <c r="K57" s="8" t="s">
        <v>16</v>
      </c>
      <c r="L57" s="8">
        <v>9</v>
      </c>
      <c r="M57" s="8">
        <v>20000</v>
      </c>
      <c r="N57" s="8">
        <v>180000</v>
      </c>
    </row>
    <row r="58" spans="8:14" ht="30">
      <c r="H58" s="7">
        <v>45346</v>
      </c>
      <c r="I58" s="8" t="s">
        <v>8</v>
      </c>
      <c r="J58" s="8" t="s">
        <v>9</v>
      </c>
      <c r="K58" s="8" t="s">
        <v>19</v>
      </c>
      <c r="L58" s="8">
        <v>12</v>
      </c>
      <c r="M58" s="8">
        <v>30000</v>
      </c>
      <c r="N58" s="8">
        <v>360000</v>
      </c>
    </row>
    <row r="59" spans="8:14">
      <c r="H59" s="7">
        <v>45347</v>
      </c>
      <c r="I59" s="8" t="s">
        <v>20</v>
      </c>
      <c r="J59" s="8" t="s">
        <v>12</v>
      </c>
      <c r="K59" s="8" t="s">
        <v>10</v>
      </c>
      <c r="L59" s="8">
        <v>5</v>
      </c>
      <c r="M59" s="8">
        <v>70000</v>
      </c>
      <c r="N59" s="8">
        <v>350000</v>
      </c>
    </row>
    <row r="60" spans="8:14">
      <c r="H60" s="7">
        <v>45352</v>
      </c>
      <c r="I60" s="8" t="s">
        <v>22</v>
      </c>
      <c r="J60" s="8" t="s">
        <v>9</v>
      </c>
      <c r="K60" s="8" t="s">
        <v>10</v>
      </c>
      <c r="L60" s="8">
        <v>12</v>
      </c>
      <c r="M60" s="8">
        <v>70000</v>
      </c>
      <c r="N60" s="8">
        <v>840000</v>
      </c>
    </row>
    <row r="61" spans="8:14">
      <c r="H61" s="7">
        <v>45353</v>
      </c>
      <c r="I61" s="8" t="s">
        <v>11</v>
      </c>
      <c r="J61" s="8" t="s">
        <v>9</v>
      </c>
      <c r="K61" s="8" t="s">
        <v>13</v>
      </c>
      <c r="L61" s="8">
        <v>8</v>
      </c>
      <c r="M61" s="8">
        <v>50000</v>
      </c>
      <c r="N61" s="8">
        <v>400000</v>
      </c>
    </row>
    <row r="62" spans="8:14">
      <c r="H62" s="7">
        <v>45354</v>
      </c>
      <c r="I62" s="8" t="s">
        <v>14</v>
      </c>
      <c r="J62" s="8" t="s">
        <v>21</v>
      </c>
      <c r="K62" s="8" t="s">
        <v>16</v>
      </c>
      <c r="L62" s="8">
        <v>7</v>
      </c>
      <c r="M62" s="8">
        <v>20000</v>
      </c>
      <c r="N62" s="8">
        <v>140000</v>
      </c>
    </row>
    <row r="63" spans="8:14" ht="30">
      <c r="H63" s="7">
        <v>45355</v>
      </c>
      <c r="I63" s="8" t="s">
        <v>17</v>
      </c>
      <c r="J63" s="8" t="s">
        <v>23</v>
      </c>
      <c r="K63" s="8" t="s">
        <v>19</v>
      </c>
      <c r="L63" s="8">
        <v>9</v>
      </c>
      <c r="M63" s="8">
        <v>30000</v>
      </c>
      <c r="N63" s="8">
        <v>270000</v>
      </c>
    </row>
    <row r="64" spans="8:14">
      <c r="H64" s="7">
        <v>45356</v>
      </c>
      <c r="I64" s="8" t="s">
        <v>20</v>
      </c>
      <c r="J64" s="8" t="s">
        <v>21</v>
      </c>
      <c r="K64" s="8" t="s">
        <v>10</v>
      </c>
      <c r="L64" s="8">
        <v>6</v>
      </c>
      <c r="M64" s="8">
        <v>70000</v>
      </c>
      <c r="N64" s="8">
        <v>420000</v>
      </c>
    </row>
    <row r="65" spans="8:14">
      <c r="H65" s="7">
        <v>45357</v>
      </c>
      <c r="I65" s="8" t="s">
        <v>8</v>
      </c>
      <c r="J65" s="8" t="s">
        <v>23</v>
      </c>
      <c r="K65" s="8" t="s">
        <v>13</v>
      </c>
      <c r="L65" s="8">
        <v>10</v>
      </c>
      <c r="M65" s="8">
        <v>50000</v>
      </c>
      <c r="N65" s="8">
        <v>500000</v>
      </c>
    </row>
    <row r="66" spans="8:14">
      <c r="H66" s="7">
        <v>45358</v>
      </c>
      <c r="I66" s="8" t="s">
        <v>11</v>
      </c>
      <c r="J66" s="8" t="s">
        <v>15</v>
      </c>
      <c r="K66" s="8" t="s">
        <v>16</v>
      </c>
      <c r="L66" s="8">
        <v>8</v>
      </c>
      <c r="M66" s="8">
        <v>20000</v>
      </c>
      <c r="N66" s="8">
        <v>160000</v>
      </c>
    </row>
    <row r="67" spans="8:14" ht="30">
      <c r="H67" s="7">
        <v>45359</v>
      </c>
      <c r="I67" s="8" t="s">
        <v>8</v>
      </c>
      <c r="J67" s="8" t="s">
        <v>18</v>
      </c>
      <c r="K67" s="8" t="s">
        <v>19</v>
      </c>
      <c r="L67" s="8">
        <v>13</v>
      </c>
      <c r="M67" s="8">
        <v>30000</v>
      </c>
      <c r="N67" s="8">
        <v>390000</v>
      </c>
    </row>
    <row r="68" spans="8:14">
      <c r="H68" s="7">
        <v>45360</v>
      </c>
      <c r="I68" s="8" t="s">
        <v>17</v>
      </c>
      <c r="J68" s="8" t="s">
        <v>9</v>
      </c>
      <c r="K68" s="8" t="s">
        <v>10</v>
      </c>
      <c r="L68" s="8">
        <v>9</v>
      </c>
      <c r="M68" s="8">
        <v>70000</v>
      </c>
      <c r="N68" s="8">
        <v>630000</v>
      </c>
    </row>
    <row r="69" spans="8:14">
      <c r="H69" s="7">
        <v>45361</v>
      </c>
      <c r="I69" s="8" t="s">
        <v>20</v>
      </c>
      <c r="J69" s="8" t="s">
        <v>15</v>
      </c>
      <c r="K69" s="8" t="s">
        <v>13</v>
      </c>
      <c r="L69" s="8">
        <v>5</v>
      </c>
      <c r="M69" s="8">
        <v>50000</v>
      </c>
      <c r="N69" s="8">
        <v>250000</v>
      </c>
    </row>
    <row r="70" spans="8:14">
      <c r="H70" s="7">
        <v>45362</v>
      </c>
      <c r="I70" s="8" t="s">
        <v>22</v>
      </c>
      <c r="J70" s="8" t="s">
        <v>12</v>
      </c>
      <c r="K70" s="8" t="s">
        <v>16</v>
      </c>
      <c r="L70" s="8">
        <v>11</v>
      </c>
      <c r="M70" s="8">
        <v>20000</v>
      </c>
      <c r="N70" s="8">
        <v>220000</v>
      </c>
    </row>
    <row r="71" spans="8:14" ht="30">
      <c r="H71" s="7">
        <v>45363</v>
      </c>
      <c r="I71" s="8" t="s">
        <v>11</v>
      </c>
      <c r="J71" s="8" t="s">
        <v>15</v>
      </c>
      <c r="K71" s="8" t="s">
        <v>19</v>
      </c>
      <c r="L71" s="8">
        <v>14</v>
      </c>
      <c r="M71" s="8">
        <v>30000</v>
      </c>
      <c r="N71" s="8">
        <v>420000</v>
      </c>
    </row>
    <row r="72" spans="8:14">
      <c r="H72" s="7">
        <v>45364</v>
      </c>
      <c r="I72" s="8" t="s">
        <v>14</v>
      </c>
      <c r="J72" s="8" t="s">
        <v>18</v>
      </c>
      <c r="K72" s="8" t="s">
        <v>10</v>
      </c>
      <c r="L72" s="8">
        <v>10</v>
      </c>
      <c r="M72" s="8">
        <v>70000</v>
      </c>
      <c r="N72" s="8">
        <v>700000</v>
      </c>
    </row>
    <row r="73" spans="8:14">
      <c r="H73" s="7">
        <v>45365</v>
      </c>
      <c r="I73" s="8" t="s">
        <v>17</v>
      </c>
      <c r="J73" s="8" t="s">
        <v>21</v>
      </c>
      <c r="K73" s="8" t="s">
        <v>13</v>
      </c>
      <c r="L73" s="8">
        <v>6</v>
      </c>
      <c r="M73" s="8">
        <v>50000</v>
      </c>
      <c r="N73" s="8">
        <v>300000</v>
      </c>
    </row>
    <row r="74" spans="8:14">
      <c r="H74" s="7">
        <v>45366</v>
      </c>
      <c r="I74" s="8" t="s">
        <v>8</v>
      </c>
      <c r="J74" s="8" t="s">
        <v>23</v>
      </c>
      <c r="K74" s="8" t="s">
        <v>16</v>
      </c>
      <c r="L74" s="8">
        <v>8</v>
      </c>
      <c r="M74" s="8">
        <v>20000</v>
      </c>
      <c r="N74" s="8">
        <v>160000</v>
      </c>
    </row>
    <row r="75" spans="8:14" ht="30">
      <c r="H75" s="7">
        <v>45367</v>
      </c>
      <c r="I75" s="8" t="s">
        <v>22</v>
      </c>
      <c r="J75" s="8" t="s">
        <v>15</v>
      </c>
      <c r="K75" s="8" t="s">
        <v>19</v>
      </c>
      <c r="L75" s="8">
        <v>12</v>
      </c>
      <c r="M75" s="8">
        <v>30000</v>
      </c>
      <c r="N75" s="8">
        <v>360000</v>
      </c>
    </row>
    <row r="76" spans="8:14">
      <c r="H76" s="7">
        <v>45368</v>
      </c>
      <c r="I76" s="8" t="s">
        <v>11</v>
      </c>
      <c r="J76" s="8" t="s">
        <v>18</v>
      </c>
      <c r="K76" s="8" t="s">
        <v>10</v>
      </c>
      <c r="L76" s="8">
        <v>9</v>
      </c>
      <c r="M76" s="8">
        <v>70000</v>
      </c>
      <c r="N76" s="8">
        <v>630000</v>
      </c>
    </row>
    <row r="77" spans="8:14">
      <c r="H77" s="7">
        <v>45369</v>
      </c>
      <c r="I77" s="8" t="s">
        <v>8</v>
      </c>
      <c r="J77" s="8" t="s">
        <v>12</v>
      </c>
      <c r="K77" s="8" t="s">
        <v>13</v>
      </c>
      <c r="L77" s="8">
        <v>7</v>
      </c>
      <c r="M77" s="8">
        <v>50000</v>
      </c>
      <c r="N77" s="8">
        <v>350000</v>
      </c>
    </row>
    <row r="78" spans="8:14">
      <c r="H78" s="7">
        <v>45370</v>
      </c>
      <c r="I78" s="8" t="s">
        <v>17</v>
      </c>
      <c r="J78" s="8" t="s">
        <v>15</v>
      </c>
      <c r="K78" s="8" t="s">
        <v>16</v>
      </c>
      <c r="L78" s="8">
        <v>14</v>
      </c>
      <c r="M78" s="8">
        <v>20000</v>
      </c>
      <c r="N78" s="8">
        <v>280000</v>
      </c>
    </row>
    <row r="79" spans="8:14" ht="30">
      <c r="H79" s="7">
        <v>45371</v>
      </c>
      <c r="I79" s="8" t="s">
        <v>20</v>
      </c>
      <c r="J79" s="8" t="s">
        <v>18</v>
      </c>
      <c r="K79" s="8" t="s">
        <v>19</v>
      </c>
      <c r="L79" s="8">
        <v>8</v>
      </c>
      <c r="M79" s="8">
        <v>30000</v>
      </c>
      <c r="N79" s="8">
        <v>240000</v>
      </c>
    </row>
    <row r="80" spans="8:14">
      <c r="H80" s="7">
        <v>45372</v>
      </c>
      <c r="I80" s="8" t="s">
        <v>22</v>
      </c>
      <c r="J80" s="8" t="s">
        <v>21</v>
      </c>
      <c r="K80" s="8" t="s">
        <v>10</v>
      </c>
      <c r="L80" s="8">
        <v>11</v>
      </c>
      <c r="M80" s="8">
        <v>70000</v>
      </c>
      <c r="N80" s="8">
        <v>770000</v>
      </c>
    </row>
    <row r="81" spans="8:14">
      <c r="H81" s="7">
        <v>45373</v>
      </c>
      <c r="I81" s="8" t="s">
        <v>8</v>
      </c>
      <c r="J81" s="8" t="s">
        <v>23</v>
      </c>
      <c r="K81" s="8" t="s">
        <v>13</v>
      </c>
      <c r="L81" s="8">
        <v>5</v>
      </c>
      <c r="M81" s="8">
        <v>50000</v>
      </c>
      <c r="N81" s="8">
        <v>250000</v>
      </c>
    </row>
    <row r="82" spans="8:14">
      <c r="H82" s="7">
        <v>45374</v>
      </c>
      <c r="I82" s="8" t="s">
        <v>14</v>
      </c>
      <c r="J82" s="8" t="s">
        <v>15</v>
      </c>
      <c r="K82" s="8" t="s">
        <v>16</v>
      </c>
      <c r="L82" s="8">
        <v>10</v>
      </c>
      <c r="M82" s="8">
        <v>20000</v>
      </c>
      <c r="N82" s="8">
        <v>200000</v>
      </c>
    </row>
    <row r="83" spans="8:14" ht="30">
      <c r="H83" s="7">
        <v>45375</v>
      </c>
      <c r="I83" s="8" t="s">
        <v>17</v>
      </c>
      <c r="J83" s="8" t="s">
        <v>18</v>
      </c>
      <c r="K83" s="8" t="s">
        <v>19</v>
      </c>
      <c r="L83" s="8">
        <v>9</v>
      </c>
      <c r="M83" s="8">
        <v>30000</v>
      </c>
      <c r="N83" s="8">
        <v>270000</v>
      </c>
    </row>
    <row r="84" spans="8:14">
      <c r="H84" s="7">
        <v>45376</v>
      </c>
      <c r="I84" s="8" t="s">
        <v>20</v>
      </c>
      <c r="J84" s="8" t="s">
        <v>23</v>
      </c>
      <c r="K84" s="8" t="s">
        <v>10</v>
      </c>
      <c r="L84" s="8">
        <v>10</v>
      </c>
      <c r="M84" s="8">
        <v>70000</v>
      </c>
      <c r="N84" s="8">
        <v>700000</v>
      </c>
    </row>
    <row r="85" spans="8:14" ht="30">
      <c r="H85" s="7">
        <v>45381</v>
      </c>
      <c r="I85" s="8" t="s">
        <v>8</v>
      </c>
      <c r="J85" s="8" t="s">
        <v>18</v>
      </c>
      <c r="K85" s="8" t="s">
        <v>19</v>
      </c>
      <c r="L85" s="8">
        <v>5</v>
      </c>
      <c r="M85" s="8">
        <v>30000</v>
      </c>
      <c r="N85" s="8">
        <v>150000</v>
      </c>
    </row>
    <row r="97" spans="3:7" ht="26.25">
      <c r="C97" s="3" t="s">
        <v>27</v>
      </c>
    </row>
    <row r="100" spans="3:7" ht="18.75">
      <c r="D100" s="4" t="s">
        <v>28</v>
      </c>
      <c r="E100" s="4"/>
      <c r="F100" s="5"/>
      <c r="G100" s="5">
        <f>SUM(M18:M93)</f>
        <v>2960000</v>
      </c>
    </row>
  </sheetData>
  <mergeCells count="1">
    <mergeCell ref="H7:N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1(c)</vt:lpstr>
      <vt:lpstr>1(d)</vt:lpstr>
      <vt:lpstr>1(e)</vt:lpstr>
      <vt:lpstr>(2)</vt:lpstr>
      <vt:lpstr>(4)</vt:lpstr>
      <vt:lpstr>3(a,b)</vt:lpstr>
      <vt:lpstr>1(a,b)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Monirul islam Islam</dc:creator>
  <cp:lastModifiedBy>MC</cp:lastModifiedBy>
  <dcterms:created xsi:type="dcterms:W3CDTF">2024-11-28T11:08:25Z</dcterms:created>
  <dcterms:modified xsi:type="dcterms:W3CDTF">2024-12-07T07:11:24Z</dcterms:modified>
</cp:coreProperties>
</file>