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OneDrive\C# Source\PortfolioPerformance\PortfolioPerformance\"/>
    </mc:Choice>
  </mc:AlternateContent>
  <xr:revisionPtr revIDLastSave="0" documentId="13_ncr:1_{279DD423-BAFB-4596-9FA7-C1D1A2B14100}" xr6:coauthVersionLast="45" xr6:coauthVersionMax="45" xr10:uidLastSave="{00000000-0000-0000-0000-000000000000}"/>
  <bookViews>
    <workbookView xWindow="5505" yWindow="4275" windowWidth="27480" windowHeight="15990" xr2:uid="{344BB257-92D6-46F2-9766-17934D9BF305}"/>
  </bookViews>
  <sheets>
    <sheet name="Sheet1" sheetId="1" r:id="rId1"/>
    <sheet name="Sheet2" sheetId="2" r:id="rId2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1" l="1" a="1"/>
  <c r="D24" i="1" s="1"/>
  <c r="D23" i="1" a="1"/>
  <c r="D23" i="1" s="1"/>
  <c r="G35" i="1" a="1"/>
  <c r="G35" i="1" l="1"/>
  <c r="D21" i="1"/>
  <c r="G23" i="1" a="1"/>
  <c r="G24" i="1" a="1"/>
  <c r="G25" i="1" a="1"/>
  <c r="M30" i="2" a="1"/>
  <c r="J30" i="2" a="1"/>
  <c r="G22" i="1" a="1"/>
  <c r="L30" i="2" a="1"/>
  <c r="I30" i="2" a="1"/>
  <c r="G29" i="1" a="1"/>
  <c r="K30" i="2" a="1"/>
  <c r="G30" i="1" a="1"/>
  <c r="G21" i="1" a="1"/>
  <c r="K30" i="2" l="1"/>
  <c r="G29" i="1"/>
  <c r="I30" i="2"/>
  <c r="L30" i="2"/>
  <c r="G22" i="1"/>
  <c r="J30" i="2"/>
  <c r="M30" i="2"/>
  <c r="G25" i="1"/>
  <c r="G24" i="1"/>
  <c r="G23" i="1"/>
  <c r="G30" i="1"/>
  <c r="G21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7" i="2" a="1"/>
  <c r="L28" i="2" a="1"/>
  <c r="K28" i="2" a="1"/>
  <c r="G26" i="1" a="1"/>
  <c r="J27" i="2" a="1"/>
  <c r="J28" i="2" a="1"/>
  <c r="L27" i="2" a="1"/>
  <c r="M27" i="2" a="1"/>
  <c r="K27" i="2" a="1"/>
  <c r="M28" i="2" a="1"/>
  <c r="I28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L29" i="2" a="1"/>
  <c r="I29" i="2" a="1"/>
  <c r="K29" i="2" a="1"/>
  <c r="J29" i="2" a="1"/>
  <c r="M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4" i="1" a="1"/>
  <c r="L21" i="1" a="1"/>
  <c r="L23" i="1" a="1"/>
  <c r="L25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<sst xmlns="http://schemas.openxmlformats.org/spreadsheetml/2006/main" count="63" uniqueCount="44">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</sst>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47"/>
  <sheetViews>
    <sheetView tabSelected="1" topLeftCell="A3" workbookViewId="0">
      <selection activeCell="G21" sqref="G21"/>
    </sheetView>
  </sheetViews>
  <sheetFormatPr defaultRowHeight="15" x14ac:dyDescent="0.25"/>
  <cols>
    <col min="1" max="1" width="19.42578125" bestFit="1" customWidth="1"/>
    <col min="2" max="2" width="9.42578125" bestFit="1" customWidth="1"/>
    <col min="3" max="3" width="10.42578125" bestFit="1" customWidth="1"/>
    <col min="4" max="4" width="11.85546875" customWidth="1"/>
    <col min="5" max="6" width="10.7109375" bestFit="1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t="e" cm="1">
        <f t="array" aca="1" ref="G21" ca="1">_xll.Beta(D3:D17,C3:C17)</f>
        <v>#VALUE!</v>
      </c>
      <c r="H21" s="10" t="e">
        <f ca="1">D21-G21</f>
        <v>#VALUE!</v>
      </c>
      <c r="L21" t="e" cm="1">
        <f t="array" aca="1" ref="L21" ca="1">_xll.Beta(L3:L17,K3:K17)</f>
        <v>#VALUE!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t="e" cm="1">
        <f t="array" aca="1" ref="G22" ca="1">_xll.AdjustedBeta(D3:D17,C3:C17)</f>
        <v>#VALUE!</v>
      </c>
      <c r="H22" s="10" t="e">
        <f ca="1">D22-G22</f>
        <v>#VALUE!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t="e" cm="1">
        <f t="array" aca="1" ref="G23" ca="1">_xll.BullBeta(D3:D17,C3:C17)</f>
        <v>#VALUE!</v>
      </c>
      <c r="H23" s="10" t="e">
        <f t="shared" ref="H23:H32" ca="1" si="1">D23-G23</f>
        <v>#VALUE!</v>
      </c>
      <c r="L23" t="e" cm="1">
        <f t="array" aca="1" ref="L23" ca="1">_xll.BullBeta(L3:L17,K3:K17)</f>
        <v>#VALUE!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t="e" cm="1">
        <f t="array" aca="1" ref="G24" ca="1">_xll.BearBeta(D3:D17,C3:C17)</f>
        <v>#VALUE!</v>
      </c>
      <c r="H24" s="10" t="e">
        <f t="shared" ca="1" si="1"/>
        <v>#VALUE!</v>
      </c>
      <c r="L24" t="e" cm="1">
        <f t="array" aca="1" ref="L24" ca="1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t="e" cm="1">
        <f t="array" aca="1" ref="G25" ca="1">_xll.BetaTimingRatio(D3:D17,C3:C17)</f>
        <v>#VALUE!</v>
      </c>
      <c r="H25" s="10" t="e">
        <f t="shared" ca="1" si="1"/>
        <v>#VALUE!</v>
      </c>
      <c r="L25" s="15" t="e" cm="1">
        <f t="array" aca="1" ref="L25" ca="1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t="e" cm="1">
        <f t="array" aca="1" ref="G26" ca="1">_xll.SharpeRatio(D3:D17,B3:B17)</f>
        <v>#VALUE!</v>
      </c>
      <c r="H26" s="10" t="e">
        <f t="shared" ca="1" si="1"/>
        <v>#VALUE!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t="e" cm="1">
        <f t="array" aca="1" ref="G27" ca="1">_xll.RevisedSharpeRatio(D3:D17,B3:B17)</f>
        <v>#VALUE!</v>
      </c>
      <c r="H27" s="10" t="e">
        <f t="shared" ca="1" si="1"/>
        <v>#VALUE!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t="e" cm="1">
        <f t="array" aca="1" ref="G28" ca="1">_xll.TreynorIndex(D3:D17,G21,B3:B17)</f>
        <v>#VALUE!</v>
      </c>
      <c r="H28" s="10" t="e">
        <f t="shared" ca="1" si="1"/>
        <v>#VALUE!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t="e" cm="1">
        <f t="array" aca="1" ref="G29" ca="1">_xll.MSquared(D3:D17,C3:C17,B3:B17)</f>
        <v>#VALUE!</v>
      </c>
      <c r="H29" s="10" t="e">
        <f t="shared" ca="1" si="1"/>
        <v>#VALUE!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t="e" cm="1">
        <f t="array" aca="1" ref="G30" ca="1">_xll.JensensAlpha(D3:D17,C3:C17,B3:B17)</f>
        <v>#VALUE!</v>
      </c>
      <c r="H30" s="10" t="e">
        <f t="shared" ca="1" si="1"/>
        <v>#VALUE!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t="e" cm="1">
        <f t="array" aca="1" ref="G31" ca="1">_xll.TrackingError(D3:D17,C3:C17)</f>
        <v>#VALUE!</v>
      </c>
      <c r="H31" s="10" t="e">
        <f t="shared" ca="1" si="1"/>
        <v>#VALUE!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t="e" cm="1">
        <f t="array" aca="1" ref="G32" ca="1">_xll.InformationRatio(D3:D17,C3:C17)</f>
        <v>#VALUE!</v>
      </c>
      <c r="H32" s="10" t="e">
        <f t="shared" ca="1" si="1"/>
        <v>#VALUE!</v>
      </c>
    </row>
    <row r="33" spans="3:13" x14ac:dyDescent="0.25">
      <c r="C33" s="6"/>
      <c r="D33" s="6"/>
      <c r="G33" s="10"/>
      <c r="L33" s="11"/>
      <c r="M33" s="11"/>
    </row>
    <row r="34" spans="3:13" x14ac:dyDescent="0.25">
      <c r="C34" s="8"/>
      <c r="G34" s="16"/>
      <c r="L34" s="1"/>
    </row>
    <row r="35" spans="3:13" x14ac:dyDescent="0.25">
      <c r="C35" s="8"/>
      <c r="D35" s="11"/>
      <c r="E35" s="11"/>
      <c r="G35" s="18" t="e" cm="1">
        <f t="array" aca="1" ref="G35" ca="1">_xll.FamaDecomposition(D3:D17,C3:C17,B3:B17,1.3)</f>
        <v>#VALUE!</v>
      </c>
      <c r="H35" s="1"/>
      <c r="I35" s="30"/>
      <c r="J35" s="11"/>
      <c r="L35" s="1"/>
      <c r="M35" s="11"/>
    </row>
    <row r="36" spans="3:13" x14ac:dyDescent="0.25">
      <c r="H36" s="1"/>
      <c r="K36" s="11"/>
      <c r="L36" s="1"/>
      <c r="M36" s="19"/>
    </row>
    <row r="37" spans="3:13" x14ac:dyDescent="0.25">
      <c r="H37" s="1"/>
      <c r="J37" s="1"/>
    </row>
    <row r="38" spans="3:13" x14ac:dyDescent="0.25">
      <c r="H38" s="1"/>
      <c r="L38" s="2"/>
      <c r="M38" s="20"/>
    </row>
    <row r="39" spans="3:13" x14ac:dyDescent="0.25">
      <c r="H39" s="1"/>
    </row>
    <row r="40" spans="3:13" x14ac:dyDescent="0.25">
      <c r="H40" s="1"/>
      <c r="L40" s="1"/>
    </row>
    <row r="41" spans="3:13" x14ac:dyDescent="0.25">
      <c r="H41" s="1"/>
      <c r="L41" s="1"/>
    </row>
    <row r="42" spans="3:13" x14ac:dyDescent="0.25">
      <c r="H42" s="29"/>
      <c r="J42" s="8"/>
      <c r="K42" s="31"/>
      <c r="L42" s="1"/>
    </row>
    <row r="43" spans="3:13" x14ac:dyDescent="0.25">
      <c r="H43" s="1"/>
    </row>
    <row r="44" spans="3:13" x14ac:dyDescent="0.25">
      <c r="H44" s="1"/>
    </row>
    <row r="45" spans="3:13" x14ac:dyDescent="0.25">
      <c r="H45" s="28"/>
    </row>
    <row r="46" spans="3:13" x14ac:dyDescent="0.25">
      <c r="H46" s="1"/>
    </row>
    <row r="47" spans="3:13" x14ac:dyDescent="0.25">
      <c r="H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t="e" cm="1">
        <f t="array" aca="1" ref="I27" ca="1">_xll.Beta(I2:I11,$L$2:$L$11)</f>
        <v>#VALUE!</v>
      </c>
      <c r="J27" s="21" t="e" cm="1">
        <f t="array" aca="1" ref="J27" ca="1">_xll.Beta(J2:J11,$L$2:$L$11)</f>
        <v>#VALUE!</v>
      </c>
      <c r="K27" s="21" t="e" cm="1">
        <f t="array" aca="1" ref="K27" ca="1">_xll.Beta(K2:K11,$L$2:$L$11)</f>
        <v>#VALUE!</v>
      </c>
      <c r="L27" s="21" t="e" cm="1">
        <f t="array" aca="1" ref="L27" ca="1">_xll.Beta(L2:L11,$L$2:$L$11)</f>
        <v>#VALUE!</v>
      </c>
      <c r="M27" s="21" t="e" cm="1">
        <f t="array" aca="1" ref="M27" ca="1">_xll.Beta(M2:M11,$L$2:$L$11)</f>
        <v>#VALUE!</v>
      </c>
    </row>
    <row r="28" spans="8:13" x14ac:dyDescent="0.25">
      <c r="H28" t="s">
        <v>4</v>
      </c>
      <c r="I28" s="21" t="e" cm="1">
        <f t="array" aca="1" ref="I28" ca="1">_xll.SharpeRatio(I2:I11,$M$2:$M$11)</f>
        <v>#VALUE!</v>
      </c>
      <c r="J28" s="21" t="e" cm="1">
        <f t="array" aca="1" ref="J28" ca="1">_xll.SharpeRatio(J2:J11,$M$2:$M$11)</f>
        <v>#VALUE!</v>
      </c>
      <c r="K28" s="21" t="e" cm="1">
        <f t="array" aca="1" ref="K28" ca="1">_xll.SharpeRatio(K2:K11,$M$2:$M$11)</f>
        <v>#VALUE!</v>
      </c>
      <c r="L28" s="21" t="e" cm="1">
        <f t="array" aca="1" ref="L28" ca="1">_xll.SharpeRatio(L2:L11,$M$2:$M$11)</f>
        <v>#VALUE!</v>
      </c>
      <c r="M28" s="21" t="e" cm="1">
        <f t="array" aca="1" ref="M28" ca="1">_xll.SharpeRatio(M2:M11,$M$2:$M$11)</f>
        <v>#VALUE!</v>
      </c>
    </row>
    <row r="29" spans="8:13" x14ac:dyDescent="0.25">
      <c r="H29" t="s">
        <v>7</v>
      </c>
      <c r="I29" s="21" t="e" cm="1">
        <f t="array" aca="1" ref="I29" ca="1">_xll.TreynorIndex(I2:I11,I27,$M$2:$M$11)</f>
        <v>#VALUE!</v>
      </c>
      <c r="J29" s="21" t="e" cm="1">
        <f t="array" aca="1" ref="J29" ca="1">_xll.TreynorIndex(J2:J11,J27,$M$2:$M$11)</f>
        <v>#VALUE!</v>
      </c>
      <c r="K29" s="21" t="e" cm="1">
        <f t="array" aca="1" ref="K29" ca="1">_xll.TreynorIndex(K2:K11,K27,$M$2:$M$11)</f>
        <v>#VALUE!</v>
      </c>
      <c r="L29" s="21" t="e" cm="1">
        <f t="array" aca="1" ref="L29" ca="1">_xll.TreynorIndex(L2:L11,L27,$M$2:$M$11)</f>
        <v>#VALUE!</v>
      </c>
      <c r="M29" s="21" t="e" cm="1">
        <f t="array" aca="1" ref="M29" ca="1">_xll.TreynorIndex(M2:M11,M27,$M$2:$M$11)</f>
        <v>#VALUE!</v>
      </c>
    </row>
    <row r="30" spans="8:13" x14ac:dyDescent="0.25">
      <c r="H30" t="s">
        <v>11</v>
      </c>
      <c r="I30" s="21" t="e" cm="1">
        <f t="array" aca="1" ref="I30" ca="1">_xll.JensensAlpha(I2:I11,$L$2:$L$11,$M$2:$M$11)</f>
        <v>#VALUE!</v>
      </c>
      <c r="J30" s="21" t="e" cm="1">
        <f t="array" aca="1" ref="J30" ca="1">_xll.JensensAlpha(J2:J11,$L$2:$L$11,$M$2:$M$11)</f>
        <v>#VALUE!</v>
      </c>
      <c r="K30" s="21" t="e" cm="1">
        <f t="array" aca="1" ref="K30" ca="1">_xll.JensensAlpha(K2:K11,$L$2:$L$11,$M$2:$M$11)</f>
        <v>#VALUE!</v>
      </c>
      <c r="L30" s="21" t="e" cm="1">
        <f t="array" aca="1" ref="L30" ca="1">_xll.JensensAlpha(L2:L11,$L$2:$L$11,$M$2:$M$11)</f>
        <v>#VALUE!</v>
      </c>
      <c r="M30" s="21" t="e" cm="1">
        <f t="array" aca="1" ref="M30" ca="1">_xll.JensensAlpha(M2:M11,$L$2:$L$11,$M$2:$M$11)</f>
        <v>#VALUE!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2019-12-30T20:39:10Z</dcterms:modified>
</cp:coreProperties>
</file>