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_Ma2\Desktop\GITHUB\SKILLGH\TRANSP\"/>
    </mc:Choice>
  </mc:AlternateContent>
  <xr:revisionPtr revIDLastSave="0" documentId="13_ncr:1_{076253EE-55BE-4243-94C9-F6CA85FFFA7E}" xr6:coauthVersionLast="46" xr6:coauthVersionMax="46" xr10:uidLastSave="{00000000-0000-0000-0000-000000000000}"/>
  <bookViews>
    <workbookView xWindow="-108" yWindow="-108" windowWidth="23256" windowHeight="12576" activeTab="1" xr2:uid="{E45123A7-D7AA-4C6B-ADBA-65AF2DA3C26A}"/>
  </bookViews>
  <sheets>
    <sheet name="Transportation_Planning_Factors" sheetId="1" r:id="rId1"/>
    <sheet name="Travel_Demand_Forecas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0" i="2" l="1"/>
  <c r="AK10" i="2"/>
  <c r="G10" i="2"/>
  <c r="AM9" i="2"/>
  <c r="AK9" i="2"/>
  <c r="V9" i="2"/>
  <c r="E9" i="2"/>
  <c r="AM8" i="2"/>
  <c r="AK8" i="2"/>
  <c r="E8" i="2"/>
  <c r="E25" i="2" s="1"/>
  <c r="AM7" i="2"/>
  <c r="AK7" i="2"/>
  <c r="T7" i="2"/>
  <c r="T17" i="2" s="1"/>
  <c r="AH4" i="2"/>
  <c r="AH10" i="2" s="1"/>
  <c r="AF4" i="2"/>
  <c r="AF9" i="2" s="1"/>
  <c r="AD4" i="2"/>
  <c r="AD8" i="2" s="1"/>
  <c r="AD25" i="2" s="1"/>
  <c r="AB4" i="2"/>
  <c r="AB7" i="2" s="1"/>
  <c r="AC15" i="2" s="1"/>
  <c r="AC53" i="2" s="1"/>
  <c r="Z4" i="2"/>
  <c r="Z8" i="2" s="1"/>
  <c r="X4" i="2"/>
  <c r="X10" i="2" s="1"/>
  <c r="V4" i="2"/>
  <c r="V8" i="2" s="1"/>
  <c r="W27" i="2" s="1"/>
  <c r="T4" i="2"/>
  <c r="T8" i="2" s="1"/>
  <c r="T25" i="2" s="1"/>
  <c r="R4" i="2"/>
  <c r="R10" i="2" s="1"/>
  <c r="P4" i="2"/>
  <c r="P9" i="2" s="1"/>
  <c r="Q37" i="2" s="1"/>
  <c r="M4" i="2"/>
  <c r="M8" i="2" s="1"/>
  <c r="K4" i="2"/>
  <c r="K10" i="2" s="1"/>
  <c r="I4" i="2"/>
  <c r="G4" i="2"/>
  <c r="E4" i="2"/>
  <c r="C4" i="2"/>
  <c r="C7" i="2" s="1"/>
  <c r="AF2" i="2"/>
  <c r="AD2" i="2"/>
  <c r="AB2" i="2"/>
  <c r="Z2" i="2"/>
  <c r="X2" i="2"/>
  <c r="V2" i="2"/>
  <c r="T2" i="2"/>
  <c r="R2" i="2"/>
  <c r="P2" i="2"/>
  <c r="M2" i="2"/>
  <c r="K2" i="2"/>
  <c r="I2" i="2"/>
  <c r="G2" i="2"/>
  <c r="E2" i="2"/>
  <c r="C2" i="2"/>
  <c r="AG72" i="1"/>
  <c r="AG71" i="1"/>
  <c r="AG70" i="1"/>
  <c r="AG69" i="1"/>
  <c r="AG68" i="1"/>
  <c r="AG67" i="1"/>
  <c r="AG65" i="1"/>
  <c r="AG62" i="1"/>
  <c r="AG61" i="1"/>
  <c r="AG60" i="1"/>
  <c r="AG59" i="1"/>
  <c r="AG58" i="1"/>
  <c r="AG57" i="1"/>
  <c r="AG56" i="1"/>
  <c r="AG55" i="1"/>
  <c r="AG54" i="1"/>
  <c r="AG53" i="1"/>
  <c r="BN51" i="1"/>
  <c r="BL51" i="1"/>
  <c r="BJ51" i="1"/>
  <c r="BH51" i="1"/>
  <c r="BF51" i="1"/>
  <c r="BD51" i="1"/>
  <c r="BB51" i="1"/>
  <c r="AZ51" i="1"/>
  <c r="AX51" i="1"/>
  <c r="AV51" i="1"/>
  <c r="AR51" i="1"/>
  <c r="AP51" i="1"/>
  <c r="AN51" i="1"/>
  <c r="AL51" i="1"/>
  <c r="AH51" i="1"/>
  <c r="AF51" i="1"/>
  <c r="AD51" i="1"/>
  <c r="AB51" i="1"/>
  <c r="Z51" i="1"/>
  <c r="X51" i="1"/>
  <c r="V51" i="1"/>
  <c r="T51" i="1"/>
  <c r="R51" i="1"/>
  <c r="L51" i="1"/>
  <c r="AO41" i="1"/>
  <c r="AH36" i="1"/>
  <c r="D36" i="1"/>
  <c r="AH35" i="1"/>
  <c r="D35" i="1"/>
  <c r="BN32" i="1"/>
  <c r="BL32" i="1"/>
  <c r="AX32" i="1"/>
  <c r="AV32" i="1"/>
  <c r="AR32" i="1"/>
  <c r="AP32" i="1"/>
  <c r="AN32" i="1"/>
  <c r="AL32" i="1"/>
  <c r="AJ32" i="1"/>
  <c r="AH32" i="1"/>
  <c r="AF32" i="1"/>
  <c r="AD32" i="1"/>
  <c r="AB32" i="1"/>
  <c r="T32" i="1"/>
  <c r="R32" i="1"/>
  <c r="O32" i="1"/>
  <c r="P32" i="1" s="1"/>
  <c r="N32" i="1"/>
  <c r="L32" i="1"/>
  <c r="H32" i="1"/>
  <c r="BN31" i="1"/>
  <c r="BL31" i="1"/>
  <c r="BJ31" i="1"/>
  <c r="BH31" i="1"/>
  <c r="BF31" i="1"/>
  <c r="BD31" i="1"/>
  <c r="BB31" i="1"/>
  <c r="AZ31" i="1"/>
  <c r="AX31" i="1"/>
  <c r="AV31" i="1"/>
  <c r="AR31" i="1"/>
  <c r="AP31" i="1"/>
  <c r="AN31" i="1"/>
  <c r="AL31" i="1"/>
  <c r="AJ31" i="1"/>
  <c r="AH31" i="1"/>
  <c r="AF31" i="1"/>
  <c r="AD31" i="1"/>
  <c r="AB31" i="1"/>
  <c r="Z31" i="1"/>
  <c r="X31" i="1"/>
  <c r="V31" i="1"/>
  <c r="T31" i="1"/>
  <c r="R31" i="1"/>
  <c r="P31" i="1"/>
  <c r="N31" i="1"/>
  <c r="L31" i="1"/>
  <c r="H31" i="1"/>
  <c r="BN30" i="1"/>
  <c r="BL30" i="1"/>
  <c r="BJ30" i="1"/>
  <c r="AX30" i="1"/>
  <c r="AV30" i="1"/>
  <c r="AR30" i="1"/>
  <c r="AP30" i="1"/>
  <c r="AN30" i="1"/>
  <c r="AL30" i="1"/>
  <c r="AJ30" i="1"/>
  <c r="AH30" i="1"/>
  <c r="AF30" i="1"/>
  <c r="AD30" i="1"/>
  <c r="AB30" i="1"/>
  <c r="T30" i="1"/>
  <c r="R30" i="1"/>
  <c r="P30" i="1"/>
  <c r="N30" i="1"/>
  <c r="H30" i="1"/>
  <c r="BN29" i="1"/>
  <c r="BL29" i="1"/>
  <c r="BJ29" i="1"/>
  <c r="BH29" i="1"/>
  <c r="BF29" i="1"/>
  <c r="BD29" i="1"/>
  <c r="BB29" i="1"/>
  <c r="AZ29" i="1"/>
  <c r="AX29" i="1"/>
  <c r="AV29" i="1"/>
  <c r="AR29" i="1"/>
  <c r="AP29" i="1"/>
  <c r="AN29" i="1"/>
  <c r="AL29" i="1"/>
  <c r="AJ29" i="1"/>
  <c r="AH29" i="1"/>
  <c r="AF29" i="1"/>
  <c r="AD29" i="1"/>
  <c r="AB29" i="1"/>
  <c r="Z29" i="1"/>
  <c r="X29" i="1"/>
  <c r="V29" i="1"/>
  <c r="T29" i="1"/>
  <c r="R29" i="1"/>
  <c r="P29" i="1"/>
  <c r="N29" i="1"/>
  <c r="L29" i="1"/>
  <c r="H29" i="1"/>
  <c r="O17" i="1"/>
  <c r="AQ10" i="1"/>
  <c r="AO10" i="1"/>
  <c r="AQ9" i="1"/>
  <c r="AO9" i="1"/>
  <c r="C8" i="2" l="1"/>
  <c r="C26" i="2" s="1"/>
  <c r="AN26" i="2" s="1"/>
  <c r="M7" i="2"/>
  <c r="N16" i="2" s="1"/>
  <c r="AF8" i="2"/>
  <c r="P7" i="2"/>
  <c r="Q19" i="2" s="1"/>
  <c r="T14" i="2"/>
  <c r="T19" i="2"/>
  <c r="AF32" i="2"/>
  <c r="AF66" i="2" s="1"/>
  <c r="AG33" i="2"/>
  <c r="AG67" i="2" s="1"/>
  <c r="D19" i="2"/>
  <c r="C14" i="2"/>
  <c r="AN7" i="2"/>
  <c r="D15" i="2"/>
  <c r="M17" i="2"/>
  <c r="Q17" i="2"/>
  <c r="AD7" i="2"/>
  <c r="AD16" i="2" s="1"/>
  <c r="P8" i="2"/>
  <c r="P27" i="2" s="1"/>
  <c r="M15" i="2"/>
  <c r="M53" i="2" s="1"/>
  <c r="AN4" i="2"/>
  <c r="AF7" i="2"/>
  <c r="U15" i="2"/>
  <c r="U53" i="2" s="1"/>
  <c r="AJ4" i="2"/>
  <c r="N14" i="2"/>
  <c r="K7" i="2"/>
  <c r="L19" i="2" s="1"/>
  <c r="P14" i="2"/>
  <c r="P52" i="2" s="1"/>
  <c r="P16" i="2"/>
  <c r="S46" i="2"/>
  <c r="S42" i="2"/>
  <c r="S74" i="2" s="1"/>
  <c r="R46" i="2"/>
  <c r="R42" i="2"/>
  <c r="R74" i="2" s="1"/>
  <c r="S45" i="2"/>
  <c r="S41" i="2"/>
  <c r="R45" i="2"/>
  <c r="R41" i="2"/>
  <c r="S44" i="2"/>
  <c r="R44" i="2"/>
  <c r="S43" i="2"/>
  <c r="R43" i="2"/>
  <c r="AI46" i="2"/>
  <c r="AI42" i="2"/>
  <c r="AI74" i="2" s="1"/>
  <c r="AH46" i="2"/>
  <c r="AH42" i="2"/>
  <c r="AH74" i="2" s="1"/>
  <c r="AI45" i="2"/>
  <c r="AI41" i="2"/>
  <c r="AH45" i="2"/>
  <c r="AH41" i="2"/>
  <c r="AI44" i="2"/>
  <c r="AH44" i="2"/>
  <c r="AI43" i="2"/>
  <c r="AH43" i="2"/>
  <c r="H43" i="2"/>
  <c r="G43" i="2"/>
  <c r="H46" i="2"/>
  <c r="H42" i="2"/>
  <c r="H74" i="2" s="1"/>
  <c r="G46" i="2"/>
  <c r="G42" i="2"/>
  <c r="G74" i="2" s="1"/>
  <c r="H45" i="2"/>
  <c r="H41" i="2"/>
  <c r="G45" i="2"/>
  <c r="H44" i="2"/>
  <c r="G44" i="2"/>
  <c r="G41" i="2"/>
  <c r="M27" i="2"/>
  <c r="M23" i="2"/>
  <c r="N26" i="2"/>
  <c r="M26" i="2"/>
  <c r="N28" i="2"/>
  <c r="N24" i="2"/>
  <c r="N60" i="2" s="1"/>
  <c r="M28" i="2"/>
  <c r="N23" i="2"/>
  <c r="N27" i="2"/>
  <c r="N25" i="2"/>
  <c r="G76" i="2"/>
  <c r="H76" i="2" s="1"/>
  <c r="G69" i="2"/>
  <c r="H69" i="2" s="1"/>
  <c r="G62" i="2"/>
  <c r="H62" i="2" s="1"/>
  <c r="G55" i="2"/>
  <c r="H55" i="2" s="1"/>
  <c r="G7" i="2"/>
  <c r="G8" i="2"/>
  <c r="G9" i="2"/>
  <c r="X76" i="2"/>
  <c r="Y76" i="2" s="1"/>
  <c r="X69" i="2"/>
  <c r="Y69" i="2" s="1"/>
  <c r="X62" i="2"/>
  <c r="Y62" i="2" s="1"/>
  <c r="X55" i="2"/>
  <c r="Y55" i="2" s="1"/>
  <c r="X9" i="2"/>
  <c r="X7" i="2"/>
  <c r="X8" i="2"/>
  <c r="L18" i="2"/>
  <c r="K18" i="2"/>
  <c r="K16" i="2"/>
  <c r="L14" i="2"/>
  <c r="AH7" i="2"/>
  <c r="T28" i="2"/>
  <c r="T24" i="2"/>
  <c r="T60" i="2" s="1"/>
  <c r="U27" i="2"/>
  <c r="U23" i="2"/>
  <c r="T27" i="2"/>
  <c r="T23" i="2"/>
  <c r="U25" i="2"/>
  <c r="U28" i="2"/>
  <c r="U24" i="2"/>
  <c r="U60" i="2" s="1"/>
  <c r="U26" i="2"/>
  <c r="F36" i="2"/>
  <c r="F32" i="2"/>
  <c r="E36" i="2"/>
  <c r="E32" i="2"/>
  <c r="F35" i="2"/>
  <c r="E34" i="2"/>
  <c r="F37" i="2"/>
  <c r="F33" i="2"/>
  <c r="E37" i="2"/>
  <c r="E35" i="2"/>
  <c r="F34" i="2"/>
  <c r="E33" i="2"/>
  <c r="K14" i="2"/>
  <c r="M24" i="2"/>
  <c r="M60" i="2" s="1"/>
  <c r="R69" i="2"/>
  <c r="S69" i="2" s="1"/>
  <c r="R76" i="2"/>
  <c r="S76" i="2" s="1"/>
  <c r="R62" i="2"/>
  <c r="S62" i="2" s="1"/>
  <c r="R55" i="2"/>
  <c r="S55" i="2" s="1"/>
  <c r="R8" i="2"/>
  <c r="R9" i="2"/>
  <c r="AO19" i="2"/>
  <c r="Z25" i="2"/>
  <c r="AA28" i="2"/>
  <c r="AA24" i="2"/>
  <c r="AA60" i="2" s="1"/>
  <c r="Z28" i="2"/>
  <c r="Z24" i="2"/>
  <c r="Z60" i="2" s="1"/>
  <c r="AA26" i="2"/>
  <c r="AA25" i="2"/>
  <c r="AA23" i="2"/>
  <c r="Z23" i="2"/>
  <c r="AA27" i="2"/>
  <c r="Z27" i="2"/>
  <c r="L45" i="2"/>
  <c r="L41" i="2"/>
  <c r="K45" i="2"/>
  <c r="K41" i="2"/>
  <c r="L44" i="2"/>
  <c r="K44" i="2"/>
  <c r="L43" i="2"/>
  <c r="K43" i="2"/>
  <c r="L46" i="2"/>
  <c r="L42" i="2"/>
  <c r="L74" i="2" s="1"/>
  <c r="K46" i="2"/>
  <c r="K42" i="2"/>
  <c r="K74" i="2" s="1"/>
  <c r="AD27" i="2"/>
  <c r="AD23" i="2"/>
  <c r="AE26" i="2"/>
  <c r="AD26" i="2"/>
  <c r="AE28" i="2"/>
  <c r="AE24" i="2"/>
  <c r="AE60" i="2" s="1"/>
  <c r="AD28" i="2"/>
  <c r="AE23" i="2"/>
  <c r="AE27" i="2"/>
  <c r="AE25" i="2"/>
  <c r="W36" i="2"/>
  <c r="W32" i="2"/>
  <c r="V36" i="2"/>
  <c r="V32" i="2"/>
  <c r="W37" i="2"/>
  <c r="W35" i="2"/>
  <c r="V34" i="2"/>
  <c r="W33" i="2"/>
  <c r="W67" i="2" s="1"/>
  <c r="V35" i="2"/>
  <c r="W34" i="2"/>
  <c r="V33" i="2"/>
  <c r="V67" i="2" s="1"/>
  <c r="V37" i="2"/>
  <c r="AD24" i="2"/>
  <c r="AD60" i="2" s="1"/>
  <c r="Y43" i="2"/>
  <c r="X43" i="2"/>
  <c r="Y46" i="2"/>
  <c r="Y42" i="2"/>
  <c r="Y74" i="2" s="1"/>
  <c r="X46" i="2"/>
  <c r="X42" i="2"/>
  <c r="X74" i="2" s="1"/>
  <c r="Y45" i="2"/>
  <c r="Y41" i="2"/>
  <c r="X45" i="2"/>
  <c r="Y44" i="2"/>
  <c r="X41" i="2"/>
  <c r="AF37" i="2"/>
  <c r="AG35" i="2"/>
  <c r="AF35" i="2"/>
  <c r="AG34" i="2"/>
  <c r="AF33" i="2"/>
  <c r="AF67" i="2" s="1"/>
  <c r="AG36" i="2"/>
  <c r="AG32" i="2"/>
  <c r="AF36" i="2"/>
  <c r="AG37" i="2"/>
  <c r="T52" i="2"/>
  <c r="AO15" i="2"/>
  <c r="D53" i="2"/>
  <c r="T26" i="2"/>
  <c r="AF34" i="2"/>
  <c r="X44" i="2"/>
  <c r="C52" i="2"/>
  <c r="AN14" i="2"/>
  <c r="AL4" i="2"/>
  <c r="P37" i="2"/>
  <c r="Q35" i="2"/>
  <c r="P35" i="2"/>
  <c r="Q34" i="2"/>
  <c r="P33" i="2"/>
  <c r="P67" i="2" s="1"/>
  <c r="Q36" i="2"/>
  <c r="Q32" i="2"/>
  <c r="P34" i="2"/>
  <c r="Q33" i="2"/>
  <c r="Q67" i="2" s="1"/>
  <c r="P32" i="2"/>
  <c r="P36" i="2"/>
  <c r="R7" i="2"/>
  <c r="C28" i="2"/>
  <c r="C24" i="2"/>
  <c r="D27" i="2"/>
  <c r="D23" i="2"/>
  <c r="C27" i="2"/>
  <c r="C23" i="2"/>
  <c r="D25" i="2"/>
  <c r="AN8" i="2"/>
  <c r="D24" i="2"/>
  <c r="D28" i="2"/>
  <c r="D26" i="2"/>
  <c r="C25" i="2"/>
  <c r="Z26" i="2"/>
  <c r="N52" i="2"/>
  <c r="AH69" i="2"/>
  <c r="AI69" i="2" s="1"/>
  <c r="AH76" i="2"/>
  <c r="AI76" i="2" s="1"/>
  <c r="AH62" i="2"/>
  <c r="AI62" i="2" s="1"/>
  <c r="AH55" i="2"/>
  <c r="AI55" i="2" s="1"/>
  <c r="AH8" i="2"/>
  <c r="AH9" i="2"/>
  <c r="AC18" i="2"/>
  <c r="AB18" i="2"/>
  <c r="AC19" i="2"/>
  <c r="AC17" i="2"/>
  <c r="AB19" i="2"/>
  <c r="AB17" i="2"/>
  <c r="AC16" i="2"/>
  <c r="AB16" i="2"/>
  <c r="AB15" i="2"/>
  <c r="AB53" i="2" s="1"/>
  <c r="AC14" i="2"/>
  <c r="AB14" i="2"/>
  <c r="M25" i="2"/>
  <c r="C62" i="2"/>
  <c r="C76" i="2"/>
  <c r="C69" i="2"/>
  <c r="C55" i="2"/>
  <c r="T62" i="2"/>
  <c r="U62" i="2" s="1"/>
  <c r="T76" i="2"/>
  <c r="U76" i="2" s="1"/>
  <c r="T69" i="2"/>
  <c r="U69" i="2" s="1"/>
  <c r="T55" i="2"/>
  <c r="U55" i="2" s="1"/>
  <c r="P26" i="2"/>
  <c r="Q23" i="2"/>
  <c r="AF26" i="2"/>
  <c r="AG25" i="2"/>
  <c r="AF25" i="2"/>
  <c r="AG27" i="2"/>
  <c r="AG23" i="2"/>
  <c r="C10" i="2"/>
  <c r="T10" i="2"/>
  <c r="D14" i="2"/>
  <c r="U14" i="2"/>
  <c r="Q16" i="2"/>
  <c r="AG16" i="2"/>
  <c r="N17" i="2"/>
  <c r="AE17" i="2"/>
  <c r="AE18" i="2"/>
  <c r="U19" i="2"/>
  <c r="AE19" i="2"/>
  <c r="E62" i="2"/>
  <c r="E76" i="2"/>
  <c r="E69" i="2"/>
  <c r="E55" i="2"/>
  <c r="V62" i="2"/>
  <c r="W62" i="2" s="1"/>
  <c r="V76" i="2"/>
  <c r="W76" i="2" s="1"/>
  <c r="V69" i="2"/>
  <c r="W69" i="2" s="1"/>
  <c r="V55" i="2"/>
  <c r="W55" i="2" s="1"/>
  <c r="C9" i="2"/>
  <c r="T9" i="2"/>
  <c r="E10" i="2"/>
  <c r="V10" i="2"/>
  <c r="M14" i="2"/>
  <c r="AD14" i="2"/>
  <c r="C15" i="2"/>
  <c r="T15" i="2"/>
  <c r="T53" i="2" s="1"/>
  <c r="P17" i="2"/>
  <c r="AF17" i="2"/>
  <c r="AF18" i="2"/>
  <c r="AF19" i="2"/>
  <c r="F23" i="2"/>
  <c r="W23" i="2"/>
  <c r="C16" i="2"/>
  <c r="T16" i="2"/>
  <c r="M18" i="2"/>
  <c r="C19" i="2"/>
  <c r="M19" i="2"/>
  <c r="P24" i="2"/>
  <c r="P60" i="2" s="1"/>
  <c r="AF24" i="2"/>
  <c r="AF60" i="2" s="1"/>
  <c r="V25" i="2"/>
  <c r="AG28" i="2"/>
  <c r="I69" i="2"/>
  <c r="I76" i="2"/>
  <c r="I62" i="2"/>
  <c r="I55" i="2"/>
  <c r="E27" i="2"/>
  <c r="E23" i="2"/>
  <c r="F26" i="2"/>
  <c r="E26" i="2"/>
  <c r="F28" i="2"/>
  <c r="F24" i="2"/>
  <c r="E28" i="2"/>
  <c r="AB62" i="2"/>
  <c r="AC62" i="2" s="1"/>
  <c r="AB76" i="2"/>
  <c r="AC76" i="2" s="1"/>
  <c r="AB69" i="2"/>
  <c r="AC69" i="2" s="1"/>
  <c r="AB55" i="2"/>
  <c r="AC55" i="2" s="1"/>
  <c r="E7" i="2"/>
  <c r="V7" i="2"/>
  <c r="I9" i="2"/>
  <c r="Z9" i="2"/>
  <c r="AB10" i="2"/>
  <c r="Q14" i="2"/>
  <c r="AG14" i="2"/>
  <c r="N15" i="2"/>
  <c r="N53" i="2" s="1"/>
  <c r="N54" i="2" s="1"/>
  <c r="AE15" i="2"/>
  <c r="AE53" i="2" s="1"/>
  <c r="D16" i="2"/>
  <c r="U16" i="2"/>
  <c r="N18" i="2"/>
  <c r="N19" i="2"/>
  <c r="AG24" i="2"/>
  <c r="AG60" i="2" s="1"/>
  <c r="F25" i="2"/>
  <c r="W25" i="2"/>
  <c r="D18" i="2"/>
  <c r="C18" i="2"/>
  <c r="I10" i="2"/>
  <c r="Z10" i="2"/>
  <c r="K62" i="2"/>
  <c r="L62" i="2" s="1"/>
  <c r="K76" i="2"/>
  <c r="L76" i="2" s="1"/>
  <c r="K69" i="2"/>
  <c r="L69" i="2" s="1"/>
  <c r="K55" i="2"/>
  <c r="L55" i="2" s="1"/>
  <c r="M62" i="2"/>
  <c r="N62" i="2" s="1"/>
  <c r="M76" i="2"/>
  <c r="N76" i="2" s="1"/>
  <c r="M69" i="2"/>
  <c r="N69" i="2" s="1"/>
  <c r="M55" i="2"/>
  <c r="N55" i="2" s="1"/>
  <c r="AD62" i="2"/>
  <c r="AE62" i="2" s="1"/>
  <c r="AD76" i="2"/>
  <c r="AE76" i="2" s="1"/>
  <c r="AD69" i="2"/>
  <c r="AE69" i="2" s="1"/>
  <c r="AD55" i="2"/>
  <c r="AE55" i="2" s="1"/>
  <c r="I8" i="2"/>
  <c r="K9" i="2"/>
  <c r="AB9" i="2"/>
  <c r="M10" i="2"/>
  <c r="AD10" i="2"/>
  <c r="P15" i="2"/>
  <c r="P53" i="2" s="1"/>
  <c r="AF15" i="2"/>
  <c r="AF53" i="2" s="1"/>
  <c r="M16" i="2"/>
  <c r="C17" i="2"/>
  <c r="P18" i="2"/>
  <c r="P19" i="2"/>
  <c r="Q26" i="2"/>
  <c r="AG26" i="2"/>
  <c r="F27" i="2"/>
  <c r="Z69" i="2"/>
  <c r="AA69" i="2" s="1"/>
  <c r="Z76" i="2"/>
  <c r="AA76" i="2" s="1"/>
  <c r="Z55" i="2"/>
  <c r="AA55" i="2" s="1"/>
  <c r="Z62" i="2"/>
  <c r="AA62" i="2" s="1"/>
  <c r="U18" i="2"/>
  <c r="T18" i="2"/>
  <c r="V27" i="2"/>
  <c r="V23" i="2"/>
  <c r="W26" i="2"/>
  <c r="V26" i="2"/>
  <c r="W28" i="2"/>
  <c r="W24" i="2"/>
  <c r="W60" i="2" s="1"/>
  <c r="V28" i="2"/>
  <c r="P76" i="2"/>
  <c r="Q76" i="2" s="1"/>
  <c r="P69" i="2"/>
  <c r="Q69" i="2" s="1"/>
  <c r="P62" i="2"/>
  <c r="Q62" i="2" s="1"/>
  <c r="P55" i="2"/>
  <c r="Q55" i="2" s="1"/>
  <c r="AF76" i="2"/>
  <c r="AG76" i="2" s="1"/>
  <c r="AF69" i="2"/>
  <c r="AG69" i="2" s="1"/>
  <c r="AF62" i="2"/>
  <c r="AG62" i="2" s="1"/>
  <c r="AF55" i="2"/>
  <c r="AG55" i="2" s="1"/>
  <c r="I7" i="2"/>
  <c r="Z7" i="2"/>
  <c r="K8" i="2"/>
  <c r="AB8" i="2"/>
  <c r="M9" i="2"/>
  <c r="AD9" i="2"/>
  <c r="P10" i="2"/>
  <c r="AF10" i="2"/>
  <c r="Q15" i="2"/>
  <c r="Q53" i="2" s="1"/>
  <c r="D17" i="2"/>
  <c r="U17" i="2"/>
  <c r="Q18" i="2"/>
  <c r="AF23" i="2"/>
  <c r="E24" i="2"/>
  <c r="V24" i="2"/>
  <c r="V60" i="2" s="1"/>
  <c r="P23" i="2" l="1"/>
  <c r="L15" i="2"/>
  <c r="L53" i="2" s="1"/>
  <c r="K15" i="2"/>
  <c r="K53" i="2" s="1"/>
  <c r="N20" i="2"/>
  <c r="Q28" i="2"/>
  <c r="P28" i="2"/>
  <c r="K19" i="2"/>
  <c r="Q27" i="2"/>
  <c r="L16" i="2"/>
  <c r="AF27" i="2"/>
  <c r="AF28" i="2"/>
  <c r="P25" i="2"/>
  <c r="K17" i="2"/>
  <c r="Q24" i="2"/>
  <c r="Q60" i="2" s="1"/>
  <c r="Q25" i="2"/>
  <c r="L17" i="2"/>
  <c r="AJ9" i="2"/>
  <c r="AG15" i="2"/>
  <c r="AG53" i="2" s="1"/>
  <c r="AG18" i="2"/>
  <c r="AG17" i="2"/>
  <c r="AG19" i="2"/>
  <c r="AF14" i="2"/>
  <c r="AF52" i="2" s="1"/>
  <c r="AF16" i="2"/>
  <c r="AF20" i="2" s="1"/>
  <c r="T20" i="2"/>
  <c r="AE16" i="2"/>
  <c r="AD15" i="2"/>
  <c r="AD53" i="2" s="1"/>
  <c r="AD18" i="2"/>
  <c r="AD17" i="2"/>
  <c r="AD19" i="2"/>
  <c r="AE14" i="2"/>
  <c r="AE52" i="2" s="1"/>
  <c r="AN19" i="2"/>
  <c r="D60" i="2"/>
  <c r="AO24" i="2"/>
  <c r="K52" i="2"/>
  <c r="K20" i="2"/>
  <c r="AI19" i="2"/>
  <c r="AH19" i="2"/>
  <c r="AI14" i="2"/>
  <c r="AH14" i="2"/>
  <c r="AI18" i="2"/>
  <c r="AI17" i="2"/>
  <c r="AH18" i="2"/>
  <c r="AH17" i="2"/>
  <c r="AH16" i="2"/>
  <c r="AI15" i="2"/>
  <c r="AI53" i="2" s="1"/>
  <c r="AH15" i="2"/>
  <c r="AH53" i="2" s="1"/>
  <c r="AI16" i="2"/>
  <c r="M59" i="2"/>
  <c r="M29" i="2"/>
  <c r="H75" i="2"/>
  <c r="G75" i="2"/>
  <c r="AH75" i="2"/>
  <c r="AI75" i="2"/>
  <c r="R73" i="2"/>
  <c r="R47" i="2"/>
  <c r="AB28" i="2"/>
  <c r="AB24" i="2"/>
  <c r="AB60" i="2" s="1"/>
  <c r="AC27" i="2"/>
  <c r="AC23" i="2"/>
  <c r="AB27" i="2"/>
  <c r="AB23" i="2"/>
  <c r="AC25" i="2"/>
  <c r="AB25" i="2"/>
  <c r="AC26" i="2"/>
  <c r="AB26" i="2"/>
  <c r="AC28" i="2"/>
  <c r="AC24" i="2"/>
  <c r="AC60" i="2" s="1"/>
  <c r="AE44" i="2"/>
  <c r="AD44" i="2"/>
  <c r="AE43" i="2"/>
  <c r="AD43" i="2"/>
  <c r="AE46" i="2"/>
  <c r="AE42" i="2"/>
  <c r="AE74" i="2" s="1"/>
  <c r="AD46" i="2"/>
  <c r="AD42" i="2"/>
  <c r="AD74" i="2" s="1"/>
  <c r="AE45" i="2"/>
  <c r="AD45" i="2"/>
  <c r="AE41" i="2"/>
  <c r="AD41" i="2"/>
  <c r="F19" i="2"/>
  <c r="F18" i="2"/>
  <c r="F16" i="2"/>
  <c r="AJ7" i="2"/>
  <c r="E19" i="2"/>
  <c r="E18" i="2"/>
  <c r="E16" i="2"/>
  <c r="F15" i="2"/>
  <c r="E15" i="2"/>
  <c r="E14" i="2"/>
  <c r="F17" i="2"/>
  <c r="E17" i="2"/>
  <c r="F14" i="2"/>
  <c r="F60" i="2"/>
  <c r="AL76" i="2"/>
  <c r="J76" i="2"/>
  <c r="AM76" i="2" s="1"/>
  <c r="D37" i="2"/>
  <c r="D33" i="2"/>
  <c r="C37" i="2"/>
  <c r="C33" i="2"/>
  <c r="D36" i="2"/>
  <c r="D32" i="2"/>
  <c r="C35" i="2"/>
  <c r="D34" i="2"/>
  <c r="AP9" i="2"/>
  <c r="AN9" i="2"/>
  <c r="C36" i="2"/>
  <c r="D35" i="2"/>
  <c r="C34" i="2"/>
  <c r="C32" i="2"/>
  <c r="AJ62" i="2"/>
  <c r="F62" i="2"/>
  <c r="AK62" i="2" s="1"/>
  <c r="U52" i="2"/>
  <c r="U20" i="2"/>
  <c r="S19" i="2"/>
  <c r="R19" i="2"/>
  <c r="S14" i="2"/>
  <c r="R14" i="2"/>
  <c r="S17" i="2"/>
  <c r="R17" i="2"/>
  <c r="R16" i="2"/>
  <c r="S18" i="2"/>
  <c r="S15" i="2"/>
  <c r="S53" i="2" s="1"/>
  <c r="S16" i="2"/>
  <c r="R18" i="2"/>
  <c r="R15" i="2"/>
  <c r="R53" i="2" s="1"/>
  <c r="AN52" i="2"/>
  <c r="V66" i="2"/>
  <c r="V38" i="2"/>
  <c r="L73" i="2"/>
  <c r="L47" i="2"/>
  <c r="R37" i="2"/>
  <c r="S34" i="2"/>
  <c r="R34" i="2"/>
  <c r="S33" i="2"/>
  <c r="S67" i="2" s="1"/>
  <c r="R36" i="2"/>
  <c r="R32" i="2"/>
  <c r="S37" i="2"/>
  <c r="S35" i="2"/>
  <c r="R33" i="2"/>
  <c r="R67" i="2" s="1"/>
  <c r="S32" i="2"/>
  <c r="S36" i="2"/>
  <c r="R35" i="2"/>
  <c r="E67" i="2"/>
  <c r="L52" i="2"/>
  <c r="L20" i="2"/>
  <c r="G37" i="2"/>
  <c r="H35" i="2"/>
  <c r="G35" i="2"/>
  <c r="H34" i="2"/>
  <c r="H37" i="2"/>
  <c r="G33" i="2"/>
  <c r="G67" i="2" s="1"/>
  <c r="H36" i="2"/>
  <c r="H32" i="2"/>
  <c r="G34" i="2"/>
  <c r="H33" i="2"/>
  <c r="H67" i="2" s="1"/>
  <c r="G32" i="2"/>
  <c r="G36" i="2"/>
  <c r="F76" i="2"/>
  <c r="AK76" i="2" s="1"/>
  <c r="AJ76" i="2"/>
  <c r="AE61" i="2"/>
  <c r="AD61" i="2"/>
  <c r="K28" i="2"/>
  <c r="K24" i="2"/>
  <c r="K60" i="2" s="1"/>
  <c r="L27" i="2"/>
  <c r="L23" i="2"/>
  <c r="K27" i="2"/>
  <c r="K23" i="2"/>
  <c r="L25" i="2"/>
  <c r="K25" i="2"/>
  <c r="L26" i="2"/>
  <c r="L28" i="2"/>
  <c r="K26" i="2"/>
  <c r="L24" i="2"/>
  <c r="L60" i="2" s="1"/>
  <c r="N44" i="2"/>
  <c r="M44" i="2"/>
  <c r="N43" i="2"/>
  <c r="M43" i="2"/>
  <c r="N46" i="2"/>
  <c r="N42" i="2"/>
  <c r="N74" i="2" s="1"/>
  <c r="M46" i="2"/>
  <c r="M42" i="2"/>
  <c r="M74" i="2" s="1"/>
  <c r="N45" i="2"/>
  <c r="M41" i="2"/>
  <c r="M45" i="2"/>
  <c r="N41" i="2"/>
  <c r="J69" i="2"/>
  <c r="AM69" i="2" s="1"/>
  <c r="AL69" i="2"/>
  <c r="U54" i="2"/>
  <c r="T54" i="2"/>
  <c r="T56" i="2" s="1"/>
  <c r="D52" i="2"/>
  <c r="AO14" i="2"/>
  <c r="D20" i="2"/>
  <c r="Q59" i="2"/>
  <c r="Q29" i="2"/>
  <c r="AB52" i="2"/>
  <c r="AB20" i="2"/>
  <c r="AO25" i="2"/>
  <c r="W68" i="2"/>
  <c r="V68" i="2"/>
  <c r="AA61" i="2"/>
  <c r="Z61" i="2"/>
  <c r="R25" i="2"/>
  <c r="S28" i="2"/>
  <c r="S24" i="2"/>
  <c r="S60" i="2" s="1"/>
  <c r="R28" i="2"/>
  <c r="R24" i="2"/>
  <c r="R60" i="2" s="1"/>
  <c r="S26" i="2"/>
  <c r="R26" i="2"/>
  <c r="S27" i="2"/>
  <c r="R27" i="2"/>
  <c r="S25" i="2"/>
  <c r="S23" i="2"/>
  <c r="R23" i="2"/>
  <c r="E66" i="2"/>
  <c r="E38" i="2"/>
  <c r="T59" i="2"/>
  <c r="T29" i="2"/>
  <c r="L54" i="2"/>
  <c r="K54" i="2"/>
  <c r="X26" i="2"/>
  <c r="Y25" i="2"/>
  <c r="X25" i="2"/>
  <c r="Y27" i="2"/>
  <c r="Y23" i="2"/>
  <c r="X27" i="2"/>
  <c r="Y26" i="2"/>
  <c r="Y28" i="2"/>
  <c r="Y24" i="2"/>
  <c r="Y60" i="2" s="1"/>
  <c r="X28" i="2"/>
  <c r="X23" i="2"/>
  <c r="X24" i="2"/>
  <c r="X60" i="2" s="1"/>
  <c r="G26" i="2"/>
  <c r="H25" i="2"/>
  <c r="G25" i="2"/>
  <c r="AJ25" i="2" s="1"/>
  <c r="H27" i="2"/>
  <c r="AK27" i="2" s="1"/>
  <c r="H23" i="2"/>
  <c r="G27" i="2"/>
  <c r="G28" i="2"/>
  <c r="H26" i="2"/>
  <c r="H24" i="2"/>
  <c r="H60" i="2" s="1"/>
  <c r="AJ8" i="2"/>
  <c r="H28" i="2"/>
  <c r="G23" i="2"/>
  <c r="AJ23" i="2" s="1"/>
  <c r="G24" i="2"/>
  <c r="G60" i="2" s="1"/>
  <c r="AP8" i="2"/>
  <c r="N59" i="2"/>
  <c r="N29" i="2"/>
  <c r="G73" i="2"/>
  <c r="G77" i="2" s="1"/>
  <c r="G47" i="2"/>
  <c r="S73" i="2"/>
  <c r="S47" i="2"/>
  <c r="P59" i="2"/>
  <c r="P29" i="2"/>
  <c r="AO16" i="2"/>
  <c r="U33" i="2"/>
  <c r="U67" i="2" s="1"/>
  <c r="T33" i="2"/>
  <c r="T67" i="2" s="1"/>
  <c r="U36" i="2"/>
  <c r="U32" i="2"/>
  <c r="T37" i="2"/>
  <c r="T35" i="2"/>
  <c r="U34" i="2"/>
  <c r="T32" i="2"/>
  <c r="T36" i="2"/>
  <c r="U35" i="2"/>
  <c r="T34" i="2"/>
  <c r="U37" i="2"/>
  <c r="Y75" i="2"/>
  <c r="X75" i="2"/>
  <c r="AC33" i="2"/>
  <c r="AC67" i="2" s="1"/>
  <c r="AB33" i="2"/>
  <c r="AB67" i="2" s="1"/>
  <c r="AC36" i="2"/>
  <c r="AC32" i="2"/>
  <c r="AB35" i="2"/>
  <c r="AC37" i="2"/>
  <c r="AC34" i="2"/>
  <c r="AB37" i="2"/>
  <c r="AB32" i="2"/>
  <c r="AB36" i="2"/>
  <c r="AC35" i="2"/>
  <c r="AB34" i="2"/>
  <c r="C53" i="2"/>
  <c r="AN15" i="2"/>
  <c r="U45" i="2"/>
  <c r="U41" i="2"/>
  <c r="T45" i="2"/>
  <c r="T41" i="2"/>
  <c r="U44" i="2"/>
  <c r="T44" i="2"/>
  <c r="U43" i="2"/>
  <c r="T43" i="2"/>
  <c r="U46" i="2"/>
  <c r="U42" i="2"/>
  <c r="U74" i="2" s="1"/>
  <c r="T42" i="2"/>
  <c r="T74" i="2" s="1"/>
  <c r="T46" i="2"/>
  <c r="AC52" i="2"/>
  <c r="AC20" i="2"/>
  <c r="C59" i="2"/>
  <c r="C29" i="2"/>
  <c r="AN23" i="2"/>
  <c r="H15" i="2"/>
  <c r="H53" i="2" s="1"/>
  <c r="G15" i="2"/>
  <c r="G53" i="2" s="1"/>
  <c r="G14" i="2"/>
  <c r="H14" i="2"/>
  <c r="G17" i="2"/>
  <c r="H19" i="2"/>
  <c r="H18" i="2"/>
  <c r="H16" i="2"/>
  <c r="G19" i="2"/>
  <c r="G18" i="2"/>
  <c r="H17" i="2"/>
  <c r="G16" i="2"/>
  <c r="AN17" i="2"/>
  <c r="L33" i="2"/>
  <c r="L67" i="2" s="1"/>
  <c r="K33" i="2"/>
  <c r="K67" i="2" s="1"/>
  <c r="L37" i="2"/>
  <c r="L36" i="2"/>
  <c r="L32" i="2"/>
  <c r="K35" i="2"/>
  <c r="L34" i="2"/>
  <c r="K32" i="2"/>
  <c r="K37" i="2"/>
  <c r="L35" i="2"/>
  <c r="K36" i="2"/>
  <c r="K34" i="2"/>
  <c r="AA46" i="2"/>
  <c r="AA42" i="2"/>
  <c r="AA74" i="2" s="1"/>
  <c r="Z46" i="2"/>
  <c r="Z42" i="2"/>
  <c r="Z74" i="2" s="1"/>
  <c r="AA45" i="2"/>
  <c r="AA41" i="2"/>
  <c r="Z45" i="2"/>
  <c r="Z41" i="2"/>
  <c r="AA44" i="2"/>
  <c r="Z44" i="2"/>
  <c r="AA43" i="2"/>
  <c r="Z43" i="2"/>
  <c r="Q52" i="2"/>
  <c r="Q20" i="2"/>
  <c r="AK26" i="2"/>
  <c r="W59" i="2"/>
  <c r="W29" i="2"/>
  <c r="AD52" i="2"/>
  <c r="AD20" i="2"/>
  <c r="D45" i="2"/>
  <c r="D41" i="2"/>
  <c r="C45" i="2"/>
  <c r="C41" i="2"/>
  <c r="D44" i="2"/>
  <c r="C44" i="2"/>
  <c r="D43" i="2"/>
  <c r="C43" i="2"/>
  <c r="D46" i="2"/>
  <c r="D42" i="2"/>
  <c r="C46" i="2"/>
  <c r="C42" i="2"/>
  <c r="AP10" i="2"/>
  <c r="AN10" i="2"/>
  <c r="AN55" i="2"/>
  <c r="D55" i="2"/>
  <c r="AP55" i="2"/>
  <c r="AC54" i="2"/>
  <c r="AB54" i="2"/>
  <c r="AN27" i="2"/>
  <c r="AG66" i="2"/>
  <c r="AG38" i="2"/>
  <c r="F66" i="2"/>
  <c r="F38" i="2"/>
  <c r="U59" i="2"/>
  <c r="U29" i="2"/>
  <c r="X37" i="2"/>
  <c r="Y35" i="2"/>
  <c r="Y37" i="2"/>
  <c r="X35" i="2"/>
  <c r="Y34" i="2"/>
  <c r="X33" i="2"/>
  <c r="X67" i="2" s="1"/>
  <c r="Y36" i="2"/>
  <c r="Y32" i="2"/>
  <c r="X36" i="2"/>
  <c r="X34" i="2"/>
  <c r="Y33" i="2"/>
  <c r="Y67" i="2" s="1"/>
  <c r="X32" i="2"/>
  <c r="AH73" i="2"/>
  <c r="AH77" i="2" s="1"/>
  <c r="AH47" i="2"/>
  <c r="R75" i="2"/>
  <c r="S75" i="2"/>
  <c r="W16" i="2"/>
  <c r="V15" i="2"/>
  <c r="V53" i="2" s="1"/>
  <c r="V16" i="2"/>
  <c r="W15" i="2"/>
  <c r="W53" i="2" s="1"/>
  <c r="V19" i="2"/>
  <c r="V18" i="2"/>
  <c r="V14" i="2"/>
  <c r="W17" i="2"/>
  <c r="W14" i="2"/>
  <c r="W19" i="2"/>
  <c r="W18" i="2"/>
  <c r="V17" i="2"/>
  <c r="C20" i="2"/>
  <c r="AA19" i="2"/>
  <c r="Z19" i="2"/>
  <c r="AA18" i="2"/>
  <c r="AA14" i="2"/>
  <c r="Z18" i="2"/>
  <c r="Z14" i="2"/>
  <c r="AA17" i="2"/>
  <c r="Z17" i="2"/>
  <c r="Z16" i="2"/>
  <c r="AA15" i="2"/>
  <c r="AA53" i="2" s="1"/>
  <c r="AA16" i="2"/>
  <c r="Z15" i="2"/>
  <c r="Z53" i="2" s="1"/>
  <c r="AG52" i="2"/>
  <c r="AG20" i="2"/>
  <c r="Y15" i="2"/>
  <c r="Y53" i="2" s="1"/>
  <c r="X15" i="2"/>
  <c r="X53" i="2" s="1"/>
  <c r="X14" i="2"/>
  <c r="Y19" i="2"/>
  <c r="Y18" i="2"/>
  <c r="Y14" i="2"/>
  <c r="X19" i="2"/>
  <c r="X18" i="2"/>
  <c r="X17" i="2"/>
  <c r="Y16" i="2"/>
  <c r="X16" i="2"/>
  <c r="Y17" i="2"/>
  <c r="M54" i="2"/>
  <c r="I25" i="2"/>
  <c r="J28" i="2"/>
  <c r="J24" i="2"/>
  <c r="I28" i="2"/>
  <c r="I24" i="2"/>
  <c r="J26" i="2"/>
  <c r="J25" i="2"/>
  <c r="J23" i="2"/>
  <c r="AL8" i="2"/>
  <c r="I23" i="2"/>
  <c r="J27" i="2"/>
  <c r="I26" i="2"/>
  <c r="AL26" i="2" s="1"/>
  <c r="I27" i="2"/>
  <c r="J46" i="2"/>
  <c r="J42" i="2"/>
  <c r="I46" i="2"/>
  <c r="I42" i="2"/>
  <c r="J45" i="2"/>
  <c r="J41" i="2"/>
  <c r="I45" i="2"/>
  <c r="I41" i="2"/>
  <c r="J44" i="2"/>
  <c r="I44" i="2"/>
  <c r="J43" i="2"/>
  <c r="I43" i="2"/>
  <c r="AL10" i="2"/>
  <c r="AC45" i="2"/>
  <c r="AC41" i="2"/>
  <c r="AB45" i="2"/>
  <c r="AB41" i="2"/>
  <c r="AC44" i="2"/>
  <c r="AB44" i="2"/>
  <c r="AC43" i="2"/>
  <c r="AB43" i="2"/>
  <c r="AC46" i="2"/>
  <c r="AC42" i="2"/>
  <c r="AC74" i="2" s="1"/>
  <c r="AB42" i="2"/>
  <c r="AB74" i="2" s="1"/>
  <c r="AB46" i="2"/>
  <c r="E59" i="2"/>
  <c r="E29" i="2"/>
  <c r="AF61" i="2"/>
  <c r="AG61" i="2"/>
  <c r="F59" i="2"/>
  <c r="AK23" i="2"/>
  <c r="F29" i="2"/>
  <c r="M52" i="2"/>
  <c r="M20" i="2"/>
  <c r="AG59" i="2"/>
  <c r="AG29" i="2"/>
  <c r="AP69" i="2"/>
  <c r="AN69" i="2"/>
  <c r="D69" i="2"/>
  <c r="AH37" i="2"/>
  <c r="AI34" i="2"/>
  <c r="AH34" i="2"/>
  <c r="AI37" i="2"/>
  <c r="AI33" i="2"/>
  <c r="AI67" i="2" s="1"/>
  <c r="AH36" i="2"/>
  <c r="AH32" i="2"/>
  <c r="AI35" i="2"/>
  <c r="AH33" i="2"/>
  <c r="AH67" i="2" s="1"/>
  <c r="AI32" i="2"/>
  <c r="AH35" i="2"/>
  <c r="AI36" i="2"/>
  <c r="AN25" i="2"/>
  <c r="D59" i="2"/>
  <c r="D29" i="2"/>
  <c r="AO23" i="2"/>
  <c r="AD59" i="2"/>
  <c r="AD63" i="2" s="1"/>
  <c r="AD29" i="2"/>
  <c r="Q54" i="2"/>
  <c r="P54" i="2"/>
  <c r="Q68" i="2"/>
  <c r="P68" i="2"/>
  <c r="AN16" i="2"/>
  <c r="P66" i="2"/>
  <c r="P70" i="2" s="1"/>
  <c r="P38" i="2"/>
  <c r="X73" i="2"/>
  <c r="X77" i="2" s="1"/>
  <c r="X47" i="2"/>
  <c r="W66" i="2"/>
  <c r="W70" i="2" s="1"/>
  <c r="W38" i="2"/>
  <c r="W61" i="2"/>
  <c r="V61" i="2"/>
  <c r="E60" i="2"/>
  <c r="V59" i="2"/>
  <c r="V29" i="2"/>
  <c r="AN18" i="2"/>
  <c r="Z37" i="2"/>
  <c r="AA37" i="2"/>
  <c r="AA34" i="2"/>
  <c r="Z34" i="2"/>
  <c r="AA33" i="2"/>
  <c r="AA67" i="2" s="1"/>
  <c r="Z36" i="2"/>
  <c r="Z32" i="2"/>
  <c r="AA35" i="2"/>
  <c r="Z33" i="2"/>
  <c r="Z67" i="2" s="1"/>
  <c r="AA32" i="2"/>
  <c r="AA36" i="2"/>
  <c r="Z35" i="2"/>
  <c r="P20" i="2"/>
  <c r="P61" i="2"/>
  <c r="Q61" i="2"/>
  <c r="W44" i="2"/>
  <c r="V44" i="2"/>
  <c r="W43" i="2"/>
  <c r="V43" i="2"/>
  <c r="W46" i="2"/>
  <c r="W42" i="2"/>
  <c r="W74" i="2" s="1"/>
  <c r="V46" i="2"/>
  <c r="V42" i="2"/>
  <c r="V74" i="2" s="1"/>
  <c r="W45" i="2"/>
  <c r="W41" i="2"/>
  <c r="V45" i="2"/>
  <c r="V41" i="2"/>
  <c r="F55" i="2"/>
  <c r="AK55" i="2" s="1"/>
  <c r="AJ55" i="2"/>
  <c r="AN76" i="2"/>
  <c r="D76" i="2"/>
  <c r="AP76" i="2"/>
  <c r="AH25" i="2"/>
  <c r="AI28" i="2"/>
  <c r="AI24" i="2"/>
  <c r="AI60" i="2" s="1"/>
  <c r="AH28" i="2"/>
  <c r="AH24" i="2"/>
  <c r="AH60" i="2" s="1"/>
  <c r="AI26" i="2"/>
  <c r="AH26" i="2"/>
  <c r="AI27" i="2"/>
  <c r="AH27" i="2"/>
  <c r="AI25" i="2"/>
  <c r="AI23" i="2"/>
  <c r="AH23" i="2"/>
  <c r="AO26" i="2"/>
  <c r="AO27" i="2"/>
  <c r="Q66" i="2"/>
  <c r="Q38" i="2"/>
  <c r="AO53" i="2"/>
  <c r="AG68" i="2"/>
  <c r="AF68" i="2"/>
  <c r="AF70" i="2" s="1"/>
  <c r="Y73" i="2"/>
  <c r="Y47" i="2"/>
  <c r="AE20" i="2"/>
  <c r="Z59" i="2"/>
  <c r="Z63" i="2" s="1"/>
  <c r="Z29" i="2"/>
  <c r="F67" i="2"/>
  <c r="U61" i="2"/>
  <c r="T61" i="2"/>
  <c r="H73" i="2"/>
  <c r="H77" i="2" s="1"/>
  <c r="H47" i="2"/>
  <c r="AF38" i="2"/>
  <c r="AI73" i="2"/>
  <c r="AI77" i="2" s="1"/>
  <c r="AI47" i="2"/>
  <c r="N37" i="2"/>
  <c r="N36" i="2"/>
  <c r="N32" i="2"/>
  <c r="M37" i="2"/>
  <c r="M36" i="2"/>
  <c r="M32" i="2"/>
  <c r="N35" i="2"/>
  <c r="M34" i="2"/>
  <c r="N33" i="2"/>
  <c r="N67" i="2" s="1"/>
  <c r="M35" i="2"/>
  <c r="N34" i="2"/>
  <c r="M33" i="2"/>
  <c r="M67" i="2" s="1"/>
  <c r="AL62" i="2"/>
  <c r="J62" i="2"/>
  <c r="AM62" i="2" s="1"/>
  <c r="AN28" i="2"/>
  <c r="AO17" i="2"/>
  <c r="N56" i="2"/>
  <c r="J19" i="2"/>
  <c r="AM19" i="2" s="1"/>
  <c r="I19" i="2"/>
  <c r="AL19" i="2" s="1"/>
  <c r="J14" i="2"/>
  <c r="I14" i="2"/>
  <c r="AL7" i="2"/>
  <c r="J17" i="2"/>
  <c r="AM17" i="2" s="1"/>
  <c r="I17" i="2"/>
  <c r="I18" i="2"/>
  <c r="AL18" i="2" s="1"/>
  <c r="I16" i="2"/>
  <c r="AL16" i="2" s="1"/>
  <c r="J15" i="2"/>
  <c r="I15" i="2"/>
  <c r="J18" i="2"/>
  <c r="J16" i="2"/>
  <c r="AM16" i="2" s="1"/>
  <c r="AG43" i="2"/>
  <c r="AF43" i="2"/>
  <c r="AG46" i="2"/>
  <c r="AG42" i="2"/>
  <c r="AG74" i="2" s="1"/>
  <c r="AF46" i="2"/>
  <c r="AF42" i="2"/>
  <c r="AF74" i="2" s="1"/>
  <c r="AG45" i="2"/>
  <c r="AG41" i="2"/>
  <c r="AF45" i="2"/>
  <c r="AF41" i="2"/>
  <c r="AG44" i="2"/>
  <c r="AF44" i="2"/>
  <c r="Q43" i="2"/>
  <c r="P43" i="2"/>
  <c r="Q46" i="2"/>
  <c r="Q42" i="2"/>
  <c r="Q74" i="2" s="1"/>
  <c r="P46" i="2"/>
  <c r="P42" i="2"/>
  <c r="P74" i="2" s="1"/>
  <c r="Q45" i="2"/>
  <c r="Q41" i="2"/>
  <c r="P45" i="2"/>
  <c r="Q44" i="2"/>
  <c r="P44" i="2"/>
  <c r="P41" i="2"/>
  <c r="AF59" i="2"/>
  <c r="AF29" i="2"/>
  <c r="AE36" i="2"/>
  <c r="AE32" i="2"/>
  <c r="AD36" i="2"/>
  <c r="AD32" i="2"/>
  <c r="AE35" i="2"/>
  <c r="AD37" i="2"/>
  <c r="AD34" i="2"/>
  <c r="AE33" i="2"/>
  <c r="AE67" i="2" s="1"/>
  <c r="AE37" i="2"/>
  <c r="AD35" i="2"/>
  <c r="AE34" i="2"/>
  <c r="AD33" i="2"/>
  <c r="AD67" i="2" s="1"/>
  <c r="AG54" i="2"/>
  <c r="AF54" i="2"/>
  <c r="AF56" i="2" s="1"/>
  <c r="AO18" i="2"/>
  <c r="I37" i="2"/>
  <c r="AL37" i="2" s="1"/>
  <c r="J34" i="2"/>
  <c r="I34" i="2"/>
  <c r="J33" i="2"/>
  <c r="I36" i="2"/>
  <c r="I32" i="2"/>
  <c r="J35" i="2"/>
  <c r="AL9" i="2"/>
  <c r="AT9" i="2" s="1"/>
  <c r="J36" i="2"/>
  <c r="AM36" i="2" s="1"/>
  <c r="I35" i="2"/>
  <c r="J37" i="2"/>
  <c r="J32" i="2"/>
  <c r="I33" i="2"/>
  <c r="P56" i="2"/>
  <c r="AL55" i="2"/>
  <c r="J55" i="2"/>
  <c r="AM55" i="2" s="1"/>
  <c r="F44" i="2"/>
  <c r="AK44" i="2" s="1"/>
  <c r="E44" i="2"/>
  <c r="F43" i="2"/>
  <c r="E43" i="2"/>
  <c r="F46" i="2"/>
  <c r="F42" i="2"/>
  <c r="E46" i="2"/>
  <c r="E42" i="2"/>
  <c r="F45" i="2"/>
  <c r="E41" i="2"/>
  <c r="E45" i="2"/>
  <c r="F41" i="2"/>
  <c r="AJ10" i="2"/>
  <c r="F69" i="2"/>
  <c r="AK69" i="2" s="1"/>
  <c r="AJ69" i="2"/>
  <c r="AT69" i="2" s="1"/>
  <c r="AP7" i="2"/>
  <c r="D62" i="2"/>
  <c r="AN62" i="2"/>
  <c r="AP62" i="2"/>
  <c r="AO28" i="2"/>
  <c r="C60" i="2"/>
  <c r="AN24" i="2"/>
  <c r="AE59" i="2"/>
  <c r="AE63" i="2" s="1"/>
  <c r="AE29" i="2"/>
  <c r="L75" i="2"/>
  <c r="K75" i="2"/>
  <c r="K73" i="2"/>
  <c r="K77" i="2" s="1"/>
  <c r="K47" i="2"/>
  <c r="AA59" i="2"/>
  <c r="AA63" i="2" s="1"/>
  <c r="AA29" i="2"/>
  <c r="N61" i="2"/>
  <c r="M61" i="2"/>
  <c r="AK34" i="2" l="1"/>
  <c r="AG56" i="2"/>
  <c r="AK28" i="2"/>
  <c r="AK45" i="2"/>
  <c r="AL17" i="2"/>
  <c r="AG63" i="2"/>
  <c r="AL43" i="2"/>
  <c r="AP25" i="2"/>
  <c r="AJ36" i="2"/>
  <c r="AN20" i="2"/>
  <c r="AQ28" i="2"/>
  <c r="AT62" i="2"/>
  <c r="AF63" i="2"/>
  <c r="Q70" i="2"/>
  <c r="AP18" i="2"/>
  <c r="AM43" i="2"/>
  <c r="AT8" i="2"/>
  <c r="AQ25" i="2"/>
  <c r="AJ35" i="2"/>
  <c r="AK35" i="2"/>
  <c r="AL36" i="2"/>
  <c r="AQ14" i="2"/>
  <c r="AC56" i="2"/>
  <c r="AK25" i="2"/>
  <c r="AP28" i="2"/>
  <c r="AJ34" i="2"/>
  <c r="AK37" i="2"/>
  <c r="AL27" i="2"/>
  <c r="AK32" i="2"/>
  <c r="AQ27" i="2"/>
  <c r="AD54" i="2"/>
  <c r="AD56" i="2" s="1"/>
  <c r="AE54" i="2"/>
  <c r="AE56" i="2" s="1"/>
  <c r="AJ37" i="2"/>
  <c r="AM37" i="2"/>
  <c r="AJ27" i="2"/>
  <c r="AT27" i="2" s="1"/>
  <c r="AJ28" i="2"/>
  <c r="AQ18" i="2"/>
  <c r="AK36" i="2"/>
  <c r="AU36" i="2" s="1"/>
  <c r="AG70" i="2"/>
  <c r="AQ23" i="2"/>
  <c r="AJ26" i="2"/>
  <c r="AT26" i="2" s="1"/>
  <c r="U56" i="2"/>
  <c r="AA66" i="2"/>
  <c r="AA38" i="2"/>
  <c r="J59" i="2"/>
  <c r="AM23" i="2"/>
  <c r="J29" i="2"/>
  <c r="Z54" i="2"/>
  <c r="AA54" i="2"/>
  <c r="AA52" i="2"/>
  <c r="AA20" i="2"/>
  <c r="L38" i="2"/>
  <c r="L66" i="2"/>
  <c r="G52" i="2"/>
  <c r="G20" i="2"/>
  <c r="AN53" i="2"/>
  <c r="D54" i="2"/>
  <c r="D56" i="2" s="1"/>
  <c r="C54" i="2"/>
  <c r="AO20" i="2"/>
  <c r="D67" i="2"/>
  <c r="AQ33" i="2"/>
  <c r="AO33" i="2"/>
  <c r="AK16" i="2"/>
  <c r="AU16" i="2" s="1"/>
  <c r="E74" i="2"/>
  <c r="AJ42" i="2"/>
  <c r="N66" i="2"/>
  <c r="N38" i="2"/>
  <c r="Y77" i="2"/>
  <c r="AA68" i="2"/>
  <c r="Z68" i="2"/>
  <c r="AP16" i="2"/>
  <c r="AI66" i="2"/>
  <c r="AI70" i="2" s="1"/>
  <c r="AI38" i="2"/>
  <c r="M56" i="2"/>
  <c r="AL44" i="2"/>
  <c r="J74" i="2"/>
  <c r="AM74" i="2" s="1"/>
  <c r="AM42" i="2"/>
  <c r="AM25" i="2"/>
  <c r="AU25" i="2" s="1"/>
  <c r="Y66" i="2"/>
  <c r="Y38" i="2"/>
  <c r="AP27" i="2"/>
  <c r="AQ44" i="2"/>
  <c r="AO44" i="2"/>
  <c r="W63" i="2"/>
  <c r="Z73" i="2"/>
  <c r="Z47" i="2"/>
  <c r="H54" i="2"/>
  <c r="G54" i="2"/>
  <c r="AP26" i="2"/>
  <c r="U66" i="2"/>
  <c r="U38" i="2"/>
  <c r="G59" i="2"/>
  <c r="G29" i="2"/>
  <c r="R59" i="2"/>
  <c r="R29" i="2"/>
  <c r="N73" i="2"/>
  <c r="N47" i="2"/>
  <c r="AQ37" i="2"/>
  <c r="AO37" i="2"/>
  <c r="AU37" i="2" s="1"/>
  <c r="E52" i="2"/>
  <c r="E20" i="2"/>
  <c r="AJ14" i="2"/>
  <c r="AP14" i="2"/>
  <c r="AK18" i="2"/>
  <c r="AC61" i="2"/>
  <c r="AB61" i="2"/>
  <c r="K56" i="2"/>
  <c r="AE66" i="2"/>
  <c r="AE38" i="2"/>
  <c r="Q73" i="2"/>
  <c r="Q47" i="2"/>
  <c r="N68" i="2"/>
  <c r="M68" i="2"/>
  <c r="W47" i="2"/>
  <c r="W73" i="2"/>
  <c r="AL46" i="2"/>
  <c r="W52" i="2"/>
  <c r="W20" i="2"/>
  <c r="AP44" i="2"/>
  <c r="AN44" i="2"/>
  <c r="P63" i="2"/>
  <c r="G61" i="2"/>
  <c r="H61" i="2"/>
  <c r="H59" i="2"/>
  <c r="H29" i="2"/>
  <c r="S61" i="2"/>
  <c r="R61" i="2"/>
  <c r="G66" i="2"/>
  <c r="G38" i="2"/>
  <c r="AK17" i="2"/>
  <c r="AU17" i="2" s="1"/>
  <c r="AP24" i="2"/>
  <c r="AJ46" i="2"/>
  <c r="AM35" i="2"/>
  <c r="Q75" i="2"/>
  <c r="P75" i="2"/>
  <c r="AF73" i="2"/>
  <c r="AF47" i="2"/>
  <c r="AQ17" i="2"/>
  <c r="AQ76" i="2"/>
  <c r="AO76" i="2"/>
  <c r="W75" i="2"/>
  <c r="V75" i="2"/>
  <c r="AO29" i="2"/>
  <c r="AI68" i="2"/>
  <c r="AH68" i="2"/>
  <c r="AB73" i="2"/>
  <c r="AB47" i="2"/>
  <c r="AM44" i="2"/>
  <c r="AU44" i="2" s="1"/>
  <c r="AM46" i="2"/>
  <c r="AM26" i="2"/>
  <c r="AU26" i="2" s="1"/>
  <c r="X52" i="2"/>
  <c r="X20" i="2"/>
  <c r="V52" i="2"/>
  <c r="V20" i="2"/>
  <c r="U63" i="2"/>
  <c r="C74" i="2"/>
  <c r="AP42" i="2"/>
  <c r="AN42" i="2"/>
  <c r="C73" i="2"/>
  <c r="AP41" i="2"/>
  <c r="C47" i="2"/>
  <c r="AN41" i="2"/>
  <c r="T73" i="2"/>
  <c r="T47" i="2"/>
  <c r="S77" i="2"/>
  <c r="S59" i="2"/>
  <c r="S29" i="2"/>
  <c r="AO52" i="2"/>
  <c r="S66" i="2"/>
  <c r="S38" i="2"/>
  <c r="AQ34" i="2"/>
  <c r="AO34" i="2"/>
  <c r="E53" i="2"/>
  <c r="AJ15" i="2"/>
  <c r="AK19" i="2"/>
  <c r="AU19" i="2" s="1"/>
  <c r="AQ19" i="2"/>
  <c r="M63" i="2"/>
  <c r="AQ62" i="2"/>
  <c r="AO62" i="2"/>
  <c r="AU62" i="2" s="1"/>
  <c r="AN60" i="2"/>
  <c r="D61" i="2"/>
  <c r="D63" i="2" s="1"/>
  <c r="C61" i="2"/>
  <c r="F74" i="2"/>
  <c r="AK74" i="2" s="1"/>
  <c r="AK42" i="2"/>
  <c r="I66" i="2"/>
  <c r="I38" i="2"/>
  <c r="AL32" i="2"/>
  <c r="AK33" i="2"/>
  <c r="AU23" i="2"/>
  <c r="I60" i="2"/>
  <c r="AL24" i="2"/>
  <c r="Y68" i="2"/>
  <c r="X68" i="2"/>
  <c r="AP46" i="2"/>
  <c r="AN46" i="2"/>
  <c r="AA73" i="2"/>
  <c r="AA47" i="2"/>
  <c r="AC66" i="2"/>
  <c r="AC38" i="2"/>
  <c r="M73" i="2"/>
  <c r="M47" i="2"/>
  <c r="K59" i="2"/>
  <c r="K29" i="2"/>
  <c r="S68" i="2"/>
  <c r="R68" i="2"/>
  <c r="AD73" i="2"/>
  <c r="AD47" i="2"/>
  <c r="AQ24" i="2"/>
  <c r="AT10" i="2"/>
  <c r="AK46" i="2"/>
  <c r="I67" i="2"/>
  <c r="AL33" i="2"/>
  <c r="P73" i="2"/>
  <c r="P77" i="2" s="1"/>
  <c r="P47" i="2"/>
  <c r="AG73" i="2"/>
  <c r="AG47" i="2"/>
  <c r="AK67" i="2"/>
  <c r="AQ26" i="2"/>
  <c r="AI61" i="2"/>
  <c r="AH61" i="2"/>
  <c r="AT55" i="2"/>
  <c r="AO59" i="2"/>
  <c r="AH66" i="2"/>
  <c r="AH70" i="2" s="1"/>
  <c r="AH38" i="2"/>
  <c r="AK59" i="2"/>
  <c r="AC73" i="2"/>
  <c r="AC47" i="2"/>
  <c r="AL45" i="2"/>
  <c r="AL28" i="2"/>
  <c r="AT28" i="2" s="1"/>
  <c r="AQ42" i="2"/>
  <c r="AO42" i="2"/>
  <c r="D74" i="2"/>
  <c r="D73" i="2"/>
  <c r="AQ41" i="2"/>
  <c r="D47" i="2"/>
  <c r="AO41" i="2"/>
  <c r="Q56" i="2"/>
  <c r="AN29" i="2"/>
  <c r="U73" i="2"/>
  <c r="U47" i="2"/>
  <c r="Y59" i="2"/>
  <c r="Y29" i="2"/>
  <c r="T63" i="2"/>
  <c r="AB56" i="2"/>
  <c r="AU76" i="2"/>
  <c r="L56" i="2"/>
  <c r="R54" i="2"/>
  <c r="S54" i="2"/>
  <c r="R52" i="2"/>
  <c r="R56" i="2" s="1"/>
  <c r="R20" i="2"/>
  <c r="C66" i="2"/>
  <c r="C38" i="2"/>
  <c r="AP32" i="2"/>
  <c r="AN32" i="2"/>
  <c r="D38" i="2"/>
  <c r="D66" i="2"/>
  <c r="AO32" i="2"/>
  <c r="AQ32" i="2"/>
  <c r="AK24" i="2"/>
  <c r="AJ16" i="2"/>
  <c r="AT16" i="2" s="1"/>
  <c r="AE47" i="2"/>
  <c r="AE73" i="2"/>
  <c r="R77" i="2"/>
  <c r="AH54" i="2"/>
  <c r="AI54" i="2"/>
  <c r="AI52" i="2"/>
  <c r="AI56" i="2" s="1"/>
  <c r="AI20" i="2"/>
  <c r="AO60" i="2"/>
  <c r="L68" i="2"/>
  <c r="K68" i="2"/>
  <c r="H66" i="2"/>
  <c r="H38" i="2"/>
  <c r="AN35" i="2"/>
  <c r="AP35" i="2"/>
  <c r="AH52" i="2"/>
  <c r="AH20" i="2"/>
  <c r="AK41" i="2"/>
  <c r="F73" i="2"/>
  <c r="F47" i="2"/>
  <c r="AJ43" i="2"/>
  <c r="J66" i="2"/>
  <c r="J38" i="2"/>
  <c r="AM32" i="2"/>
  <c r="J67" i="2"/>
  <c r="AM67" i="2" s="1"/>
  <c r="AM33" i="2"/>
  <c r="AM18" i="2"/>
  <c r="I52" i="2"/>
  <c r="I20" i="2"/>
  <c r="AL14" i="2"/>
  <c r="AH59" i="2"/>
  <c r="AH63" i="2" s="1"/>
  <c r="AH29" i="2"/>
  <c r="V63" i="2"/>
  <c r="J73" i="2"/>
  <c r="J47" i="2"/>
  <c r="AM41" i="2"/>
  <c r="AM27" i="2"/>
  <c r="AU27" i="2" s="1"/>
  <c r="J60" i="2"/>
  <c r="AM60" i="2" s="1"/>
  <c r="AM24" i="2"/>
  <c r="X66" i="2"/>
  <c r="X70" i="2" s="1"/>
  <c r="X38" i="2"/>
  <c r="AQ46" i="2"/>
  <c r="AO46" i="2"/>
  <c r="AQ45" i="2"/>
  <c r="AO45" i="2"/>
  <c r="Z75" i="2"/>
  <c r="AA75" i="2"/>
  <c r="K66" i="2"/>
  <c r="K38" i="2"/>
  <c r="AP23" i="2"/>
  <c r="AP29" i="2" s="1"/>
  <c r="AC68" i="2"/>
  <c r="AB68" i="2"/>
  <c r="T66" i="2"/>
  <c r="T38" i="2"/>
  <c r="AQ16" i="2"/>
  <c r="X61" i="2"/>
  <c r="Y61" i="2"/>
  <c r="AJ32" i="2"/>
  <c r="N75" i="2"/>
  <c r="M75" i="2"/>
  <c r="L59" i="2"/>
  <c r="L29" i="2"/>
  <c r="H68" i="2"/>
  <c r="G68" i="2"/>
  <c r="L77" i="2"/>
  <c r="S52" i="2"/>
  <c r="S20" i="2"/>
  <c r="AP34" i="2"/>
  <c r="AN34" i="2"/>
  <c r="AO36" i="2"/>
  <c r="AQ36" i="2"/>
  <c r="AK60" i="2"/>
  <c r="AJ18" i="2"/>
  <c r="AT18" i="2" s="1"/>
  <c r="AB59" i="2"/>
  <c r="AB63" i="2" s="1"/>
  <c r="AB29" i="2"/>
  <c r="Z66" i="2"/>
  <c r="Z70" i="2" s="1"/>
  <c r="Z38" i="2"/>
  <c r="AQ69" i="2"/>
  <c r="AO69" i="2"/>
  <c r="AU69" i="2" s="1"/>
  <c r="AC75" i="2"/>
  <c r="AB75" i="2"/>
  <c r="I73" i="2"/>
  <c r="I47" i="2"/>
  <c r="AL41" i="2"/>
  <c r="Y54" i="2"/>
  <c r="X54" i="2"/>
  <c r="AP45" i="2"/>
  <c r="AN45" i="2"/>
  <c r="U75" i="2"/>
  <c r="T75" i="2"/>
  <c r="U68" i="2"/>
  <c r="T68" i="2"/>
  <c r="AT76" i="2"/>
  <c r="F53" i="2"/>
  <c r="AK15" i="2"/>
  <c r="AQ15" i="2"/>
  <c r="AQ20" i="2" s="1"/>
  <c r="AJ45" i="2"/>
  <c r="AK43" i="2"/>
  <c r="AL34" i="2"/>
  <c r="AE68" i="2"/>
  <c r="AD68" i="2"/>
  <c r="AD66" i="2"/>
  <c r="AD38" i="2"/>
  <c r="AG75" i="2"/>
  <c r="AF75" i="2"/>
  <c r="I53" i="2"/>
  <c r="AL15" i="2"/>
  <c r="J52" i="2"/>
  <c r="J20" i="2"/>
  <c r="AM14" i="2"/>
  <c r="M66" i="2"/>
  <c r="M70" i="2" s="1"/>
  <c r="M38" i="2"/>
  <c r="AI59" i="2"/>
  <c r="AI63" i="2" s="1"/>
  <c r="AI29" i="2"/>
  <c r="V73" i="2"/>
  <c r="V47" i="2"/>
  <c r="AJ24" i="2"/>
  <c r="AT24" i="2" s="1"/>
  <c r="AM45" i="2"/>
  <c r="I59" i="2"/>
  <c r="I29" i="2"/>
  <c r="AL23" i="2"/>
  <c r="AM28" i="2"/>
  <c r="Z52" i="2"/>
  <c r="Z56" i="2" s="1"/>
  <c r="Z20" i="2"/>
  <c r="AQ55" i="2"/>
  <c r="AO55" i="2"/>
  <c r="AU55" i="2" s="1"/>
  <c r="AN43" i="2"/>
  <c r="AP43" i="2"/>
  <c r="AP17" i="2"/>
  <c r="AP15" i="2"/>
  <c r="AB66" i="2"/>
  <c r="AB38" i="2"/>
  <c r="N63" i="2"/>
  <c r="X29" i="2"/>
  <c r="X59" i="2"/>
  <c r="Q63" i="2"/>
  <c r="AJ33" i="2"/>
  <c r="R66" i="2"/>
  <c r="R38" i="2"/>
  <c r="AO35" i="2"/>
  <c r="AQ35" i="2"/>
  <c r="C67" i="2"/>
  <c r="AN33" i="2"/>
  <c r="AP33" i="2"/>
  <c r="F20" i="2"/>
  <c r="F52" i="2"/>
  <c r="AK14" i="2"/>
  <c r="AJ19" i="2"/>
  <c r="AT19" i="2" s="1"/>
  <c r="AP19" i="2"/>
  <c r="E73" i="2"/>
  <c r="AJ41" i="2"/>
  <c r="E47" i="2"/>
  <c r="AJ44" i="2"/>
  <c r="AT44" i="2" s="1"/>
  <c r="AL35" i="2"/>
  <c r="AM34" i="2"/>
  <c r="AU34" i="2" s="1"/>
  <c r="J53" i="2"/>
  <c r="AM53" i="2" s="1"/>
  <c r="AM15" i="2"/>
  <c r="F61" i="2"/>
  <c r="AK61" i="2" s="1"/>
  <c r="E61" i="2"/>
  <c r="AJ61" i="2" s="1"/>
  <c r="AJ60" i="2"/>
  <c r="I74" i="2"/>
  <c r="AL42" i="2"/>
  <c r="AL25" i="2"/>
  <c r="AT25" i="2" s="1"/>
  <c r="Y52" i="2"/>
  <c r="Y20" i="2"/>
  <c r="W54" i="2"/>
  <c r="V54" i="2"/>
  <c r="AO43" i="2"/>
  <c r="AQ43" i="2"/>
  <c r="H52" i="2"/>
  <c r="H56" i="2" s="1"/>
  <c r="H20" i="2"/>
  <c r="C63" i="2"/>
  <c r="AN59" i="2"/>
  <c r="AU28" i="2"/>
  <c r="L61" i="2"/>
  <c r="K61" i="2"/>
  <c r="AJ67" i="2"/>
  <c r="F68" i="2"/>
  <c r="AK68" i="2" s="1"/>
  <c r="E68" i="2"/>
  <c r="V70" i="2"/>
  <c r="AP36" i="2"/>
  <c r="AN36" i="2"/>
  <c r="AT36" i="2" s="1"/>
  <c r="AP37" i="2"/>
  <c r="AN37" i="2"/>
  <c r="AT37" i="2" s="1"/>
  <c r="AJ17" i="2"/>
  <c r="AT17" i="2" s="1"/>
  <c r="AT7" i="2"/>
  <c r="AE75" i="2"/>
  <c r="AD75" i="2"/>
  <c r="AC59" i="2"/>
  <c r="AC63" i="2" s="1"/>
  <c r="AC29" i="2"/>
  <c r="R70" i="2" l="1"/>
  <c r="K70" i="2"/>
  <c r="AL20" i="2"/>
  <c r="AQ59" i="2"/>
  <c r="S70" i="2"/>
  <c r="AU35" i="2"/>
  <c r="Q77" i="2"/>
  <c r="AJ68" i="2"/>
  <c r="V77" i="2"/>
  <c r="AT34" i="2"/>
  <c r="H70" i="2"/>
  <c r="AT35" i="2"/>
  <c r="AQ52" i="2"/>
  <c r="AQ29" i="2"/>
  <c r="Z77" i="2"/>
  <c r="AT33" i="2"/>
  <c r="AL29" i="2"/>
  <c r="AT45" i="2"/>
  <c r="F70" i="2"/>
  <c r="Y56" i="2"/>
  <c r="AU60" i="2"/>
  <c r="AD77" i="2"/>
  <c r="AJ29" i="2"/>
  <c r="AU32" i="2"/>
  <c r="AU24" i="2"/>
  <c r="AP53" i="2"/>
  <c r="N70" i="2"/>
  <c r="AU45" i="2"/>
  <c r="AM20" i="2"/>
  <c r="AD70" i="2"/>
  <c r="AQ38" i="2"/>
  <c r="AU33" i="2"/>
  <c r="AA70" i="2"/>
  <c r="AP20" i="2"/>
  <c r="S56" i="2"/>
  <c r="AJ38" i="2"/>
  <c r="AT32" i="2"/>
  <c r="AM47" i="2"/>
  <c r="AM66" i="2"/>
  <c r="AQ47" i="2"/>
  <c r="AC77" i="2"/>
  <c r="AK29" i="2"/>
  <c r="AN61" i="2"/>
  <c r="AO56" i="2"/>
  <c r="T77" i="2"/>
  <c r="AP74" i="2"/>
  <c r="AN74" i="2"/>
  <c r="D75" i="2"/>
  <c r="C75" i="2"/>
  <c r="AT46" i="2"/>
  <c r="W56" i="2"/>
  <c r="AJ20" i="2"/>
  <c r="AT20" i="2" s="1"/>
  <c r="AT14" i="2"/>
  <c r="Y70" i="2"/>
  <c r="AT42" i="2"/>
  <c r="AN54" i="2"/>
  <c r="AN56" i="2" s="1"/>
  <c r="C56" i="2"/>
  <c r="AT23" i="2"/>
  <c r="J61" i="2"/>
  <c r="AM61" i="2" s="1"/>
  <c r="AU61" i="2" s="1"/>
  <c r="I61" i="2"/>
  <c r="AL61" i="2" s="1"/>
  <c r="AT61" i="2" s="1"/>
  <c r="AL60" i="2"/>
  <c r="AT60" i="2" s="1"/>
  <c r="N77" i="2"/>
  <c r="AT29" i="2"/>
  <c r="AJ66" i="2"/>
  <c r="E70" i="2"/>
  <c r="AT41" i="2"/>
  <c r="AJ47" i="2"/>
  <c r="X63" i="2"/>
  <c r="AL59" i="2"/>
  <c r="AU15" i="2"/>
  <c r="AK66" i="2"/>
  <c r="AL52" i="2"/>
  <c r="AT43" i="2"/>
  <c r="AO38" i="2"/>
  <c r="Y63" i="2"/>
  <c r="D77" i="2"/>
  <c r="AQ73" i="2"/>
  <c r="AO73" i="2"/>
  <c r="AK63" i="2"/>
  <c r="AA77" i="2"/>
  <c r="AO61" i="2"/>
  <c r="AT15" i="2"/>
  <c r="H63" i="2"/>
  <c r="AE70" i="2"/>
  <c r="R63" i="2"/>
  <c r="AJ74" i="2"/>
  <c r="F75" i="2"/>
  <c r="AK75" i="2" s="1"/>
  <c r="E75" i="2"/>
  <c r="AJ75" i="2" s="1"/>
  <c r="AO54" i="2"/>
  <c r="AA56" i="2"/>
  <c r="AC70" i="2"/>
  <c r="AN63" i="2"/>
  <c r="AJ73" i="2"/>
  <c r="AO66" i="2"/>
  <c r="AQ66" i="2"/>
  <c r="W77" i="2"/>
  <c r="AJ52" i="2"/>
  <c r="AP52" i="2"/>
  <c r="AP59" i="2"/>
  <c r="AK73" i="2"/>
  <c r="U77" i="2"/>
  <c r="AU46" i="2"/>
  <c r="K63" i="2"/>
  <c r="AL38" i="2"/>
  <c r="AP60" i="2"/>
  <c r="V56" i="2"/>
  <c r="G63" i="2"/>
  <c r="I75" i="2"/>
  <c r="AL75" i="2" s="1"/>
  <c r="AL74" i="2"/>
  <c r="J75" i="2"/>
  <c r="AM75" i="2" s="1"/>
  <c r="AN66" i="2"/>
  <c r="AP66" i="2"/>
  <c r="AM73" i="2"/>
  <c r="AQ74" i="2"/>
  <c r="AO74" i="2"/>
  <c r="AU74" i="2" s="1"/>
  <c r="AM52" i="2"/>
  <c r="AL47" i="2"/>
  <c r="AU41" i="2"/>
  <c r="AK47" i="2"/>
  <c r="AE77" i="2"/>
  <c r="AN38" i="2"/>
  <c r="S63" i="2"/>
  <c r="AP47" i="2"/>
  <c r="AF77" i="2"/>
  <c r="G70" i="2"/>
  <c r="D68" i="2"/>
  <c r="D70" i="2" s="1"/>
  <c r="C68" i="2"/>
  <c r="C70" i="2" s="1"/>
  <c r="AP67" i="2"/>
  <c r="AN67" i="2"/>
  <c r="AK53" i="2"/>
  <c r="AU53" i="2" s="1"/>
  <c r="AQ53" i="2"/>
  <c r="F63" i="2"/>
  <c r="AL67" i="2"/>
  <c r="J68" i="2"/>
  <c r="AM68" i="2" s="1"/>
  <c r="I68" i="2"/>
  <c r="AL68" i="2" s="1"/>
  <c r="AJ53" i="2"/>
  <c r="F54" i="2"/>
  <c r="AK54" i="2" s="1"/>
  <c r="E54" i="2"/>
  <c r="AJ54" i="2" s="1"/>
  <c r="AN47" i="2"/>
  <c r="AB77" i="2"/>
  <c r="AK20" i="2"/>
  <c r="AU14" i="2"/>
  <c r="AB70" i="2"/>
  <c r="L63" i="2"/>
  <c r="T70" i="2"/>
  <c r="AQ60" i="2"/>
  <c r="AP38" i="2"/>
  <c r="M77" i="2"/>
  <c r="AL66" i="2"/>
  <c r="I70" i="2"/>
  <c r="C77" i="2"/>
  <c r="AP73" i="2"/>
  <c r="AN73" i="2"/>
  <c r="X56" i="2"/>
  <c r="U70" i="2"/>
  <c r="E63" i="2"/>
  <c r="AQ67" i="2"/>
  <c r="AO67" i="2"/>
  <c r="AU67" i="2" s="1"/>
  <c r="G56" i="2"/>
  <c r="AM29" i="2"/>
  <c r="AK38" i="2"/>
  <c r="AU38" i="2" s="1"/>
  <c r="AK52" i="2"/>
  <c r="I54" i="2"/>
  <c r="AL54" i="2" s="1"/>
  <c r="AL53" i="2"/>
  <c r="J54" i="2"/>
  <c r="AM54" i="2" s="1"/>
  <c r="AU43" i="2"/>
  <c r="AL73" i="2"/>
  <c r="AL77" i="2" s="1"/>
  <c r="I77" i="2"/>
  <c r="AM38" i="2"/>
  <c r="AH56" i="2"/>
  <c r="AO47" i="2"/>
  <c r="AO63" i="2"/>
  <c r="AG77" i="2"/>
  <c r="AU42" i="2"/>
  <c r="AU18" i="2"/>
  <c r="AJ59" i="2"/>
  <c r="L70" i="2"/>
  <c r="AM59" i="2"/>
  <c r="AU59" i="2" s="1"/>
  <c r="J56" i="2" l="1"/>
  <c r="F77" i="2"/>
  <c r="AU54" i="2"/>
  <c r="AT67" i="2"/>
  <c r="I56" i="2"/>
  <c r="AP61" i="2"/>
  <c r="AT74" i="2"/>
  <c r="E77" i="2"/>
  <c r="AL63" i="2"/>
  <c r="AL70" i="2"/>
  <c r="AU20" i="2"/>
  <c r="AV20" i="2" s="1"/>
  <c r="E56" i="2"/>
  <c r="I63" i="2"/>
  <c r="AM56" i="2"/>
  <c r="AN70" i="2"/>
  <c r="AJ56" i="2"/>
  <c r="AT52" i="2"/>
  <c r="AL56" i="2"/>
  <c r="AT53" i="2"/>
  <c r="AP68" i="2"/>
  <c r="AN68" i="2"/>
  <c r="AT68" i="2" s="1"/>
  <c r="AK70" i="2"/>
  <c r="AU66" i="2"/>
  <c r="AT38" i="2"/>
  <c r="AV38" i="2" s="1"/>
  <c r="AM63" i="2"/>
  <c r="AU63" i="2" s="1"/>
  <c r="AM77" i="2"/>
  <c r="AQ54" i="2"/>
  <c r="AQ56" i="2" s="1"/>
  <c r="AP54" i="2"/>
  <c r="AO75" i="2"/>
  <c r="AO77" i="2" s="1"/>
  <c r="AQ75" i="2"/>
  <c r="AP56" i="2"/>
  <c r="AQ77" i="2"/>
  <c r="AP75" i="2"/>
  <c r="AN75" i="2"/>
  <c r="AN77" i="2" s="1"/>
  <c r="AU47" i="2"/>
  <c r="J77" i="2"/>
  <c r="AK77" i="2"/>
  <c r="AU73" i="2"/>
  <c r="AP77" i="2"/>
  <c r="AJ70" i="2"/>
  <c r="AT66" i="2"/>
  <c r="AU29" i="2"/>
  <c r="AV29" i="2" s="1"/>
  <c r="J63" i="2"/>
  <c r="F56" i="2"/>
  <c r="AK56" i="2"/>
  <c r="AU52" i="2"/>
  <c r="AP63" i="2"/>
  <c r="AO70" i="2"/>
  <c r="AQ61" i="2"/>
  <c r="AQ63" i="2" s="1"/>
  <c r="J70" i="2"/>
  <c r="AQ68" i="2"/>
  <c r="AQ70" i="2" s="1"/>
  <c r="AO68" i="2"/>
  <c r="AU68" i="2" s="1"/>
  <c r="AJ63" i="2"/>
  <c r="AT63" i="2" s="1"/>
  <c r="AT59" i="2"/>
  <c r="AT54" i="2"/>
  <c r="AP70" i="2"/>
  <c r="AJ77" i="2"/>
  <c r="AT73" i="2"/>
  <c r="AU75" i="2"/>
  <c r="AT47" i="2"/>
  <c r="AM70" i="2"/>
  <c r="AU56" i="2" l="1"/>
  <c r="AT75" i="2"/>
  <c r="AT70" i="2"/>
  <c r="AV47" i="2"/>
  <c r="AV63" i="2"/>
  <c r="AU77" i="2"/>
  <c r="AT77" i="2"/>
  <c r="AU70" i="2"/>
  <c r="AV70" i="2" s="1"/>
  <c r="AT56" i="2"/>
  <c r="AV56" i="2" s="1"/>
  <c r="AV77" i="2" l="1"/>
</calcChain>
</file>

<file path=xl/sharedStrings.xml><?xml version="1.0" encoding="utf-8"?>
<sst xmlns="http://schemas.openxmlformats.org/spreadsheetml/2006/main" count="799" uniqueCount="118">
  <si>
    <t>Land Use</t>
  </si>
  <si>
    <t>Residential</t>
  </si>
  <si>
    <t>Local Retail</t>
  </si>
  <si>
    <t>Destination Retail</t>
  </si>
  <si>
    <t>Office</t>
  </si>
  <si>
    <t>Warehouse</t>
  </si>
  <si>
    <t>Medical Office</t>
  </si>
  <si>
    <t>Self-Storage</t>
  </si>
  <si>
    <t>Light Industrial</t>
  </si>
  <si>
    <t>Life Science</t>
  </si>
  <si>
    <t>PS/IS School (Grade K-4 Student)</t>
  </si>
  <si>
    <t>Parents (Pre-K - Grade 5)</t>
  </si>
  <si>
    <t>PS/IS School Staff</t>
  </si>
  <si>
    <t>Auto Repair</t>
  </si>
  <si>
    <t>House of Worship</t>
  </si>
  <si>
    <t>Community Center</t>
  </si>
  <si>
    <t>Senior Housing</t>
  </si>
  <si>
    <t>Hotel</t>
  </si>
  <si>
    <t>Grocery Store</t>
  </si>
  <si>
    <t>Medical Laboratory</t>
  </si>
  <si>
    <t>Hospital (employees)</t>
  </si>
  <si>
    <t>Hospital (patients/visitors)</t>
  </si>
  <si>
    <t>Event Space</t>
  </si>
  <si>
    <t>Health Club/Gym</t>
  </si>
  <si>
    <t>Restaurant</t>
  </si>
  <si>
    <t>Pre-K Student</t>
  </si>
  <si>
    <t>PS/IS School (Grade 5-7 Student)</t>
  </si>
  <si>
    <t>PS/IS School (Grade 8 Student)</t>
  </si>
  <si>
    <t>High School Student</t>
  </si>
  <si>
    <t>High School Staff</t>
  </si>
  <si>
    <t>Academia (University, College)</t>
  </si>
  <si>
    <t>Daycare</t>
  </si>
  <si>
    <t>Dormitory (Student Housing)</t>
  </si>
  <si>
    <t>Size/Units</t>
  </si>
  <si>
    <t>DU</t>
  </si>
  <si>
    <t>gsf</t>
  </si>
  <si>
    <t>Students</t>
  </si>
  <si>
    <t>Parents</t>
  </si>
  <si>
    <t>Staff</t>
  </si>
  <si>
    <t>rooms</t>
  </si>
  <si>
    <t>bed</t>
  </si>
  <si>
    <t>Trip Generation</t>
  </si>
  <si>
    <t>(1)</t>
  </si>
  <si>
    <t>(5)</t>
  </si>
  <si>
    <t>Weekday</t>
  </si>
  <si>
    <t>Saturday</t>
  </si>
  <si>
    <t>per DU</t>
  </si>
  <si>
    <t>per 1,000 sf</t>
  </si>
  <si>
    <t>per Student</t>
  </si>
  <si>
    <t>per Parents</t>
  </si>
  <si>
    <t>per Staff</t>
  </si>
  <si>
    <t>per room</t>
  </si>
  <si>
    <t>per bed</t>
  </si>
  <si>
    <t>Temporal Distribution</t>
  </si>
  <si>
    <t>(8,12)</t>
  </si>
  <si>
    <t>AM</t>
  </si>
  <si>
    <t>MD</t>
  </si>
  <si>
    <t>PM</t>
  </si>
  <si>
    <t>Sat MD</t>
  </si>
  <si>
    <t>Modal Splits</t>
  </si>
  <si>
    <t>AM/MD/PM</t>
  </si>
  <si>
    <t>SAT</t>
  </si>
  <si>
    <t>AM/PM/SAT</t>
  </si>
  <si>
    <t>(9,11)</t>
  </si>
  <si>
    <t>AM/PM</t>
  </si>
  <si>
    <t>MD/SAT</t>
  </si>
  <si>
    <t>Auto</t>
  </si>
  <si>
    <t>Taxi</t>
  </si>
  <si>
    <t>Subway/Railroad</t>
  </si>
  <si>
    <t>Bus</t>
  </si>
  <si>
    <t>School Bus</t>
  </si>
  <si>
    <t>Walk/Other</t>
  </si>
  <si>
    <t>In/Out Splits</t>
  </si>
  <si>
    <t>In</t>
  </si>
  <si>
    <t>Out</t>
  </si>
  <si>
    <t>(3,5)</t>
  </si>
  <si>
    <t>Vehicle Occupancy</t>
  </si>
  <si>
    <t>MD/Sat</t>
  </si>
  <si>
    <t>(7,5)</t>
  </si>
  <si>
    <t>(7,8)</t>
  </si>
  <si>
    <t>Sat</t>
  </si>
  <si>
    <t xml:space="preserve">Auto </t>
  </si>
  <si>
    <t>N/A</t>
  </si>
  <si>
    <t>Truck Trip Generation</t>
  </si>
  <si>
    <t>--</t>
  </si>
  <si>
    <t>AM/MD/PM/Sat</t>
  </si>
  <si>
    <r>
      <t xml:space="preserve">Based on data from </t>
    </r>
    <r>
      <rPr>
        <i/>
        <sz val="11"/>
        <color indexed="8"/>
        <rFont val="Calibri"/>
        <family val="2"/>
      </rPr>
      <t>City Environmental Quality Review (CEQR) Technical Manual</t>
    </r>
    <r>
      <rPr>
        <i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2014.</t>
    </r>
  </si>
  <si>
    <t>Based on NYCDOT citywide survey data for residential temporal distribution and directional splits.</t>
  </si>
  <si>
    <t>Based on American Community Survey journey‐to‐work 5‐Year (2015‐2019) data for Bronx Census Tracts  200, 204, 210.01, 216.01, 216.02, 218, 238, 240, 244, 256, 284, and 296.</t>
  </si>
  <si>
    <t>Based on NYCDOT citywide survey data for local retail mode choice.</t>
  </si>
  <si>
    <r>
      <t>Based on data from the </t>
    </r>
    <r>
      <rPr>
        <i/>
        <sz val="11"/>
        <color theme="1"/>
        <rFont val="Calibri"/>
        <family val="2"/>
        <scheme val="minor"/>
      </rPr>
      <t xml:space="preserve">East New York Rezoning Proposal FEIS, </t>
    </r>
    <r>
      <rPr>
        <sz val="11"/>
        <color theme="1"/>
        <rFont val="Calibri"/>
        <family val="2"/>
        <scheme val="minor"/>
      </rPr>
      <t>2016.</t>
    </r>
  </si>
  <si>
    <r>
      <t>Based on data from the </t>
    </r>
    <r>
      <rPr>
        <i/>
        <sz val="11"/>
        <color theme="1"/>
        <rFont val="Calibri"/>
        <family val="2"/>
        <scheme val="minor"/>
      </rPr>
      <t>Industry City FEIS,</t>
    </r>
    <r>
      <rPr>
        <sz val="11"/>
        <color theme="1"/>
        <rFont val="Calibri"/>
        <family val="2"/>
        <scheme val="minor"/>
      </rPr>
      <t xml:space="preserve"> 2019.</t>
    </r>
  </si>
  <si>
    <t>Based on AASHTO CTPP reverse journey‐to‐work 5‐Year (2012‐2016) data for Bronx Census Tracts  200, 204, 210.01, 216.01, 216.02, 218, 238, 240, 244, 256, 284, and 296.</t>
  </si>
  <si>
    <r>
      <t xml:space="preserve">Based on data from the </t>
    </r>
    <r>
      <rPr>
        <i/>
        <sz val="11"/>
        <color theme="1"/>
        <rFont val="Calibri"/>
        <family val="2"/>
        <scheme val="minor"/>
      </rPr>
      <t xml:space="preserve">Jerome Avenue Rezoning FEIS, </t>
    </r>
    <r>
      <rPr>
        <sz val="11"/>
        <color theme="1"/>
        <rFont val="Calibri"/>
        <family val="2"/>
        <scheme val="minor"/>
      </rPr>
      <t xml:space="preserve">2017.  </t>
    </r>
  </si>
  <si>
    <t>Based on CDOT's Survey for Medical Office.</t>
  </si>
  <si>
    <r>
      <t>Based on data from the</t>
    </r>
    <r>
      <rPr>
        <i/>
        <sz val="11"/>
        <color theme="1"/>
        <rFont val="Calibri"/>
        <family val="2"/>
        <scheme val="minor"/>
      </rPr>
      <t xml:space="preserve"> Self Storage Text Amendment FEIS, </t>
    </r>
    <r>
      <rPr>
        <sz val="11"/>
        <color theme="1"/>
        <rFont val="Calibri"/>
        <family val="2"/>
        <scheme val="minor"/>
      </rPr>
      <t>2017.</t>
    </r>
  </si>
  <si>
    <t xml:space="preserve">The modal split of the school for students and parents will be revisted when a specific school site has been determined. </t>
  </si>
  <si>
    <t>Trip Generation Manual, 10th Edition</t>
  </si>
  <si>
    <r>
      <t>Based on data from the </t>
    </r>
    <r>
      <rPr>
        <i/>
        <sz val="11"/>
        <color theme="1"/>
        <rFont val="Calibri"/>
        <family val="2"/>
        <scheme val="minor"/>
      </rPr>
      <t>Baychester Square FEIS,</t>
    </r>
    <r>
      <rPr>
        <sz val="11"/>
        <color theme="1"/>
        <rFont val="Calibri"/>
        <family val="2"/>
        <scheme val="minor"/>
      </rPr>
      <t xml:space="preserve"> 2017.</t>
    </r>
  </si>
  <si>
    <t>Based on NYCDOT citywide survey data for senior housing facilities.  The Saturday temporal distribution and directional splits are assumed to be the same as midday.</t>
  </si>
  <si>
    <r>
      <t>Based on data from the </t>
    </r>
    <r>
      <rPr>
        <i/>
        <sz val="11"/>
        <color rgb="FFFF0000"/>
        <rFont val="Calibri"/>
        <family val="2"/>
        <scheme val="minor"/>
      </rPr>
      <t>M1 Hotel Text Amendment FEIS,</t>
    </r>
    <r>
      <rPr>
        <sz val="11"/>
        <color rgb="FFFF0000"/>
        <rFont val="Calibri"/>
        <family val="2"/>
        <scheme val="minor"/>
      </rPr>
      <t xml:space="preserve"> 2018.</t>
    </r>
  </si>
  <si>
    <r>
      <t xml:space="preserve">Based on data from the </t>
    </r>
    <r>
      <rPr>
        <i/>
        <sz val="11"/>
        <color rgb="FFFF0000"/>
        <rFont val="Calibri"/>
        <family val="2"/>
        <scheme val="minor"/>
      </rPr>
      <t xml:space="preserve">Hudson Square Rezoning FEIS, </t>
    </r>
    <r>
      <rPr>
        <sz val="11"/>
        <color rgb="FFFF0000"/>
        <rFont val="Calibri"/>
        <family val="2"/>
        <scheme val="minor"/>
      </rPr>
      <t>2012.</t>
    </r>
  </si>
  <si>
    <r>
      <t xml:space="preserve"> Based on data from the </t>
    </r>
    <r>
      <rPr>
        <i/>
        <sz val="11"/>
        <color rgb="FFFF0000"/>
        <rFont val="Book Antiqua"/>
        <family val="1"/>
      </rPr>
      <t>Williamsburg Charter School EAS</t>
    </r>
    <r>
      <rPr>
        <sz val="11"/>
        <color rgb="FFFF0000"/>
        <rFont val="Book Antiqua"/>
        <family val="1"/>
      </rPr>
      <t>, 2009.</t>
    </r>
  </si>
  <si>
    <r>
      <t xml:space="preserve">Based on data from the </t>
    </r>
    <r>
      <rPr>
        <i/>
        <sz val="11"/>
        <color rgb="FFFF0000"/>
        <rFont val="Book Antiqua"/>
        <family val="1"/>
      </rPr>
      <t>Brownville Ascend Charter School Assessment</t>
    </r>
    <r>
      <rPr>
        <sz val="11"/>
        <color rgb="FFFF0000"/>
        <rFont val="Book Antiqua"/>
        <family val="1"/>
      </rPr>
      <t>, 2011.</t>
    </r>
  </si>
  <si>
    <r>
      <t xml:space="preserve">Based on data from the </t>
    </r>
    <r>
      <rPr>
        <i/>
        <sz val="11"/>
        <color rgb="FFFF0000"/>
        <rFont val="Book Antiqua"/>
        <family val="1"/>
      </rPr>
      <t>Hospital for Special Surgery Expansion FEIS</t>
    </r>
    <r>
      <rPr>
        <sz val="11"/>
        <color rgb="FFFF0000"/>
        <rFont val="Book Antiqua"/>
        <family val="1"/>
      </rPr>
      <t>, 2008.  The Saturday is assumed to be 30% of the weekday trips.</t>
    </r>
  </si>
  <si>
    <t>Local Retail/ Community Uses</t>
  </si>
  <si>
    <t>Non-Retail/ Commercial</t>
  </si>
  <si>
    <t>Total</t>
  </si>
  <si>
    <t>ksf</t>
  </si>
  <si>
    <t>students</t>
  </si>
  <si>
    <t>parents</t>
  </si>
  <si>
    <t>staff</t>
  </si>
  <si>
    <t>Peak Hour Trips:</t>
  </si>
  <si>
    <t>Person Trips:</t>
  </si>
  <si>
    <t>Vehicle Trips:</t>
  </si>
  <si>
    <t>Taxi Balanced</t>
  </si>
  <si>
    <t>Truck</t>
  </si>
  <si>
    <t>Forty-percent linked trips for local retail.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</si>
</sst>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(0\)"/>
    <numFmt numFmtId="165" formatCode="0.000"/>
    <numFmt numFmtId="166" formatCode="0.0"/>
    <numFmt numFmtId="167" formatCode="0.0%"/>
    <numFmt numFmtId="168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indexed="8"/>
      <name val="Calibri"/>
      <family val="2"/>
    </font>
    <font>
      <i/>
      <sz val="11"/>
      <color rgb="FFFF0000"/>
      <name val="Calibri"/>
      <family val="2"/>
      <scheme val="minor"/>
    </font>
    <font>
      <i/>
      <sz val="11"/>
      <color rgb="FFFF0000"/>
      <name val="Book Antiqua"/>
      <family val="1"/>
    </font>
    <font>
      <sz val="11"/>
      <color rgb="FFFF0000"/>
      <name val="Book Antiqua"/>
      <family val="1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78">
    <xf numFmtId="0" fontId="0" fillId="0" borderId="0" xfId="0"/>
    <xf numFmtId="0" fontId="4" fillId="2" borderId="0" xfId="2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14" fontId="0" fillId="2" borderId="1" xfId="0" applyNumberFormat="1" applyFill="1" applyBorder="1"/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3" fontId="0" fillId="2" borderId="0" xfId="0" applyNumberFormat="1" applyFill="1" applyAlignment="1">
      <alignment horizontal="right"/>
    </xf>
    <xf numFmtId="3" fontId="0" fillId="2" borderId="9" xfId="0" applyNumberFormat="1" applyFill="1" applyBorder="1" applyAlignment="1">
      <alignment horizontal="right"/>
    </xf>
    <xf numFmtId="3" fontId="0" fillId="3" borderId="0" xfId="0" applyNumberFormat="1" applyFill="1" applyAlignment="1">
      <alignment horizontal="right"/>
    </xf>
    <xf numFmtId="3" fontId="0" fillId="3" borderId="9" xfId="0" applyNumberFormat="1" applyFill="1" applyBorder="1" applyAlignment="1">
      <alignment horizontal="right"/>
    </xf>
    <xf numFmtId="0" fontId="3" fillId="2" borderId="7" xfId="0" applyFont="1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167" fontId="0" fillId="2" borderId="8" xfId="0" applyNumberFormat="1" applyFill="1" applyBorder="1" applyAlignment="1">
      <alignment horizontal="center"/>
    </xf>
    <xf numFmtId="164" fontId="0" fillId="2" borderId="9" xfId="0" quotePrefix="1" applyNumberFormat="1" applyFill="1" applyBorder="1" applyAlignment="1">
      <alignment horizontal="center"/>
    </xf>
    <xf numFmtId="164" fontId="0" fillId="2" borderId="8" xfId="0" quotePrefix="1" applyNumberFormat="1" applyFill="1" applyBorder="1" applyAlignment="1">
      <alignment horizontal="center"/>
    </xf>
    <xf numFmtId="167" fontId="0" fillId="2" borderId="9" xfId="0" applyNumberFormat="1" applyFill="1" applyBorder="1" applyAlignment="1">
      <alignment horizontal="center"/>
    </xf>
    <xf numFmtId="0" fontId="0" fillId="2" borderId="9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164" fontId="0" fillId="2" borderId="0" xfId="0" quotePrefix="1" applyNumberFormat="1" applyFill="1" applyAlignment="1">
      <alignment horizontal="center"/>
    </xf>
    <xf numFmtId="167" fontId="0" fillId="2" borderId="10" xfId="0" applyNumberFormat="1" applyFill="1" applyBorder="1" applyAlignment="1">
      <alignment horizontal="center"/>
    </xf>
    <xf numFmtId="167" fontId="0" fillId="3" borderId="0" xfId="0" applyNumberFormat="1" applyFill="1" applyAlignment="1">
      <alignment horizontal="center"/>
    </xf>
    <xf numFmtId="167" fontId="0" fillId="3" borderId="8" xfId="0" applyNumberFormat="1" applyFill="1" applyBorder="1" applyAlignment="1">
      <alignment horizontal="center"/>
    </xf>
    <xf numFmtId="167" fontId="0" fillId="3" borderId="9" xfId="0" applyNumberFormat="1" applyFill="1" applyBorder="1" applyAlignment="1">
      <alignment horizontal="center"/>
    </xf>
    <xf numFmtId="164" fontId="0" fillId="3" borderId="9" xfId="0" quotePrefix="1" applyNumberFormat="1" applyFill="1" applyBorder="1" applyAlignment="1">
      <alignment horizontal="center"/>
    </xf>
    <xf numFmtId="164" fontId="0" fillId="3" borderId="10" xfId="0" quotePrefix="1" applyNumberFormat="1" applyFill="1" applyBorder="1" applyAlignment="1">
      <alignment horizontal="center"/>
    </xf>
    <xf numFmtId="164" fontId="0" fillId="3" borderId="0" xfId="0" quotePrefix="1" applyNumberFormat="1" applyFill="1" applyAlignment="1">
      <alignment horizontal="center"/>
    </xf>
    <xf numFmtId="164" fontId="0" fillId="3" borderId="8" xfId="0" quotePrefix="1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167" fontId="0" fillId="3" borderId="10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0" xfId="0" applyNumberFormat="1" applyFill="1"/>
    <xf numFmtId="9" fontId="0" fillId="2" borderId="0" xfId="0" applyNumberFormat="1" applyFill="1" applyAlignment="1">
      <alignment horizontal="center"/>
    </xf>
    <xf numFmtId="9" fontId="0" fillId="2" borderId="8" xfId="0" applyNumberFormat="1" applyFill="1" applyBorder="1" applyAlignment="1">
      <alignment horizontal="center"/>
    </xf>
    <xf numFmtId="9" fontId="0" fillId="2" borderId="9" xfId="0" applyNumberFormat="1" applyFill="1" applyBorder="1" applyAlignment="1">
      <alignment horizontal="center"/>
    </xf>
    <xf numFmtId="9" fontId="0" fillId="2" borderId="10" xfId="0" applyNumberFormat="1" applyFill="1" applyBorder="1" applyAlignment="1">
      <alignment horizontal="center"/>
    </xf>
    <xf numFmtId="9" fontId="0" fillId="3" borderId="0" xfId="0" applyNumberFormat="1" applyFill="1" applyAlignment="1">
      <alignment horizontal="center"/>
    </xf>
    <xf numFmtId="9" fontId="0" fillId="3" borderId="8" xfId="0" applyNumberFormat="1" applyFill="1" applyBorder="1" applyAlignment="1">
      <alignment horizontal="center"/>
    </xf>
    <xf numFmtId="9" fontId="0" fillId="3" borderId="9" xfId="0" applyNumberFormat="1" applyFill="1" applyBorder="1" applyAlignment="1">
      <alignment horizontal="center"/>
    </xf>
    <xf numFmtId="9" fontId="0" fillId="3" borderId="10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2" borderId="17" xfId="0" applyNumberFormat="1" applyFill="1" applyBorder="1" applyAlignment="1">
      <alignment horizontal="center"/>
    </xf>
    <xf numFmtId="167" fontId="0" fillId="2" borderId="18" xfId="0" applyNumberFormat="1" applyFill="1" applyBorder="1" applyAlignment="1">
      <alignment horizontal="center"/>
    </xf>
    <xf numFmtId="167" fontId="0" fillId="4" borderId="18" xfId="0" applyNumberFormat="1" applyFill="1" applyBorder="1" applyAlignment="1">
      <alignment horizontal="center"/>
    </xf>
    <xf numFmtId="167" fontId="0" fillId="4" borderId="17" xfId="0" applyNumberFormat="1" applyFill="1" applyBorder="1" applyAlignment="1">
      <alignment horizontal="center"/>
    </xf>
    <xf numFmtId="167" fontId="0" fillId="2" borderId="19" xfId="0" applyNumberFormat="1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167" fontId="0" fillId="3" borderId="17" xfId="0" applyNumberFormat="1" applyFill="1" applyBorder="1" applyAlignment="1">
      <alignment horizontal="center"/>
    </xf>
    <xf numFmtId="167" fontId="0" fillId="3" borderId="18" xfId="0" applyNumberFormat="1" applyFill="1" applyBorder="1" applyAlignment="1">
      <alignment horizontal="center"/>
    </xf>
    <xf numFmtId="167" fontId="0" fillId="3" borderId="19" xfId="0" applyNumberFormat="1" applyFill="1" applyBorder="1" applyAlignment="1">
      <alignment horizontal="center"/>
    </xf>
    <xf numFmtId="164" fontId="0" fillId="2" borderId="0" xfId="0" quotePrefix="1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166" fontId="0" fillId="2" borderId="0" xfId="0" applyNumberFormat="1" applyFill="1"/>
    <xf numFmtId="166" fontId="0" fillId="2" borderId="23" xfId="0" applyNumberFormat="1" applyFill="1" applyBorder="1" applyAlignment="1">
      <alignment horizontal="center"/>
    </xf>
    <xf numFmtId="3" fontId="0" fillId="2" borderId="0" xfId="0" applyNumberFormat="1" applyFill="1"/>
    <xf numFmtId="166" fontId="0" fillId="2" borderId="8" xfId="0" applyNumberFormat="1" applyFill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4" fontId="0" fillId="2" borderId="8" xfId="0" applyNumberFormat="1" applyFill="1" applyBorder="1" applyAlignment="1">
      <alignment horizontal="center"/>
    </xf>
    <xf numFmtId="168" fontId="0" fillId="2" borderId="0" xfId="0" applyNumberFormat="1" applyFill="1"/>
    <xf numFmtId="168" fontId="0" fillId="2" borderId="26" xfId="0" applyNumberFormat="1" applyFill="1" applyBorder="1" applyAlignment="1">
      <alignment horizontal="right"/>
    </xf>
    <xf numFmtId="166" fontId="0" fillId="2" borderId="27" xfId="0" applyNumberFormat="1" applyFill="1" applyBorder="1" applyAlignment="1">
      <alignment horizontal="center"/>
    </xf>
    <xf numFmtId="166" fontId="0" fillId="2" borderId="26" xfId="0" applyNumberFormat="1" applyFill="1" applyBorder="1" applyAlignment="1">
      <alignment horizontal="right"/>
    </xf>
    <xf numFmtId="166" fontId="0" fillId="2" borderId="10" xfId="0" applyNumberForma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3" fontId="0" fillId="2" borderId="23" xfId="0" applyNumberFormat="1" applyFill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3" fontId="0" fillId="2" borderId="28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1" fontId="0" fillId="2" borderId="27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0" fontId="11" fillId="2" borderId="23" xfId="0" applyFont="1" applyFill="1" applyBorder="1" applyAlignment="1">
      <alignment horizontal="left"/>
    </xf>
    <xf numFmtId="167" fontId="0" fillId="2" borderId="7" xfId="0" applyNumberFormat="1" applyFill="1" applyBorder="1" applyAlignment="1">
      <alignment horizontal="center"/>
    </xf>
    <xf numFmtId="0" fontId="3" fillId="2" borderId="0" xfId="0" applyFont="1" applyFill="1"/>
    <xf numFmtId="0" fontId="3" fillId="2" borderId="23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2" borderId="23" xfId="0" applyFill="1" applyBorder="1" applyAlignment="1">
      <alignment horizontal="left" indent="4"/>
    </xf>
    <xf numFmtId="3" fontId="0" fillId="2" borderId="9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2" borderId="26" xfId="0" applyNumberFormat="1" applyFill="1" applyBorder="1" applyAlignment="1">
      <alignment horizontal="center"/>
    </xf>
    <xf numFmtId="3" fontId="0" fillId="2" borderId="27" xfId="0" applyNumberFormat="1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3" fillId="2" borderId="9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7" xfId="0" applyNumberFormat="1" applyFont="1" applyFill="1" applyBorder="1" applyAlignment="1">
      <alignment horizontal="center"/>
    </xf>
    <xf numFmtId="3" fontId="3" fillId="2" borderId="26" xfId="0" applyNumberFormat="1" applyFon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center"/>
    </xf>
    <xf numFmtId="3" fontId="3" fillId="2" borderId="10" xfId="0" applyNumberFormat="1" applyFont="1" applyFill="1" applyBorder="1" applyAlignment="1">
      <alignment horizontal="center"/>
    </xf>
    <xf numFmtId="3" fontId="3" fillId="2" borderId="0" xfId="0" applyNumberFormat="1" applyFont="1" applyFill="1"/>
    <xf numFmtId="0" fontId="0" fillId="2" borderId="28" xfId="0" applyFill="1" applyBorder="1" applyAlignment="1">
      <alignment horizontal="left" indent="4"/>
    </xf>
    <xf numFmtId="3" fontId="3" fillId="2" borderId="14" xfId="0" applyNumberFormat="1" applyFont="1" applyFill="1" applyBorder="1" applyAlignment="1">
      <alignment horizontal="center"/>
    </xf>
    <xf numFmtId="3" fontId="3" fillId="2" borderId="13" xfId="0" applyNumberFormat="1" applyFont="1" applyFill="1" applyBorder="1" applyAlignment="1">
      <alignment horizontal="center"/>
    </xf>
    <xf numFmtId="3" fontId="3" fillId="2" borderId="12" xfId="0" applyNumberFormat="1" applyFont="1" applyFill="1" applyBorder="1" applyAlignment="1">
      <alignment horizontal="center"/>
    </xf>
    <xf numFmtId="3" fontId="3" fillId="2" borderId="29" xfId="0" applyNumberFormat="1" applyFont="1" applyFill="1" applyBorder="1" applyAlignment="1">
      <alignment horizontal="center"/>
    </xf>
    <xf numFmtId="3" fontId="3" fillId="2" borderId="30" xfId="0" applyNumberFormat="1" applyFont="1" applyFill="1" applyBorder="1" applyAlignment="1">
      <alignment horizontal="center"/>
    </xf>
    <xf numFmtId="3" fontId="3" fillId="2" borderId="15" xfId="0" applyNumberFormat="1" applyFont="1" applyFill="1" applyBorder="1" applyAlignment="1">
      <alignment horizontal="center"/>
    </xf>
    <xf numFmtId="3" fontId="3" fillId="2" borderId="31" xfId="0" applyNumberFormat="1" applyFont="1" applyFill="1" applyBorder="1" applyAlignment="1">
      <alignment horizontal="center"/>
    </xf>
    <xf numFmtId="3" fontId="3" fillId="2" borderId="32" xfId="0" applyNumberFormat="1" applyFont="1" applyFill="1" applyBorder="1" applyAlignment="1">
      <alignment horizontal="center"/>
    </xf>
    <xf numFmtId="3" fontId="3" fillId="2" borderId="33" xfId="0" applyNumberFormat="1" applyFont="1" applyFill="1" applyBorder="1" applyAlignment="1">
      <alignment horizontal="center"/>
    </xf>
    <xf numFmtId="9" fontId="0" fillId="2" borderId="7" xfId="0" applyNumberFormat="1" applyFill="1" applyBorder="1" applyAlignment="1">
      <alignment horizontal="center"/>
    </xf>
    <xf numFmtId="9" fontId="0" fillId="2" borderId="26" xfId="0" applyNumberFormat="1" applyFill="1" applyBorder="1" applyAlignment="1">
      <alignment horizontal="center"/>
    </xf>
    <xf numFmtId="9" fontId="0" fillId="2" borderId="27" xfId="0" applyNumberFormat="1" applyFill="1" applyBorder="1" applyAlignment="1">
      <alignment horizontal="center"/>
    </xf>
    <xf numFmtId="0" fontId="0" fillId="2" borderId="34" xfId="0" applyFill="1" applyBorder="1" applyAlignment="1">
      <alignment horizontal="left" indent="4"/>
    </xf>
    <xf numFmtId="3" fontId="3" fillId="2" borderId="18" xfId="0" applyNumberFormat="1" applyFont="1" applyFill="1" applyBorder="1" applyAlignment="1">
      <alignment horizontal="center"/>
    </xf>
    <xf numFmtId="3" fontId="3" fillId="2" borderId="17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35" xfId="0" applyNumberFormat="1" applyFont="1" applyFill="1" applyBorder="1" applyAlignment="1">
      <alignment horizontal="center"/>
    </xf>
    <xf numFmtId="3" fontId="3" fillId="2" borderId="36" xfId="0" applyNumberFormat="1" applyFont="1" applyFill="1" applyBorder="1" applyAlignment="1">
      <alignment horizontal="center"/>
    </xf>
    <xf numFmtId="3" fontId="3" fillId="2" borderId="19" xfId="0" applyNumberFormat="1" applyFont="1" applyFill="1" applyBorder="1" applyAlignment="1">
      <alignment horizontal="center"/>
    </xf>
    <xf numFmtId="49" fontId="0" fillId="2" borderId="0" xfId="0" applyNumberFormat="1" applyFill="1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164" fontId="0" fillId="2" borderId="0" xfId="0" quotePrefix="1" applyNumberFormat="1" applyFill="1" applyAlignment="1">
      <alignment horizontal="center"/>
    </xf>
    <xf numFmtId="164" fontId="0" fillId="2" borderId="8" xfId="0" quotePrefix="1" applyNumberFormat="1" applyFill="1" applyBorder="1" applyAlignment="1">
      <alignment horizontal="center"/>
    </xf>
    <xf numFmtId="164" fontId="0" fillId="2" borderId="9" xfId="0" quotePrefix="1" applyNumberFormat="1" applyFill="1" applyBorder="1" applyAlignment="1">
      <alignment horizontal="center"/>
    </xf>
    <xf numFmtId="49" fontId="0" fillId="2" borderId="9" xfId="0" quotePrefix="1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164" fontId="0" fillId="3" borderId="9" xfId="0" quotePrefix="1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3" borderId="8" xfId="0" quotePrefix="1" applyNumberFormat="1" applyFill="1" applyBorder="1" applyAlignment="1">
      <alignment horizontal="center"/>
    </xf>
    <xf numFmtId="164" fontId="0" fillId="3" borderId="10" xfId="0" quotePrefix="1" applyNumberFormat="1" applyFill="1" applyBorder="1" applyAlignment="1">
      <alignment horizontal="center"/>
    </xf>
    <xf numFmtId="164" fontId="6" fillId="3" borderId="9" xfId="0" quotePrefix="1" applyNumberFormat="1" applyFont="1" applyFill="1" applyBorder="1" applyAlignment="1">
      <alignment horizontal="center"/>
    </xf>
    <xf numFmtId="164" fontId="6" fillId="3" borderId="8" xfId="0" quotePrefix="1" applyNumberFormat="1" applyFon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164" fontId="0" fillId="2" borderId="10" xfId="0" quotePrefix="1" applyNumberFormat="1" applyFill="1" applyBorder="1" applyAlignment="1">
      <alignment horizontal="center"/>
    </xf>
    <xf numFmtId="164" fontId="0" fillId="3" borderId="0" xfId="0" quotePrefix="1" applyNumberFormat="1" applyFill="1" applyAlignment="1">
      <alignment horizontal="center"/>
    </xf>
    <xf numFmtId="164" fontId="6" fillId="3" borderId="10" xfId="0" quotePrefix="1" applyNumberFormat="1" applyFont="1" applyFill="1" applyBorder="1" applyAlignment="1">
      <alignment horizontal="center"/>
    </xf>
    <xf numFmtId="164" fontId="6" fillId="3" borderId="0" xfId="0" quotePrefix="1" applyNumberFormat="1" applyFont="1" applyFill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3" borderId="9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166" fontId="0" fillId="4" borderId="8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66" fontId="0" fillId="3" borderId="10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2" borderId="9" xfId="0" applyNumberFormat="1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167" fontId="0" fillId="2" borderId="8" xfId="0" applyNumberFormat="1" applyFill="1" applyBorder="1" applyAlignment="1">
      <alignment horizontal="center"/>
    </xf>
    <xf numFmtId="167" fontId="0" fillId="2" borderId="9" xfId="0" applyNumberFormat="1" applyFill="1" applyBorder="1" applyAlignment="1">
      <alignment horizontal="center"/>
    </xf>
    <xf numFmtId="167" fontId="0" fillId="2" borderId="10" xfId="0" applyNumberFormat="1" applyFill="1" applyBorder="1" applyAlignment="1">
      <alignment horizontal="center"/>
    </xf>
    <xf numFmtId="167" fontId="0" fillId="3" borderId="0" xfId="0" applyNumberFormat="1" applyFill="1" applyAlignment="1">
      <alignment horizontal="center"/>
    </xf>
    <xf numFmtId="167" fontId="0" fillId="3" borderId="8" xfId="0" applyNumberFormat="1" applyFill="1" applyBorder="1" applyAlignment="1">
      <alignment horizontal="center"/>
    </xf>
    <xf numFmtId="167" fontId="0" fillId="3" borderId="9" xfId="0" applyNumberFormat="1" applyFill="1" applyBorder="1" applyAlignment="1">
      <alignment horizontal="center"/>
    </xf>
    <xf numFmtId="167" fontId="0" fillId="3" borderId="10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3" borderId="0" xfId="0" quotePrefix="1" applyNumberFormat="1" applyFill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2" borderId="0" xfId="0" quotePrefix="1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14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2" fontId="0" fillId="3" borderId="14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2" fontId="0" fillId="3" borderId="15" xfId="0" applyNumberForma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4" borderId="9" xfId="0" quotePrefix="1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4" fontId="0" fillId="4" borderId="9" xfId="0" quotePrefix="1" applyNumberFormat="1" applyFill="1" applyBorder="1" applyAlignment="1">
      <alignment horizontal="center"/>
    </xf>
    <xf numFmtId="164" fontId="0" fillId="4" borderId="8" xfId="0" quotePrefix="1" applyNumberFormat="1" applyFill="1" applyBorder="1" applyAlignment="1">
      <alignment horizontal="center"/>
    </xf>
    <xf numFmtId="9" fontId="0" fillId="4" borderId="9" xfId="1" applyFont="1" applyFill="1" applyBorder="1" applyAlignment="1">
      <alignment horizontal="center"/>
    </xf>
    <xf numFmtId="9" fontId="0" fillId="4" borderId="8" xfId="1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2" borderId="26" xfId="0" applyNumberFormat="1" applyFill="1" applyBorder="1" applyAlignment="1">
      <alignment horizontal="center"/>
    </xf>
    <xf numFmtId="3" fontId="0" fillId="2" borderId="9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3" fontId="0" fillId="2" borderId="0" xfId="0" applyNumberFormat="1" applyFill="1" applyAlignment="1">
      <alignment horizontal="center"/>
    </xf>
    <xf numFmtId="49" fontId="0" fillId="2" borderId="27" xfId="0" applyNumberFormat="1" applyFill="1" applyBorder="1" applyAlignment="1">
      <alignment horizontal="center"/>
    </xf>
    <xf numFmtId="3" fontId="0" fillId="2" borderId="26" xfId="0" applyNumberFormat="1" applyFill="1" applyBorder="1" applyAlignment="1">
      <alignment horizontal="center"/>
    </xf>
    <xf numFmtId="3" fontId="0" fillId="2" borderId="27" xfId="0" applyNumberFormat="1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0" fillId="2" borderId="14" xfId="0" applyNumberFormat="1" applyFill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3" fontId="0" fillId="2" borderId="15" xfId="0" applyNumberFormat="1" applyFill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3" fontId="0" fillId="2" borderId="29" xfId="0" applyNumberFormat="1" applyFill="1" applyBorder="1" applyAlignment="1">
      <alignment horizontal="center"/>
    </xf>
    <xf numFmtId="3" fontId="0" fillId="2" borderId="30" xfId="0" applyNumberFormat="1" applyFill="1" applyBorder="1" applyAlignment="1">
      <alignment horizontal="center"/>
    </xf>
    <xf numFmtId="167" fontId="0" fillId="2" borderId="26" xfId="0" applyNumberFormat="1" applyFill="1" applyBorder="1" applyAlignment="1">
      <alignment horizontal="center"/>
    </xf>
    <xf numFmtId="167" fontId="0" fillId="2" borderId="27" xfId="0" applyNumberForma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_Ma2/Desktop/SEB%20Rezoning_TPF_DOT_revis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ransportation_Planning_Factors"/>
      <sheetName val="Travel_Demand_Forecast"/>
      <sheetName val="Parkchester_INC"/>
      <sheetName val="Morris Park_INC"/>
      <sheetName val="RWCDS_Parkchester"/>
      <sheetName val="RWCDS_Morris_Park"/>
      <sheetName val="Project_Summary"/>
      <sheetName val="Project_INC"/>
      <sheetName val="Incremental_Site_Trips"/>
      <sheetName val="Incremental_Zone_Trips"/>
      <sheetName val="Incremental_SubwayRR_Trips"/>
      <sheetName val="Incremental_Bus_Trips"/>
      <sheetName val="Incremental_Walk_Trips"/>
      <sheetName val="TripGenTemplate"/>
      <sheetName val="P01_NA"/>
      <sheetName val="P01_WA"/>
      <sheetName val="P01_INC"/>
      <sheetName val="P02_NA"/>
      <sheetName val="P02_WA"/>
      <sheetName val="P02_INC"/>
      <sheetName val="P03_NA"/>
      <sheetName val="P03_WA"/>
      <sheetName val="P03_INC"/>
      <sheetName val="P04_NA"/>
      <sheetName val="P04_WA"/>
      <sheetName val="P04_INC"/>
      <sheetName val="P05_NA"/>
      <sheetName val="P05_WA"/>
      <sheetName val="P05_INC"/>
      <sheetName val="P07_NA"/>
      <sheetName val="P07_WA"/>
      <sheetName val="P07_INC"/>
      <sheetName val="P09_NA"/>
      <sheetName val="P09_WA"/>
      <sheetName val="P09_INC"/>
      <sheetName val="P10_NA"/>
      <sheetName val="P10_WA"/>
      <sheetName val="P10_INC"/>
      <sheetName val="P11_NA"/>
      <sheetName val="P11_WA"/>
      <sheetName val="P11_INC"/>
      <sheetName val="P12_NA"/>
      <sheetName val="P12_WA"/>
      <sheetName val="P12_INC"/>
      <sheetName val="P13_NA"/>
      <sheetName val="P13_WA"/>
      <sheetName val="P13_INC"/>
      <sheetName val="P15_NA"/>
      <sheetName val="P15_WA"/>
      <sheetName val="P15_INC"/>
      <sheetName val="P16_NA"/>
      <sheetName val="P16_WA"/>
      <sheetName val="P16_INC"/>
      <sheetName val="P17_NA"/>
      <sheetName val="P17_WA"/>
      <sheetName val="P17_INC"/>
      <sheetName val="P19_NA"/>
      <sheetName val="P19_WA"/>
      <sheetName val="P19_INC"/>
      <sheetName val="P20_NA"/>
      <sheetName val="P20_WA"/>
      <sheetName val="P20_INC"/>
      <sheetName val="P21_NA"/>
      <sheetName val="P21_WA"/>
      <sheetName val="P21_INC"/>
      <sheetName val="P22_NA"/>
      <sheetName val="P22_WA"/>
      <sheetName val="P22_INC"/>
      <sheetName val="P24_NA"/>
      <sheetName val="P24_WA"/>
      <sheetName val="P24_INC"/>
      <sheetName val="P26_NA"/>
      <sheetName val="P26_WA"/>
      <sheetName val="P26_INC"/>
      <sheetName val="P38_NA"/>
      <sheetName val="P38_WA"/>
      <sheetName val="P38_INC"/>
      <sheetName val="P39_NA"/>
      <sheetName val="P39_WA"/>
      <sheetName val="P39_INC"/>
      <sheetName val="MP02_INC"/>
      <sheetName val="MP03_INC"/>
      <sheetName val="MP04_INC"/>
      <sheetName val="MP05_INC"/>
      <sheetName val="MP06_INC"/>
      <sheetName val="MP07_INC"/>
      <sheetName val="MP08_INC"/>
      <sheetName val="MP09_INC"/>
      <sheetName val="MP10_INC"/>
      <sheetName val="MP11_INC"/>
      <sheetName val="MP12_INC"/>
      <sheetName val="MP15_INC"/>
      <sheetName val="MP16_INC"/>
      <sheetName val="MP17_INC"/>
      <sheetName val="MP18_INC"/>
      <sheetName val="MP19_INC"/>
      <sheetName val="MP20_INC"/>
      <sheetName val="MP21_INC"/>
      <sheetName val="MP22_INC"/>
      <sheetName val="MP23_INC"/>
      <sheetName val="MP24_INC"/>
      <sheetName val="MP25_INC"/>
      <sheetName val="MP27_INC"/>
      <sheetName val="MP28_INC"/>
      <sheetName val="MP29_INC"/>
      <sheetName val="MP30_INC"/>
      <sheetName val="MP31_INC"/>
      <sheetName val="MP32_INC"/>
      <sheetName val="MP33_INC"/>
      <sheetName val="MP34_INC"/>
      <sheetName val="MP35_INC"/>
      <sheetName val="MP36_INC"/>
      <sheetName val="MP37_INC"/>
      <sheetName val="MP38_INC"/>
      <sheetName val="MP39_INC"/>
      <sheetName val="MP40_INC"/>
      <sheetName val="MP41_INC"/>
      <sheetName val="MP42_INC"/>
      <sheetName val="MP58_INC"/>
      <sheetName val="MP59_INC"/>
      <sheetName val="MP60_INC"/>
      <sheetName val="MP61_INC"/>
      <sheetName val="MP62_INC"/>
      <sheetName val="MP63_INC"/>
      <sheetName val="MP64_INC"/>
      <sheetName val="MP65_INC"/>
      <sheetName val="MP66_INC"/>
      <sheetName val="MP67_INC"/>
      <sheetName val="MP68_INC"/>
      <sheetName val="MP70_INC"/>
    </sheetNames>
    <sheetDataSet>
      <sheetData sheetId="0">
        <row r="3">
          <cell r="E3" t="str">
            <v>Bronx Metro-North Station Area Plan Rezoning</v>
          </cell>
        </row>
      </sheetData>
      <sheetData sheetId="1">
        <row r="4">
          <cell r="C4" t="str">
            <v>Residential</v>
          </cell>
          <cell r="E4" t="str">
            <v>Local Retail</v>
          </cell>
          <cell r="G4" t="str">
            <v>Destination Retail</v>
          </cell>
          <cell r="I4" t="str">
            <v>Office</v>
          </cell>
          <cell r="K4" t="str">
            <v>Warehouse</v>
          </cell>
          <cell r="M4" t="str">
            <v>Medical Office</v>
          </cell>
          <cell r="O4" t="str">
            <v>Self-Storage</v>
          </cell>
          <cell r="Q4" t="str">
            <v>Light Industrial</v>
          </cell>
          <cell r="S4" t="str">
            <v>Life Science</v>
          </cell>
          <cell r="U4" t="str">
            <v>PS/IS School (Grade K-4 Student)</v>
          </cell>
          <cell r="W4" t="str">
            <v>Parents (Pre-K - Grade 5)</v>
          </cell>
          <cell r="Y4" t="str">
            <v>PS/IS School Staff</v>
          </cell>
          <cell r="AA4" t="str">
            <v>Auto Repair</v>
          </cell>
          <cell r="AC4" t="str">
            <v>House of Worship</v>
          </cell>
          <cell r="AE4" t="str">
            <v>Community Center</v>
          </cell>
        </row>
        <row r="9">
          <cell r="C9">
            <v>8.18</v>
          </cell>
          <cell r="E9">
            <v>329</v>
          </cell>
          <cell r="G9">
            <v>78.2</v>
          </cell>
          <cell r="I9">
            <v>18</v>
          </cell>
          <cell r="K9">
            <v>2.36</v>
          </cell>
          <cell r="M9">
            <v>74.599999999999994</v>
          </cell>
          <cell r="O9">
            <v>3</v>
          </cell>
          <cell r="Q9">
            <v>14.7</v>
          </cell>
          <cell r="S9">
            <v>26.6</v>
          </cell>
          <cell r="U9">
            <v>2</v>
          </cell>
          <cell r="W9">
            <v>4</v>
          </cell>
          <cell r="Y9">
            <v>2</v>
          </cell>
          <cell r="AA9">
            <v>19.420000000000002</v>
          </cell>
          <cell r="AC9">
            <v>19.18</v>
          </cell>
          <cell r="AE9">
            <v>48</v>
          </cell>
          <cell r="AI9">
            <v>9.4</v>
          </cell>
        </row>
        <row r="10">
          <cell r="C10">
            <v>9.08</v>
          </cell>
          <cell r="E10">
            <v>358</v>
          </cell>
          <cell r="G10">
            <v>92.5</v>
          </cell>
          <cell r="I10">
            <v>3.9</v>
          </cell>
          <cell r="K10">
            <v>0.2</v>
          </cell>
          <cell r="M10">
            <v>37</v>
          </cell>
          <cell r="O10">
            <v>3.7</v>
          </cell>
          <cell r="Q10">
            <v>2.2000000000000002</v>
          </cell>
          <cell r="S10">
            <v>13.5</v>
          </cell>
          <cell r="U10">
            <v>0</v>
          </cell>
          <cell r="W10">
            <v>0</v>
          </cell>
          <cell r="Y10">
            <v>0</v>
          </cell>
          <cell r="AA10">
            <v>19.420000000000002</v>
          </cell>
          <cell r="AC10">
            <v>21.83</v>
          </cell>
          <cell r="AE10">
            <v>19</v>
          </cell>
          <cell r="AI10">
            <v>9.4</v>
          </cell>
        </row>
        <row r="14">
          <cell r="C14">
            <v>0.09</v>
          </cell>
          <cell r="E14">
            <v>0.05</v>
          </cell>
          <cell r="G14">
            <v>0.03</v>
          </cell>
          <cell r="I14">
            <v>0.12</v>
          </cell>
          <cell r="K14">
            <v>0.1</v>
          </cell>
          <cell r="M14">
            <v>0.11</v>
          </cell>
          <cell r="O14">
            <v>8.6999999999999994E-2</v>
          </cell>
          <cell r="Q14">
            <v>0.13</v>
          </cell>
          <cell r="S14">
            <v>0.16</v>
          </cell>
          <cell r="U14">
            <v>0.5</v>
          </cell>
          <cell r="W14">
            <v>0.5</v>
          </cell>
          <cell r="Y14">
            <v>0.5</v>
          </cell>
          <cell r="AA14">
            <v>0.13200000000000001</v>
          </cell>
          <cell r="AC14">
            <v>7.9000000000000001E-2</v>
          </cell>
          <cell r="AE14">
            <v>7.0999999999999994E-2</v>
          </cell>
          <cell r="AI14">
            <v>0.08</v>
          </cell>
        </row>
        <row r="15">
          <cell r="C15">
            <v>0.06</v>
          </cell>
          <cell r="E15">
            <v>0.08</v>
          </cell>
          <cell r="G15">
            <v>0.09</v>
          </cell>
          <cell r="I15">
            <v>0.11</v>
          </cell>
          <cell r="K15">
            <v>0.09</v>
          </cell>
          <cell r="M15">
            <v>0.126</v>
          </cell>
          <cell r="O15">
            <v>8.3000000000000004E-2</v>
          </cell>
          <cell r="Q15">
            <v>0.1</v>
          </cell>
          <cell r="S15">
            <v>0.09</v>
          </cell>
          <cell r="U15">
            <v>0</v>
          </cell>
          <cell r="W15">
            <v>0</v>
          </cell>
          <cell r="Y15">
            <v>0</v>
          </cell>
          <cell r="AA15">
            <v>0.11</v>
          </cell>
          <cell r="AC15">
            <v>0.04</v>
          </cell>
          <cell r="AE15">
            <v>0.1</v>
          </cell>
          <cell r="AI15">
            <v>0.14000000000000001</v>
          </cell>
        </row>
        <row r="16">
          <cell r="C16">
            <v>8.5000000000000006E-2</v>
          </cell>
          <cell r="E16">
            <v>0.11</v>
          </cell>
          <cell r="G16">
            <v>0.09</v>
          </cell>
          <cell r="I16">
            <v>0.11</v>
          </cell>
          <cell r="K16">
            <v>0.11</v>
          </cell>
          <cell r="M16">
            <v>8.5000000000000006E-2</v>
          </cell>
          <cell r="O16">
            <v>0.10299999999999999</v>
          </cell>
          <cell r="Q16">
            <v>0.14000000000000001</v>
          </cell>
          <cell r="S16">
            <v>0.26</v>
          </cell>
          <cell r="U16">
            <v>0.05</v>
          </cell>
          <cell r="W16">
            <v>0.05</v>
          </cell>
          <cell r="Y16">
            <v>0.05</v>
          </cell>
          <cell r="AA16">
            <v>0.14199999999999999</v>
          </cell>
          <cell r="AC16">
            <v>7.1999999999999995E-2</v>
          </cell>
          <cell r="AE16">
            <v>7.1999999999999995E-2</v>
          </cell>
          <cell r="AI16">
            <v>0.13</v>
          </cell>
        </row>
        <row r="17">
          <cell r="C17">
            <v>0.08</v>
          </cell>
          <cell r="E17">
            <v>0.12</v>
          </cell>
          <cell r="G17">
            <v>0.11</v>
          </cell>
          <cell r="I17">
            <v>0.14000000000000001</v>
          </cell>
          <cell r="K17">
            <v>0.33</v>
          </cell>
          <cell r="M17">
            <v>0.17</v>
          </cell>
          <cell r="O17">
            <v>0.12406015037593984</v>
          </cell>
          <cell r="Q17">
            <v>0.1</v>
          </cell>
          <cell r="S17">
            <v>0.1</v>
          </cell>
          <cell r="U17">
            <v>0</v>
          </cell>
          <cell r="W17">
            <v>0</v>
          </cell>
          <cell r="Y17">
            <v>0</v>
          </cell>
          <cell r="AA17">
            <v>0.107</v>
          </cell>
          <cell r="AC17">
            <v>0.158</v>
          </cell>
          <cell r="AE17">
            <v>0.14199999999999999</v>
          </cell>
          <cell r="AI17">
            <v>0.09</v>
          </cell>
        </row>
        <row r="20">
          <cell r="C20">
            <v>0.193</v>
          </cell>
          <cell r="E20">
            <v>0.11</v>
          </cell>
          <cell r="F20">
            <v>0.08</v>
          </cell>
          <cell r="G20">
            <v>0.37</v>
          </cell>
          <cell r="H20">
            <v>0.37</v>
          </cell>
          <cell r="I20">
            <v>0.37</v>
          </cell>
          <cell r="J20">
            <v>0.02</v>
          </cell>
          <cell r="K20">
            <v>0.627</v>
          </cell>
          <cell r="M20">
            <v>0.26</v>
          </cell>
          <cell r="O20">
            <v>1</v>
          </cell>
          <cell r="Q20">
            <v>0.627</v>
          </cell>
          <cell r="S20">
            <v>0.2</v>
          </cell>
          <cell r="U20">
            <v>0.217</v>
          </cell>
          <cell r="W20">
            <v>0</v>
          </cell>
          <cell r="Y20">
            <v>0.627</v>
          </cell>
          <cell r="AA20">
            <v>0.85</v>
          </cell>
          <cell r="AC20">
            <v>0.05</v>
          </cell>
          <cell r="AE20">
            <v>0.05</v>
          </cell>
          <cell r="AI20">
            <v>0.06</v>
          </cell>
        </row>
        <row r="21">
          <cell r="C21">
            <v>1.7999999999999999E-2</v>
          </cell>
          <cell r="E21">
            <v>0</v>
          </cell>
          <cell r="F21">
            <v>0</v>
          </cell>
          <cell r="G21">
            <v>0.02</v>
          </cell>
          <cell r="H21">
            <v>0.02</v>
          </cell>
          <cell r="I21">
            <v>0.02</v>
          </cell>
          <cell r="J21">
            <v>0.01</v>
          </cell>
          <cell r="K21">
            <v>7.0000000000000001E-3</v>
          </cell>
          <cell r="M21">
            <v>0.1</v>
          </cell>
          <cell r="O21">
            <v>0</v>
          </cell>
          <cell r="Q21">
            <v>7.0000000000000001E-3</v>
          </cell>
          <cell r="S21">
            <v>0.01</v>
          </cell>
          <cell r="U21">
            <v>0</v>
          </cell>
          <cell r="W21">
            <v>0</v>
          </cell>
          <cell r="Y21">
            <v>7.0000000000000001E-3</v>
          </cell>
          <cell r="AA21">
            <v>0.05</v>
          </cell>
          <cell r="AC21">
            <v>0.01</v>
          </cell>
          <cell r="AE21">
            <v>0.01</v>
          </cell>
          <cell r="AI21">
            <v>0.32</v>
          </cell>
        </row>
        <row r="22">
          <cell r="C22">
            <v>0.52100000000000002</v>
          </cell>
          <cell r="E22">
            <v>0.04</v>
          </cell>
          <cell r="F22">
            <v>7.0000000000000007E-2</v>
          </cell>
          <cell r="G22">
            <v>0.21</v>
          </cell>
          <cell r="H22">
            <v>0.21</v>
          </cell>
          <cell r="I22">
            <v>0.21</v>
          </cell>
          <cell r="J22">
            <v>7.0000000000000007E-2</v>
          </cell>
          <cell r="K22">
            <v>0.114</v>
          </cell>
          <cell r="M22">
            <v>0.14000000000000001</v>
          </cell>
          <cell r="O22">
            <v>0</v>
          </cell>
          <cell r="Q22">
            <v>0.114</v>
          </cell>
          <cell r="S22">
            <v>0.24</v>
          </cell>
          <cell r="U22">
            <v>5.7000000000000002E-2</v>
          </cell>
          <cell r="W22">
            <v>0.08</v>
          </cell>
          <cell r="Y22">
            <v>0.114</v>
          </cell>
          <cell r="AA22">
            <v>0.01</v>
          </cell>
          <cell r="AC22">
            <v>0.03</v>
          </cell>
          <cell r="AE22">
            <v>0.03</v>
          </cell>
          <cell r="AI22">
            <v>0.2</v>
          </cell>
        </row>
        <row r="23">
          <cell r="C23">
            <v>0.154</v>
          </cell>
          <cell r="E23">
            <v>0.03</v>
          </cell>
          <cell r="F23">
            <v>0.04</v>
          </cell>
          <cell r="G23">
            <v>0.21</v>
          </cell>
          <cell r="H23">
            <v>0.21</v>
          </cell>
          <cell r="I23">
            <v>0.21</v>
          </cell>
          <cell r="J23">
            <v>7.0000000000000007E-2</v>
          </cell>
          <cell r="K23">
            <v>0.14399999999999999</v>
          </cell>
          <cell r="M23">
            <v>0.23</v>
          </cell>
          <cell r="O23">
            <v>0</v>
          </cell>
          <cell r="Q23">
            <v>0.14399999999999999</v>
          </cell>
          <cell r="S23">
            <v>0.47</v>
          </cell>
          <cell r="U23">
            <v>2.1000000000000001E-2</v>
          </cell>
          <cell r="W23">
            <v>0.04</v>
          </cell>
          <cell r="Y23">
            <v>0.14399999999999999</v>
          </cell>
          <cell r="AA23">
            <v>0.01</v>
          </cell>
          <cell r="AC23">
            <v>0.06</v>
          </cell>
          <cell r="AE23">
            <v>0.06</v>
          </cell>
          <cell r="AI23">
            <v>0.02</v>
          </cell>
        </row>
        <row r="24">
          <cell r="C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0.02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I24">
            <v>0</v>
          </cell>
        </row>
        <row r="25">
          <cell r="C25">
            <v>0.114</v>
          </cell>
          <cell r="E25">
            <v>0.82</v>
          </cell>
          <cell r="F25">
            <v>0.81</v>
          </cell>
          <cell r="G25">
            <v>0.19</v>
          </cell>
          <cell r="H25">
            <v>0.19</v>
          </cell>
          <cell r="I25">
            <v>0.19</v>
          </cell>
          <cell r="J25">
            <v>0.83</v>
          </cell>
          <cell r="K25">
            <v>0.108</v>
          </cell>
          <cell r="M25">
            <v>0.27</v>
          </cell>
          <cell r="O25">
            <v>0</v>
          </cell>
          <cell r="Q25">
            <v>0.108</v>
          </cell>
          <cell r="S25">
            <v>0.08</v>
          </cell>
          <cell r="U25">
            <v>0.68500000000000005</v>
          </cell>
          <cell r="W25">
            <v>0.88</v>
          </cell>
          <cell r="Y25">
            <v>0.108</v>
          </cell>
          <cell r="AA25">
            <v>0.08</v>
          </cell>
          <cell r="AC25">
            <v>0.85</v>
          </cell>
          <cell r="AE25">
            <v>0.85</v>
          </cell>
          <cell r="AI25">
            <v>0.4</v>
          </cell>
        </row>
        <row r="29">
          <cell r="C29">
            <v>0.22</v>
          </cell>
          <cell r="D29">
            <v>0.78</v>
          </cell>
          <cell r="E29">
            <v>0.53</v>
          </cell>
          <cell r="F29">
            <v>0.47</v>
          </cell>
          <cell r="G29">
            <v>0.625</v>
          </cell>
          <cell r="H29">
            <v>0.375</v>
          </cell>
          <cell r="I29">
            <v>0.89</v>
          </cell>
          <cell r="J29">
            <v>0.11</v>
          </cell>
          <cell r="K29">
            <v>0.77</v>
          </cell>
          <cell r="L29">
            <v>0.22999999999999998</v>
          </cell>
          <cell r="M29">
            <v>0.62</v>
          </cell>
          <cell r="N29">
            <v>0.38</v>
          </cell>
          <cell r="O29">
            <v>0.68</v>
          </cell>
          <cell r="P29">
            <v>0.31999999999999995</v>
          </cell>
          <cell r="Q29">
            <v>0.88</v>
          </cell>
          <cell r="R29">
            <v>0.12</v>
          </cell>
          <cell r="S29">
            <v>0.95</v>
          </cell>
          <cell r="T29">
            <v>5.0000000000000044E-2</v>
          </cell>
          <cell r="U29">
            <v>1</v>
          </cell>
          <cell r="V29">
            <v>0</v>
          </cell>
          <cell r="W29">
            <v>0.5</v>
          </cell>
          <cell r="X29">
            <v>0.5</v>
          </cell>
          <cell r="Y29">
            <v>1</v>
          </cell>
          <cell r="Z29">
            <v>0</v>
          </cell>
          <cell r="AA29">
            <v>0.65</v>
          </cell>
          <cell r="AB29">
            <v>0.35</v>
          </cell>
          <cell r="AC29">
            <v>0.54</v>
          </cell>
          <cell r="AD29">
            <v>0.45999999999999996</v>
          </cell>
          <cell r="AE29">
            <v>0.61</v>
          </cell>
          <cell r="AF29">
            <v>0.39</v>
          </cell>
          <cell r="AI29">
            <v>0.39</v>
          </cell>
          <cell r="AJ29">
            <v>0.61</v>
          </cell>
        </row>
        <row r="30">
          <cell r="C30">
            <v>0.5</v>
          </cell>
          <cell r="D30">
            <v>0.5</v>
          </cell>
          <cell r="E30">
            <v>0.5</v>
          </cell>
          <cell r="F30">
            <v>0.5</v>
          </cell>
          <cell r="G30">
            <v>0.53600000000000003</v>
          </cell>
          <cell r="H30">
            <v>0.46399999999999997</v>
          </cell>
          <cell r="I30">
            <v>0.48</v>
          </cell>
          <cell r="J30">
            <v>0.52</v>
          </cell>
          <cell r="K30">
            <v>0.53</v>
          </cell>
          <cell r="L30">
            <v>0.47</v>
          </cell>
          <cell r="M30">
            <v>0.47</v>
          </cell>
          <cell r="N30">
            <v>0.53</v>
          </cell>
          <cell r="O30">
            <v>0.52</v>
          </cell>
          <cell r="P30">
            <v>0.48</v>
          </cell>
          <cell r="Q30">
            <v>0.5</v>
          </cell>
          <cell r="R30">
            <v>0.5</v>
          </cell>
          <cell r="S30">
            <v>0.5</v>
          </cell>
          <cell r="T30">
            <v>0.5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0.5</v>
          </cell>
          <cell r="AB30">
            <v>0.5</v>
          </cell>
          <cell r="AC30">
            <v>0.5</v>
          </cell>
          <cell r="AD30">
            <v>0.5</v>
          </cell>
          <cell r="AE30">
            <v>0.55000000000000004</v>
          </cell>
          <cell r="AF30">
            <v>0.44999999999999996</v>
          </cell>
          <cell r="AI30">
            <v>0.54</v>
          </cell>
          <cell r="AJ30">
            <v>0.45999999999999996</v>
          </cell>
        </row>
        <row r="31">
          <cell r="C31">
            <v>0.63</v>
          </cell>
          <cell r="D31">
            <v>0.37</v>
          </cell>
          <cell r="E31">
            <v>0.5</v>
          </cell>
          <cell r="F31">
            <v>0.5</v>
          </cell>
          <cell r="G31">
            <v>0.51</v>
          </cell>
          <cell r="H31">
            <v>0.49</v>
          </cell>
          <cell r="I31">
            <v>0.17</v>
          </cell>
          <cell r="J31">
            <v>0.83</v>
          </cell>
          <cell r="K31">
            <v>0.27</v>
          </cell>
          <cell r="L31">
            <v>0.73</v>
          </cell>
          <cell r="M31">
            <v>0.35</v>
          </cell>
          <cell r="N31">
            <v>0.65</v>
          </cell>
          <cell r="O31">
            <v>0.27</v>
          </cell>
          <cell r="P31">
            <v>0.73</v>
          </cell>
          <cell r="Q31">
            <v>0.12</v>
          </cell>
          <cell r="R31">
            <v>0.88</v>
          </cell>
          <cell r="S31">
            <v>0.1</v>
          </cell>
          <cell r="T31">
            <v>0.9</v>
          </cell>
          <cell r="U31">
            <v>0</v>
          </cell>
          <cell r="V31">
            <v>1</v>
          </cell>
          <cell r="W31">
            <v>0.5</v>
          </cell>
          <cell r="X31">
            <v>0.5</v>
          </cell>
          <cell r="Y31">
            <v>0</v>
          </cell>
          <cell r="Z31">
            <v>1</v>
          </cell>
          <cell r="AA31">
            <v>0.5</v>
          </cell>
          <cell r="AB31">
            <v>0.5</v>
          </cell>
          <cell r="AC31">
            <v>0.52</v>
          </cell>
          <cell r="AD31">
            <v>0.48</v>
          </cell>
          <cell r="AE31">
            <v>0.28999999999999998</v>
          </cell>
          <cell r="AF31">
            <v>0.71</v>
          </cell>
          <cell r="AI31">
            <v>0.65</v>
          </cell>
          <cell r="AJ31">
            <v>0.35</v>
          </cell>
        </row>
        <row r="32">
          <cell r="C32">
            <v>0.51</v>
          </cell>
          <cell r="D32">
            <v>0.49</v>
          </cell>
          <cell r="E32">
            <v>0.55000000000000004</v>
          </cell>
          <cell r="F32">
            <v>0.45</v>
          </cell>
          <cell r="G32">
            <v>0.53600000000000003</v>
          </cell>
          <cell r="H32">
            <v>0.46399999999999997</v>
          </cell>
          <cell r="I32">
            <v>0.5</v>
          </cell>
          <cell r="J32">
            <v>0.5</v>
          </cell>
          <cell r="K32">
            <v>0.64</v>
          </cell>
          <cell r="L32">
            <v>0.36</v>
          </cell>
          <cell r="M32">
            <v>0.49</v>
          </cell>
          <cell r="N32">
            <v>0.51</v>
          </cell>
          <cell r="O32">
            <v>0.51515151515151514</v>
          </cell>
          <cell r="P32">
            <v>0.48484848484848486</v>
          </cell>
          <cell r="Q32">
            <v>0.5</v>
          </cell>
          <cell r="R32">
            <v>0.5</v>
          </cell>
          <cell r="S32">
            <v>0.5</v>
          </cell>
          <cell r="T32">
            <v>0.5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0.5</v>
          </cell>
          <cell r="AB32">
            <v>0.5</v>
          </cell>
          <cell r="AC32">
            <v>0.71</v>
          </cell>
          <cell r="AD32">
            <v>0.29000000000000004</v>
          </cell>
          <cell r="AE32">
            <v>0.49</v>
          </cell>
          <cell r="AF32">
            <v>0.51</v>
          </cell>
          <cell r="AI32">
            <v>0.56000000000000005</v>
          </cell>
          <cell r="AJ32">
            <v>0.43999999999999995</v>
          </cell>
        </row>
        <row r="35">
          <cell r="C35">
            <v>1.1200000000000001</v>
          </cell>
          <cell r="D35">
            <v>1.5680000000000001</v>
          </cell>
          <cell r="E35">
            <v>2.1</v>
          </cell>
          <cell r="G35">
            <v>1.4</v>
          </cell>
          <cell r="H35">
            <v>1.72</v>
          </cell>
          <cell r="I35">
            <v>1.08</v>
          </cell>
          <cell r="K35">
            <v>1.08</v>
          </cell>
          <cell r="M35">
            <v>1.6</v>
          </cell>
          <cell r="O35">
            <v>1.2</v>
          </cell>
          <cell r="Q35">
            <v>1.08</v>
          </cell>
          <cell r="S35">
            <v>1.2</v>
          </cell>
          <cell r="U35">
            <v>1.28</v>
          </cell>
          <cell r="W35" t="str">
            <v>N/A</v>
          </cell>
          <cell r="Y35">
            <v>1.2</v>
          </cell>
          <cell r="AA35">
            <v>1.3</v>
          </cell>
          <cell r="AC35">
            <v>1.65</v>
          </cell>
          <cell r="AE35">
            <v>1.65</v>
          </cell>
          <cell r="AI35">
            <v>1.8</v>
          </cell>
        </row>
        <row r="36">
          <cell r="C36">
            <v>1.3</v>
          </cell>
          <cell r="D36">
            <v>1.8199999999999998</v>
          </cell>
          <cell r="E36">
            <v>2.1</v>
          </cell>
          <cell r="G36">
            <v>1.62</v>
          </cell>
          <cell r="H36">
            <v>1.75</v>
          </cell>
          <cell r="I36">
            <v>1.2</v>
          </cell>
          <cell r="K36">
            <v>1.4</v>
          </cell>
          <cell r="M36">
            <v>1.6</v>
          </cell>
          <cell r="O36">
            <v>1.2</v>
          </cell>
          <cell r="Q36">
            <v>1.4</v>
          </cell>
          <cell r="S36">
            <v>1.3</v>
          </cell>
          <cell r="U36">
            <v>1.28</v>
          </cell>
          <cell r="W36" t="str">
            <v>N/A</v>
          </cell>
          <cell r="Y36">
            <v>1.2</v>
          </cell>
          <cell r="AA36">
            <v>1.3</v>
          </cell>
          <cell r="AC36">
            <v>1.4</v>
          </cell>
          <cell r="AE36">
            <v>1.3</v>
          </cell>
          <cell r="AI36">
            <v>2</v>
          </cell>
        </row>
        <row r="40">
          <cell r="C40">
            <v>0.06</v>
          </cell>
          <cell r="D40"/>
          <cell r="E40">
            <v>0.35</v>
          </cell>
          <cell r="F40"/>
          <cell r="G40">
            <v>0.7</v>
          </cell>
          <cell r="H40"/>
          <cell r="I40">
            <v>0.32</v>
          </cell>
          <cell r="J40"/>
          <cell r="K40">
            <v>0.91</v>
          </cell>
          <cell r="L40"/>
          <cell r="M40">
            <v>0.28999999999999998</v>
          </cell>
          <cell r="N40"/>
          <cell r="O40">
            <v>0.04</v>
          </cell>
          <cell r="Q40">
            <v>0.52</v>
          </cell>
          <cell r="R40"/>
          <cell r="S40">
            <v>0.1</v>
          </cell>
          <cell r="T40"/>
          <cell r="U40">
            <v>0.03</v>
          </cell>
          <cell r="V40"/>
          <cell r="W40" t="str">
            <v>N/A</v>
          </cell>
          <cell r="X40"/>
          <cell r="Y40" t="str">
            <v>N/A</v>
          </cell>
          <cell r="Z40"/>
          <cell r="AA40">
            <v>0.89</v>
          </cell>
          <cell r="AB40"/>
          <cell r="AC40">
            <v>0.28999999999999998</v>
          </cell>
          <cell r="AD40"/>
          <cell r="AE40">
            <v>0.28999999999999998</v>
          </cell>
          <cell r="AF40"/>
          <cell r="AI40">
            <v>0.06</v>
          </cell>
          <cell r="AJ40"/>
        </row>
        <row r="41">
          <cell r="C41">
            <v>0.02</v>
          </cell>
          <cell r="E41">
            <v>0.04</v>
          </cell>
          <cell r="G41">
            <v>0.04</v>
          </cell>
          <cell r="I41">
            <v>0.01</v>
          </cell>
          <cell r="K41">
            <v>0.08</v>
          </cell>
          <cell r="M41">
            <v>0.28999999999999998</v>
          </cell>
          <cell r="O41">
            <v>0.04</v>
          </cell>
          <cell r="Q41">
            <v>0.03</v>
          </cell>
          <cell r="S41">
            <v>0.1</v>
          </cell>
          <cell r="U41">
            <v>0.03</v>
          </cell>
          <cell r="W41" t="str">
            <v>N/A</v>
          </cell>
          <cell r="Y41" t="str">
            <v>N/A</v>
          </cell>
          <cell r="AA41">
            <v>0.89</v>
          </cell>
          <cell r="AC41">
            <v>0.28999999999999998</v>
          </cell>
          <cell r="AE41">
            <v>0.28999999999999998</v>
          </cell>
          <cell r="AI41">
            <v>0.01</v>
          </cell>
        </row>
        <row r="45">
          <cell r="C45">
            <v>0.12</v>
          </cell>
          <cell r="D45"/>
          <cell r="E45">
            <v>0.08</v>
          </cell>
          <cell r="F45"/>
          <cell r="G45">
            <v>0.08</v>
          </cell>
          <cell r="H45"/>
          <cell r="I45">
            <v>0.1</v>
          </cell>
          <cell r="J45"/>
          <cell r="K45">
            <v>9.9000000000000005E-2</v>
          </cell>
          <cell r="L45"/>
          <cell r="M45">
            <v>0.03</v>
          </cell>
          <cell r="N45"/>
          <cell r="O45">
            <v>0.25</v>
          </cell>
          <cell r="Q45">
            <v>0.12</v>
          </cell>
          <cell r="R45"/>
          <cell r="S45">
            <v>9.7000000000000003E-2</v>
          </cell>
          <cell r="T45"/>
          <cell r="U45">
            <v>9.6000000000000002E-2</v>
          </cell>
          <cell r="V45"/>
          <cell r="W45" t="str">
            <v>N/A</v>
          </cell>
          <cell r="X45"/>
          <cell r="Y45" t="str">
            <v>N/A</v>
          </cell>
          <cell r="Z45"/>
          <cell r="AA45">
            <v>0.14000000000000001</v>
          </cell>
          <cell r="AB45"/>
          <cell r="AC45">
            <v>9.6000000000000002E-2</v>
          </cell>
          <cell r="AD45"/>
          <cell r="AE45">
            <v>9.6000000000000002E-2</v>
          </cell>
          <cell r="AF45"/>
          <cell r="AI45">
            <v>0.12</v>
          </cell>
          <cell r="AJ45"/>
        </row>
        <row r="46">
          <cell r="C46">
            <v>0.09</v>
          </cell>
          <cell r="E46">
            <v>0.11</v>
          </cell>
          <cell r="G46">
            <v>0.11</v>
          </cell>
          <cell r="I46">
            <v>0.11</v>
          </cell>
          <cell r="K46">
            <v>0.08</v>
          </cell>
          <cell r="M46">
            <v>0.11</v>
          </cell>
          <cell r="O46" t="str">
            <v>--</v>
          </cell>
          <cell r="Q46">
            <v>0.09</v>
          </cell>
          <cell r="S46">
            <v>9.0999999999999998E-2</v>
          </cell>
          <cell r="U46">
            <v>0.11</v>
          </cell>
          <cell r="W46" t="str">
            <v>N/A</v>
          </cell>
          <cell r="Y46" t="str">
            <v>N/A</v>
          </cell>
          <cell r="AA46">
            <v>0.09</v>
          </cell>
          <cell r="AC46">
            <v>0.11</v>
          </cell>
          <cell r="AE46">
            <v>0.11</v>
          </cell>
          <cell r="AI46">
            <v>0.09</v>
          </cell>
        </row>
        <row r="47">
          <cell r="C47">
            <v>0.02</v>
          </cell>
          <cell r="E47">
            <v>0.02</v>
          </cell>
          <cell r="G47">
            <v>0.01</v>
          </cell>
          <cell r="I47">
            <v>0.02</v>
          </cell>
          <cell r="K47">
            <v>7.0000000000000007E-2</v>
          </cell>
          <cell r="M47">
            <v>0.01</v>
          </cell>
          <cell r="O47">
            <v>0.25</v>
          </cell>
          <cell r="Q47">
            <v>0.02</v>
          </cell>
          <cell r="S47">
            <v>5.0999999999999997E-2</v>
          </cell>
          <cell r="U47">
            <v>0.01</v>
          </cell>
          <cell r="W47" t="str">
            <v>N/A</v>
          </cell>
          <cell r="Y47" t="str">
            <v>N/A</v>
          </cell>
          <cell r="AA47">
            <v>0.01</v>
          </cell>
          <cell r="AC47">
            <v>0.01</v>
          </cell>
          <cell r="AE47">
            <v>0.01</v>
          </cell>
          <cell r="AI47">
            <v>0.01</v>
          </cell>
        </row>
        <row r="48">
          <cell r="C48">
            <v>0.09</v>
          </cell>
          <cell r="E48">
            <v>0.11</v>
          </cell>
          <cell r="G48">
            <v>0.11</v>
          </cell>
          <cell r="I48">
            <v>0.11</v>
          </cell>
          <cell r="K48">
            <v>0.28000000000000003</v>
          </cell>
          <cell r="M48">
            <v>0</v>
          </cell>
          <cell r="O48" t="str">
            <v>--</v>
          </cell>
          <cell r="Q48">
            <v>0.09</v>
          </cell>
          <cell r="S48">
            <v>9.0999999999999998E-2</v>
          </cell>
          <cell r="U48">
            <v>0</v>
          </cell>
          <cell r="W48" t="str">
            <v>N/A</v>
          </cell>
          <cell r="Y48" t="str">
            <v>N/A</v>
          </cell>
          <cell r="AA48">
            <v>0</v>
          </cell>
          <cell r="AC48">
            <v>0</v>
          </cell>
          <cell r="AE48">
            <v>0</v>
          </cell>
          <cell r="AI48">
            <v>0.09</v>
          </cell>
        </row>
        <row r="51">
          <cell r="C51">
            <v>0.5</v>
          </cell>
          <cell r="E51">
            <v>0.5</v>
          </cell>
          <cell r="G51">
            <v>0.5</v>
          </cell>
          <cell r="I51">
            <v>0.5</v>
          </cell>
          <cell r="K51">
            <v>0.5</v>
          </cell>
          <cell r="M51">
            <v>0.5</v>
          </cell>
          <cell r="O51">
            <v>0.5</v>
          </cell>
          <cell r="Q51">
            <v>0.5</v>
          </cell>
          <cell r="S51">
            <v>0.5</v>
          </cell>
          <cell r="U51">
            <v>0.5</v>
          </cell>
          <cell r="W51">
            <v>0.5</v>
          </cell>
          <cell r="Y51">
            <v>0.5</v>
          </cell>
          <cell r="AA51">
            <v>0.5</v>
          </cell>
          <cell r="AC51">
            <v>0.5</v>
          </cell>
          <cell r="AE51">
            <v>0.5</v>
          </cell>
          <cell r="AI51">
            <v>0.5</v>
          </cell>
        </row>
      </sheetData>
      <sheetData sheetId="2"/>
      <sheetData sheetId="3">
        <row r="6">
          <cell r="C6">
            <v>3828.76</v>
          </cell>
          <cell r="E6">
            <v>181.23099999999999</v>
          </cell>
          <cell r="G6">
            <v>160.97900000000001</v>
          </cell>
          <cell r="I6">
            <v>0</v>
          </cell>
          <cell r="K6">
            <v>-369.93400000000003</v>
          </cell>
          <cell r="M6">
            <v>47.867999999999995</v>
          </cell>
          <cell r="O6">
            <v>0</v>
          </cell>
          <cell r="Q6">
            <v>-1.2</v>
          </cell>
          <cell r="S6">
            <v>0</v>
          </cell>
          <cell r="U6">
            <v>0</v>
          </cell>
          <cell r="W6">
            <v>0</v>
          </cell>
          <cell r="Y6">
            <v>0</v>
          </cell>
          <cell r="AA6">
            <v>-18.59</v>
          </cell>
          <cell r="AC6">
            <v>35.237000000000002</v>
          </cell>
          <cell r="AE6">
            <v>0</v>
          </cell>
        </row>
      </sheetData>
      <sheetData sheetId="4">
        <row r="6">
          <cell r="C6">
            <v>4377</v>
          </cell>
          <cell r="E6">
            <v>317.70299999999997</v>
          </cell>
          <cell r="G6">
            <v>0</v>
          </cell>
          <cell r="I6">
            <v>945.59699999999998</v>
          </cell>
          <cell r="K6">
            <v>-36.335999999999999</v>
          </cell>
          <cell r="M6">
            <v>496.85399999999998</v>
          </cell>
          <cell r="O6">
            <v>-25.167000000000002</v>
          </cell>
          <cell r="Q6">
            <v>-306.65499999999997</v>
          </cell>
          <cell r="S6">
            <v>227.625</v>
          </cell>
          <cell r="U6">
            <v>0</v>
          </cell>
          <cell r="W6">
            <v>0</v>
          </cell>
          <cell r="Y6">
            <v>0</v>
          </cell>
          <cell r="AA6">
            <v>-90.643999999999991</v>
          </cell>
          <cell r="AC6">
            <v>0</v>
          </cell>
          <cell r="AE6">
            <v>0</v>
          </cell>
        </row>
      </sheetData>
      <sheetData sheetId="5"/>
      <sheetData sheetId="6"/>
      <sheetData sheetId="7">
        <row r="5">
          <cell r="D5" t="str">
            <v>Residential</v>
          </cell>
          <cell r="E5"/>
          <cell r="F5" t="str">
            <v>Local Retail</v>
          </cell>
          <cell r="G5"/>
          <cell r="H5" t="str">
            <v>Destination Retail</v>
          </cell>
          <cell r="I5"/>
          <cell r="J5" t="str">
            <v>Office</v>
          </cell>
          <cell r="K5"/>
          <cell r="L5" t="str">
            <v>Warehouse</v>
          </cell>
          <cell r="M5"/>
          <cell r="N5" t="str">
            <v>Medical Office</v>
          </cell>
          <cell r="O5"/>
          <cell r="P5" t="str">
            <v>Self-Storage</v>
          </cell>
          <cell r="Q5"/>
          <cell r="R5" t="str">
            <v>Light Industrial</v>
          </cell>
          <cell r="S5"/>
          <cell r="T5" t="str">
            <v>Life Science</v>
          </cell>
          <cell r="U5"/>
          <cell r="V5" t="str">
            <v>PS/IS School (Grade K-4 Student)</v>
          </cell>
          <cell r="W5"/>
          <cell r="X5" t="str">
            <v>Parents (Pre-K - Grade 5)</v>
          </cell>
          <cell r="Y5"/>
          <cell r="Z5" t="str">
            <v>PS/IS School Staff</v>
          </cell>
          <cell r="AA5"/>
          <cell r="AB5" t="str">
            <v>Auto Repair</v>
          </cell>
          <cell r="AC5"/>
          <cell r="AD5" t="str">
            <v>House of Worship</v>
          </cell>
          <cell r="AE5"/>
          <cell r="AF5" t="str">
            <v>Community Center</v>
          </cell>
          <cell r="AG5"/>
          <cell r="AH5" t="str">
            <v>--</v>
          </cell>
          <cell r="AI5"/>
        </row>
        <row r="6">
          <cell r="D6">
            <v>1</v>
          </cell>
          <cell r="E6"/>
          <cell r="F6">
            <v>3</v>
          </cell>
          <cell r="G6"/>
          <cell r="H6">
            <v>5</v>
          </cell>
          <cell r="I6"/>
          <cell r="J6">
            <v>7</v>
          </cell>
          <cell r="K6"/>
          <cell r="L6">
            <v>9</v>
          </cell>
          <cell r="M6"/>
          <cell r="N6">
            <v>11</v>
          </cell>
          <cell r="O6"/>
          <cell r="P6">
            <v>13</v>
          </cell>
          <cell r="Q6"/>
          <cell r="R6">
            <v>15</v>
          </cell>
          <cell r="S6"/>
          <cell r="T6">
            <v>17</v>
          </cell>
          <cell r="U6"/>
          <cell r="V6">
            <v>19</v>
          </cell>
          <cell r="W6"/>
          <cell r="X6">
            <v>21</v>
          </cell>
          <cell r="Y6"/>
          <cell r="Z6">
            <v>23</v>
          </cell>
          <cell r="AA6"/>
          <cell r="AB6">
            <v>25</v>
          </cell>
          <cell r="AC6"/>
          <cell r="AD6">
            <v>27</v>
          </cell>
          <cell r="AE6"/>
          <cell r="AF6">
            <v>29</v>
          </cell>
          <cell r="AG6"/>
          <cell r="AH6">
            <v>31</v>
          </cell>
          <cell r="AI6"/>
        </row>
        <row r="7">
          <cell r="D7">
            <v>0</v>
          </cell>
          <cell r="E7" t="str">
            <v>DU</v>
          </cell>
          <cell r="F7">
            <v>0.75</v>
          </cell>
          <cell r="G7" t="str">
            <v>ksf</v>
          </cell>
          <cell r="H7">
            <v>0</v>
          </cell>
          <cell r="I7" t="str">
            <v>ksf</v>
          </cell>
          <cell r="J7">
            <v>18.37</v>
          </cell>
          <cell r="K7" t="str">
            <v>ksf</v>
          </cell>
          <cell r="L7">
            <v>74.56</v>
          </cell>
          <cell r="M7" t="str">
            <v>ksf</v>
          </cell>
          <cell r="N7">
            <v>0</v>
          </cell>
          <cell r="O7" t="str">
            <v>ksf</v>
          </cell>
          <cell r="P7">
            <v>0</v>
          </cell>
          <cell r="Q7" t="str">
            <v>ksf</v>
          </cell>
          <cell r="R7">
            <v>0</v>
          </cell>
          <cell r="S7" t="str">
            <v>ksf</v>
          </cell>
          <cell r="T7">
            <v>0</v>
          </cell>
          <cell r="U7" t="str">
            <v>ksf</v>
          </cell>
          <cell r="V7">
            <v>0</v>
          </cell>
          <cell r="W7" t="str">
            <v>stdnts</v>
          </cell>
          <cell r="X7">
            <v>0</v>
          </cell>
          <cell r="Y7" t="str">
            <v>parents</v>
          </cell>
          <cell r="Z7">
            <v>0</v>
          </cell>
          <cell r="AA7" t="str">
            <v>staff</v>
          </cell>
          <cell r="AB7">
            <v>0</v>
          </cell>
          <cell r="AC7" t="str">
            <v>ksf</v>
          </cell>
          <cell r="AD7">
            <v>0</v>
          </cell>
          <cell r="AE7" t="str">
            <v>ksf</v>
          </cell>
          <cell r="AF7">
            <v>0</v>
          </cell>
          <cell r="AG7" t="str">
            <v>ksf</v>
          </cell>
          <cell r="AH7">
            <v>0</v>
          </cell>
          <cell r="AI7" t="str">
            <v>ksf</v>
          </cell>
          <cell r="AJ7">
            <v>636</v>
          </cell>
          <cell r="AK7" t="str">
            <v>DU</v>
          </cell>
          <cell r="AL7">
            <v>17.170000000000002</v>
          </cell>
          <cell r="AM7" t="str">
            <v>ksf</v>
          </cell>
          <cell r="AN7">
            <v>160.97900000000001</v>
          </cell>
          <cell r="AO7" t="str">
            <v>ksf</v>
          </cell>
          <cell r="AP7">
            <v>18.37</v>
          </cell>
          <cell r="AQ7" t="str">
            <v>ksf</v>
          </cell>
          <cell r="AR7">
            <v>0</v>
          </cell>
          <cell r="AS7" t="str">
            <v>ksf</v>
          </cell>
          <cell r="AT7">
            <v>0</v>
          </cell>
          <cell r="AU7" t="str">
            <v>ksf</v>
          </cell>
          <cell r="AV7">
            <v>0</v>
          </cell>
          <cell r="AW7" t="str">
            <v>ksf</v>
          </cell>
          <cell r="AX7">
            <v>0</v>
          </cell>
          <cell r="AY7" t="str">
            <v>ksf</v>
          </cell>
          <cell r="AZ7">
            <v>0</v>
          </cell>
          <cell r="BA7" t="str">
            <v>ksf</v>
          </cell>
          <cell r="BB7">
            <v>0</v>
          </cell>
          <cell r="BC7" t="str">
            <v>stdnts</v>
          </cell>
          <cell r="BD7">
            <v>0</v>
          </cell>
          <cell r="BE7" t="str">
            <v>parents</v>
          </cell>
          <cell r="BF7">
            <v>0</v>
          </cell>
          <cell r="BG7" t="str">
            <v>staff</v>
          </cell>
          <cell r="BH7">
            <v>0</v>
          </cell>
          <cell r="BI7" t="str">
            <v>ksf</v>
          </cell>
          <cell r="BJ7">
            <v>0</v>
          </cell>
          <cell r="BK7" t="str">
            <v>ksf</v>
          </cell>
          <cell r="BL7">
            <v>0</v>
          </cell>
          <cell r="BM7" t="str">
            <v>ksf</v>
          </cell>
          <cell r="BN7">
            <v>0</v>
          </cell>
          <cell r="BO7" t="str">
            <v>ksf</v>
          </cell>
          <cell r="BP7">
            <v>636</v>
          </cell>
          <cell r="BQ7" t="str">
            <v>DU</v>
          </cell>
          <cell r="BR7">
            <v>16.420000000000002</v>
          </cell>
          <cell r="BS7" t="str">
            <v>ksf</v>
          </cell>
          <cell r="BT7">
            <v>160.97900000000001</v>
          </cell>
          <cell r="BU7" t="str">
            <v>ksf</v>
          </cell>
          <cell r="BV7">
            <v>0</v>
          </cell>
          <cell r="BW7" t="str">
            <v>ksf</v>
          </cell>
          <cell r="BX7">
            <v>-74.56</v>
          </cell>
          <cell r="BY7" t="str">
            <v>ksf</v>
          </cell>
          <cell r="BZ7">
            <v>0</v>
          </cell>
          <cell r="CA7" t="str">
            <v>ksf</v>
          </cell>
          <cell r="CB7">
            <v>0</v>
          </cell>
          <cell r="CC7" t="str">
            <v>ksf</v>
          </cell>
          <cell r="CD7">
            <v>0</v>
          </cell>
          <cell r="CE7" t="str">
            <v>ksf</v>
          </cell>
          <cell r="CF7">
            <v>0</v>
          </cell>
          <cell r="CG7" t="str">
            <v>ksf</v>
          </cell>
          <cell r="CH7">
            <v>0</v>
          </cell>
          <cell r="CI7" t="str">
            <v>stdnts</v>
          </cell>
          <cell r="CJ7">
            <v>0</v>
          </cell>
          <cell r="CK7" t="str">
            <v>parents</v>
          </cell>
          <cell r="CL7">
            <v>0</v>
          </cell>
          <cell r="CM7" t="str">
            <v>staff</v>
          </cell>
          <cell r="CN7">
            <v>0</v>
          </cell>
          <cell r="CO7" t="str">
            <v>ksf</v>
          </cell>
          <cell r="CP7">
            <v>0</v>
          </cell>
          <cell r="CQ7" t="str">
            <v>ksf</v>
          </cell>
          <cell r="CR7">
            <v>0</v>
          </cell>
          <cell r="CS7" t="str">
            <v>ksf</v>
          </cell>
          <cell r="CT7">
            <v>0</v>
          </cell>
          <cell r="CU7" t="str">
            <v>ksf</v>
          </cell>
        </row>
        <row r="8">
          <cell r="D8">
            <v>98.24</v>
          </cell>
          <cell r="E8" t="str">
            <v>DU</v>
          </cell>
          <cell r="F8">
            <v>66.718000000000004</v>
          </cell>
          <cell r="G8" t="str">
            <v>ksf</v>
          </cell>
          <cell r="H8">
            <v>0</v>
          </cell>
          <cell r="I8" t="str">
            <v>ksf</v>
          </cell>
          <cell r="J8">
            <v>0</v>
          </cell>
          <cell r="K8" t="str">
            <v>ksf</v>
          </cell>
          <cell r="L8">
            <v>0</v>
          </cell>
          <cell r="M8" t="str">
            <v>ksf</v>
          </cell>
          <cell r="N8">
            <v>0</v>
          </cell>
          <cell r="O8" t="str">
            <v>ksf</v>
          </cell>
          <cell r="P8">
            <v>0</v>
          </cell>
          <cell r="Q8" t="str">
            <v>ksf</v>
          </cell>
          <cell r="R8">
            <v>0</v>
          </cell>
          <cell r="S8" t="str">
            <v>ksf</v>
          </cell>
          <cell r="T8">
            <v>0</v>
          </cell>
          <cell r="U8" t="str">
            <v>ksf</v>
          </cell>
          <cell r="V8">
            <v>0</v>
          </cell>
          <cell r="W8" t="str">
            <v>stdnts</v>
          </cell>
          <cell r="X8">
            <v>0</v>
          </cell>
          <cell r="Y8" t="str">
            <v>parents</v>
          </cell>
          <cell r="Z8">
            <v>0</v>
          </cell>
          <cell r="AA8" t="str">
            <v>staff</v>
          </cell>
          <cell r="AB8">
            <v>0</v>
          </cell>
          <cell r="AC8" t="str">
            <v>ksf</v>
          </cell>
          <cell r="AD8">
            <v>0</v>
          </cell>
          <cell r="AE8" t="str">
            <v>ksf</v>
          </cell>
          <cell r="AF8">
            <v>0</v>
          </cell>
          <cell r="AG8" t="str">
            <v>ksf</v>
          </cell>
          <cell r="AH8">
            <v>0</v>
          </cell>
          <cell r="AI8" t="str">
            <v>ksf</v>
          </cell>
          <cell r="AJ8">
            <v>513</v>
          </cell>
          <cell r="AK8" t="str">
            <v>DU</v>
          </cell>
          <cell r="AL8">
            <v>31.248000000000001</v>
          </cell>
          <cell r="AM8" t="str">
            <v>ksf</v>
          </cell>
          <cell r="AN8">
            <v>0</v>
          </cell>
          <cell r="AO8" t="str">
            <v>ksf</v>
          </cell>
          <cell r="AP8">
            <v>0</v>
          </cell>
          <cell r="AQ8" t="str">
            <v>ksf</v>
          </cell>
          <cell r="AR8">
            <v>0</v>
          </cell>
          <cell r="AS8" t="str">
            <v>ksf</v>
          </cell>
          <cell r="AT8">
            <v>0</v>
          </cell>
          <cell r="AU8" t="str">
            <v>ksf</v>
          </cell>
          <cell r="AV8">
            <v>0</v>
          </cell>
          <cell r="AW8" t="str">
            <v>ksf</v>
          </cell>
          <cell r="AX8">
            <v>0</v>
          </cell>
          <cell r="AY8" t="str">
            <v>ksf</v>
          </cell>
          <cell r="AZ8">
            <v>0</v>
          </cell>
          <cell r="BA8" t="str">
            <v>ksf</v>
          </cell>
          <cell r="BB8">
            <v>0</v>
          </cell>
          <cell r="BC8" t="str">
            <v>stdnts</v>
          </cell>
          <cell r="BD8">
            <v>0</v>
          </cell>
          <cell r="BE8" t="str">
            <v>parents</v>
          </cell>
          <cell r="BF8">
            <v>0</v>
          </cell>
          <cell r="BG8" t="str">
            <v>staff</v>
          </cell>
          <cell r="BH8">
            <v>0</v>
          </cell>
          <cell r="BI8" t="str">
            <v>ksf</v>
          </cell>
          <cell r="BJ8">
            <v>0</v>
          </cell>
          <cell r="BK8" t="str">
            <v>ksf</v>
          </cell>
          <cell r="BL8">
            <v>0</v>
          </cell>
          <cell r="BM8" t="str">
            <v>ksf</v>
          </cell>
          <cell r="BN8">
            <v>0</v>
          </cell>
          <cell r="BO8" t="str">
            <v>ksf</v>
          </cell>
          <cell r="BP8">
            <v>414.76</v>
          </cell>
          <cell r="BQ8" t="str">
            <v>DU</v>
          </cell>
          <cell r="BR8">
            <v>-35.47</v>
          </cell>
          <cell r="BS8" t="str">
            <v>ksf</v>
          </cell>
          <cell r="BT8">
            <v>0</v>
          </cell>
          <cell r="BU8" t="str">
            <v>ksf</v>
          </cell>
          <cell r="BV8">
            <v>0</v>
          </cell>
          <cell r="BW8" t="str">
            <v>ksf</v>
          </cell>
          <cell r="BX8">
            <v>0</v>
          </cell>
          <cell r="BY8" t="str">
            <v>ksf</v>
          </cell>
          <cell r="BZ8">
            <v>0</v>
          </cell>
          <cell r="CA8" t="str">
            <v>ksf</v>
          </cell>
          <cell r="CB8">
            <v>0</v>
          </cell>
          <cell r="CC8" t="str">
            <v>ksf</v>
          </cell>
          <cell r="CD8">
            <v>0</v>
          </cell>
          <cell r="CE8" t="str">
            <v>ksf</v>
          </cell>
          <cell r="CF8">
            <v>0</v>
          </cell>
          <cell r="CG8" t="str">
            <v>ksf</v>
          </cell>
          <cell r="CH8">
            <v>0</v>
          </cell>
          <cell r="CI8" t="str">
            <v>stdnts</v>
          </cell>
          <cell r="CJ8">
            <v>0</v>
          </cell>
          <cell r="CK8" t="str">
            <v>parents</v>
          </cell>
          <cell r="CL8">
            <v>0</v>
          </cell>
          <cell r="CM8" t="str">
            <v>staff</v>
          </cell>
          <cell r="CN8">
            <v>0</v>
          </cell>
          <cell r="CO8" t="str">
            <v>ksf</v>
          </cell>
          <cell r="CP8">
            <v>0</v>
          </cell>
          <cell r="CQ8" t="str">
            <v>ksf</v>
          </cell>
          <cell r="CR8">
            <v>0</v>
          </cell>
          <cell r="CS8" t="str">
            <v>ksf</v>
          </cell>
          <cell r="CT8">
            <v>0</v>
          </cell>
          <cell r="CU8" t="str">
            <v>ksf</v>
          </cell>
        </row>
        <row r="9">
          <cell r="D9">
            <v>0</v>
          </cell>
          <cell r="E9" t="str">
            <v>DU</v>
          </cell>
          <cell r="F9">
            <v>7.9870000000000001</v>
          </cell>
          <cell r="G9" t="str">
            <v>ksf</v>
          </cell>
          <cell r="H9">
            <v>0</v>
          </cell>
          <cell r="I9" t="str">
            <v>ksf</v>
          </cell>
          <cell r="J9">
            <v>0</v>
          </cell>
          <cell r="K9" t="str">
            <v>ksf</v>
          </cell>
          <cell r="L9">
            <v>0</v>
          </cell>
          <cell r="M9" t="str">
            <v>ksf</v>
          </cell>
          <cell r="N9">
            <v>0</v>
          </cell>
          <cell r="O9" t="str">
            <v>ksf</v>
          </cell>
          <cell r="P9">
            <v>0</v>
          </cell>
          <cell r="Q9" t="str">
            <v>ksf</v>
          </cell>
          <cell r="R9">
            <v>0</v>
          </cell>
          <cell r="S9" t="str">
            <v>ksf</v>
          </cell>
          <cell r="T9">
            <v>0</v>
          </cell>
          <cell r="U9" t="str">
            <v>ksf</v>
          </cell>
          <cell r="V9">
            <v>0</v>
          </cell>
          <cell r="W9" t="str">
            <v>stdnts</v>
          </cell>
          <cell r="X9">
            <v>0</v>
          </cell>
          <cell r="Y9" t="str">
            <v>parents</v>
          </cell>
          <cell r="Z9">
            <v>0</v>
          </cell>
          <cell r="AA9" t="str">
            <v>staff</v>
          </cell>
          <cell r="AB9">
            <v>0</v>
          </cell>
          <cell r="AC9" t="str">
            <v>ksf</v>
          </cell>
          <cell r="AD9">
            <v>0</v>
          </cell>
          <cell r="AE9" t="str">
            <v>ksf</v>
          </cell>
          <cell r="AF9">
            <v>0</v>
          </cell>
          <cell r="AG9" t="str">
            <v>ksf</v>
          </cell>
          <cell r="AH9">
            <v>0</v>
          </cell>
          <cell r="AI9" t="str">
            <v>ksf</v>
          </cell>
          <cell r="AJ9">
            <v>0</v>
          </cell>
          <cell r="AK9" t="str">
            <v>DU</v>
          </cell>
          <cell r="AL9">
            <v>7.9870000000000001</v>
          </cell>
          <cell r="AM9" t="str">
            <v>ksf</v>
          </cell>
          <cell r="AN9">
            <v>0</v>
          </cell>
          <cell r="AO9" t="str">
            <v>ksf</v>
          </cell>
          <cell r="AP9">
            <v>0</v>
          </cell>
          <cell r="AQ9" t="str">
            <v>ksf</v>
          </cell>
          <cell r="AR9">
            <v>0</v>
          </cell>
          <cell r="AS9" t="str">
            <v>ksf</v>
          </cell>
          <cell r="AT9">
            <v>0</v>
          </cell>
          <cell r="AU9" t="str">
            <v>ksf</v>
          </cell>
          <cell r="AV9">
            <v>0</v>
          </cell>
          <cell r="AW9" t="str">
            <v>ksf</v>
          </cell>
          <cell r="AX9">
            <v>0</v>
          </cell>
          <cell r="AY9" t="str">
            <v>ksf</v>
          </cell>
          <cell r="AZ9">
            <v>0</v>
          </cell>
          <cell r="BA9" t="str">
            <v>ksf</v>
          </cell>
          <cell r="BB9">
            <v>0</v>
          </cell>
          <cell r="BC9" t="str">
            <v>stdnts</v>
          </cell>
          <cell r="BD9">
            <v>0</v>
          </cell>
          <cell r="BE9" t="str">
            <v>parents</v>
          </cell>
          <cell r="BF9">
            <v>0</v>
          </cell>
          <cell r="BG9" t="str">
            <v>staff</v>
          </cell>
          <cell r="BH9">
            <v>0</v>
          </cell>
          <cell r="BI9" t="str">
            <v>ksf</v>
          </cell>
          <cell r="BJ9">
            <v>0</v>
          </cell>
          <cell r="BK9" t="str">
            <v>ksf</v>
          </cell>
          <cell r="BL9">
            <v>0</v>
          </cell>
          <cell r="BM9" t="str">
            <v>ksf</v>
          </cell>
          <cell r="BN9">
            <v>0</v>
          </cell>
          <cell r="BO9" t="str">
            <v>ksf</v>
          </cell>
          <cell r="BP9">
            <v>0</v>
          </cell>
          <cell r="BQ9" t="str">
            <v>DU</v>
          </cell>
          <cell r="BR9">
            <v>0</v>
          </cell>
          <cell r="BS9" t="str">
            <v>ksf</v>
          </cell>
          <cell r="BT9">
            <v>0</v>
          </cell>
          <cell r="BU9" t="str">
            <v>ksf</v>
          </cell>
          <cell r="BV9">
            <v>0</v>
          </cell>
          <cell r="BW9" t="str">
            <v>ksf</v>
          </cell>
          <cell r="BX9">
            <v>0</v>
          </cell>
          <cell r="BY9" t="str">
            <v>ksf</v>
          </cell>
          <cell r="BZ9">
            <v>0</v>
          </cell>
          <cell r="CA9" t="str">
            <v>ksf</v>
          </cell>
          <cell r="CB9">
            <v>0</v>
          </cell>
          <cell r="CC9" t="str">
            <v>ksf</v>
          </cell>
          <cell r="CD9">
            <v>0</v>
          </cell>
          <cell r="CE9" t="str">
            <v>ksf</v>
          </cell>
          <cell r="CF9">
            <v>0</v>
          </cell>
          <cell r="CG9" t="str">
            <v>ksf</v>
          </cell>
          <cell r="CH9">
            <v>0</v>
          </cell>
          <cell r="CI9" t="str">
            <v>stdnts</v>
          </cell>
          <cell r="CJ9">
            <v>0</v>
          </cell>
          <cell r="CK9" t="str">
            <v>parents</v>
          </cell>
          <cell r="CL9">
            <v>0</v>
          </cell>
          <cell r="CM9" t="str">
            <v>staff</v>
          </cell>
          <cell r="CN9">
            <v>0</v>
          </cell>
          <cell r="CO9" t="str">
            <v>ksf</v>
          </cell>
          <cell r="CP9">
            <v>0</v>
          </cell>
          <cell r="CQ9" t="str">
            <v>ksf</v>
          </cell>
          <cell r="CR9">
            <v>0</v>
          </cell>
          <cell r="CS9" t="str">
            <v>ksf</v>
          </cell>
          <cell r="CT9">
            <v>0</v>
          </cell>
          <cell r="CU9" t="str">
            <v>ksf</v>
          </cell>
        </row>
        <row r="10">
          <cell r="D10">
            <v>0</v>
          </cell>
          <cell r="E10" t="str">
            <v>DU</v>
          </cell>
          <cell r="F10">
            <v>0</v>
          </cell>
          <cell r="G10" t="str">
            <v>ksf</v>
          </cell>
          <cell r="H10">
            <v>0</v>
          </cell>
          <cell r="I10" t="str">
            <v>ksf</v>
          </cell>
          <cell r="J10">
            <v>0</v>
          </cell>
          <cell r="K10" t="str">
            <v>ksf</v>
          </cell>
          <cell r="L10">
            <v>0</v>
          </cell>
          <cell r="M10" t="str">
            <v>ksf</v>
          </cell>
          <cell r="N10">
            <v>0</v>
          </cell>
          <cell r="O10" t="str">
            <v>ksf</v>
          </cell>
          <cell r="P10">
            <v>0</v>
          </cell>
          <cell r="Q10" t="str">
            <v>ksf</v>
          </cell>
          <cell r="R10">
            <v>0</v>
          </cell>
          <cell r="S10" t="str">
            <v>ksf</v>
          </cell>
          <cell r="T10">
            <v>0</v>
          </cell>
          <cell r="U10" t="str">
            <v>ksf</v>
          </cell>
          <cell r="V10">
            <v>0</v>
          </cell>
          <cell r="W10" t="str">
            <v>stdnts</v>
          </cell>
          <cell r="X10">
            <v>0</v>
          </cell>
          <cell r="Y10" t="str">
            <v>parents</v>
          </cell>
          <cell r="Z10">
            <v>0</v>
          </cell>
          <cell r="AA10" t="str">
            <v>staff</v>
          </cell>
          <cell r="AB10">
            <v>5</v>
          </cell>
          <cell r="AC10" t="str">
            <v>ksf</v>
          </cell>
          <cell r="AD10">
            <v>0</v>
          </cell>
          <cell r="AE10" t="str">
            <v>ksf</v>
          </cell>
          <cell r="AF10">
            <v>0</v>
          </cell>
          <cell r="AG10" t="str">
            <v>ksf</v>
          </cell>
          <cell r="AH10">
            <v>0</v>
          </cell>
          <cell r="AI10" t="str">
            <v>ksf</v>
          </cell>
          <cell r="AJ10">
            <v>53</v>
          </cell>
          <cell r="AK10" t="str">
            <v>DU</v>
          </cell>
          <cell r="AL10">
            <v>11.587</v>
          </cell>
          <cell r="AM10" t="str">
            <v>ksf</v>
          </cell>
          <cell r="AN10">
            <v>0</v>
          </cell>
          <cell r="AO10" t="str">
            <v>ksf</v>
          </cell>
          <cell r="AP10">
            <v>0</v>
          </cell>
          <cell r="AQ10" t="str">
            <v>ksf</v>
          </cell>
          <cell r="AR10">
            <v>0</v>
          </cell>
          <cell r="AS10" t="str">
            <v>ksf</v>
          </cell>
          <cell r="AT10">
            <v>0</v>
          </cell>
          <cell r="AU10" t="str">
            <v>ksf</v>
          </cell>
          <cell r="AV10">
            <v>0</v>
          </cell>
          <cell r="AW10" t="str">
            <v>ksf</v>
          </cell>
          <cell r="AX10">
            <v>0</v>
          </cell>
          <cell r="AY10" t="str">
            <v>ksf</v>
          </cell>
          <cell r="AZ10">
            <v>0</v>
          </cell>
          <cell r="BA10" t="str">
            <v>ksf</v>
          </cell>
          <cell r="BB10">
            <v>0</v>
          </cell>
          <cell r="BC10" t="str">
            <v>stdnts</v>
          </cell>
          <cell r="BD10">
            <v>0</v>
          </cell>
          <cell r="BE10" t="str">
            <v>parents</v>
          </cell>
          <cell r="BF10">
            <v>0</v>
          </cell>
          <cell r="BG10" t="str">
            <v>staff</v>
          </cell>
          <cell r="BH10">
            <v>0</v>
          </cell>
          <cell r="BI10" t="str">
            <v>ksf</v>
          </cell>
          <cell r="BJ10">
            <v>0</v>
          </cell>
          <cell r="BK10" t="str">
            <v>ksf</v>
          </cell>
          <cell r="BL10">
            <v>0</v>
          </cell>
          <cell r="BM10" t="str">
            <v>ksf</v>
          </cell>
          <cell r="BN10">
            <v>0</v>
          </cell>
          <cell r="BO10" t="str">
            <v>ksf</v>
          </cell>
          <cell r="BP10">
            <v>53</v>
          </cell>
          <cell r="BQ10" t="str">
            <v>DU</v>
          </cell>
          <cell r="BR10">
            <v>11.587</v>
          </cell>
          <cell r="BS10" t="str">
            <v>ksf</v>
          </cell>
          <cell r="BT10">
            <v>0</v>
          </cell>
          <cell r="BU10" t="str">
            <v>ksf</v>
          </cell>
          <cell r="BV10">
            <v>0</v>
          </cell>
          <cell r="BW10" t="str">
            <v>ksf</v>
          </cell>
          <cell r="BX10">
            <v>0</v>
          </cell>
          <cell r="BY10" t="str">
            <v>ksf</v>
          </cell>
          <cell r="BZ10">
            <v>0</v>
          </cell>
          <cell r="CA10" t="str">
            <v>ksf</v>
          </cell>
          <cell r="CB10">
            <v>0</v>
          </cell>
          <cell r="CC10" t="str">
            <v>ksf</v>
          </cell>
          <cell r="CD10">
            <v>0</v>
          </cell>
          <cell r="CE10" t="str">
            <v>ksf</v>
          </cell>
          <cell r="CF10">
            <v>0</v>
          </cell>
          <cell r="CG10" t="str">
            <v>ksf</v>
          </cell>
          <cell r="CH10">
            <v>0</v>
          </cell>
          <cell r="CI10" t="str">
            <v>stdnts</v>
          </cell>
          <cell r="CJ10">
            <v>0</v>
          </cell>
          <cell r="CK10" t="str">
            <v>parents</v>
          </cell>
          <cell r="CL10">
            <v>0</v>
          </cell>
          <cell r="CM10" t="str">
            <v>staff</v>
          </cell>
          <cell r="CN10">
            <v>-5</v>
          </cell>
          <cell r="CO10" t="str">
            <v>ksf</v>
          </cell>
          <cell r="CP10">
            <v>0</v>
          </cell>
          <cell r="CQ10" t="str">
            <v>ksf</v>
          </cell>
          <cell r="CR10">
            <v>0</v>
          </cell>
          <cell r="CS10" t="str">
            <v>ksf</v>
          </cell>
          <cell r="CT10">
            <v>0</v>
          </cell>
          <cell r="CU10" t="str">
            <v>ksf</v>
          </cell>
        </row>
        <row r="11">
          <cell r="D11">
            <v>0</v>
          </cell>
          <cell r="E11" t="str">
            <v>DU</v>
          </cell>
          <cell r="F11">
            <v>7.4390000000000001</v>
          </cell>
          <cell r="G11" t="str">
            <v>ksf</v>
          </cell>
          <cell r="H11">
            <v>0</v>
          </cell>
          <cell r="I11" t="str">
            <v>ksf</v>
          </cell>
          <cell r="J11">
            <v>0</v>
          </cell>
          <cell r="K11" t="str">
            <v>ksf</v>
          </cell>
          <cell r="L11">
            <v>0</v>
          </cell>
          <cell r="M11" t="str">
            <v>ksf</v>
          </cell>
          <cell r="N11">
            <v>0</v>
          </cell>
          <cell r="O11" t="str">
            <v>ksf</v>
          </cell>
          <cell r="P11">
            <v>0</v>
          </cell>
          <cell r="Q11" t="str">
            <v>ksf</v>
          </cell>
          <cell r="R11">
            <v>0</v>
          </cell>
          <cell r="S11" t="str">
            <v>ksf</v>
          </cell>
          <cell r="T11">
            <v>0</v>
          </cell>
          <cell r="U11" t="str">
            <v>ksf</v>
          </cell>
          <cell r="V11">
            <v>0</v>
          </cell>
          <cell r="W11" t="str">
            <v>stdnts</v>
          </cell>
          <cell r="X11">
            <v>0</v>
          </cell>
          <cell r="Y11" t="str">
            <v>parents</v>
          </cell>
          <cell r="Z11">
            <v>0</v>
          </cell>
          <cell r="AA11" t="str">
            <v>staff</v>
          </cell>
          <cell r="AB11">
            <v>0</v>
          </cell>
          <cell r="AC11" t="str">
            <v>ksf</v>
          </cell>
          <cell r="AD11">
            <v>0</v>
          </cell>
          <cell r="AE11" t="str">
            <v>ksf</v>
          </cell>
          <cell r="AF11">
            <v>0</v>
          </cell>
          <cell r="AG11" t="str">
            <v>ksf</v>
          </cell>
          <cell r="AH11">
            <v>0</v>
          </cell>
          <cell r="AI11" t="str">
            <v>ksf</v>
          </cell>
          <cell r="AJ11">
            <v>30</v>
          </cell>
          <cell r="AK11" t="str">
            <v>DU</v>
          </cell>
          <cell r="AL11">
            <v>7.4390000000000001</v>
          </cell>
          <cell r="AM11" t="str">
            <v>ksf</v>
          </cell>
          <cell r="AN11">
            <v>0</v>
          </cell>
          <cell r="AO11" t="str">
            <v>ksf</v>
          </cell>
          <cell r="AP11">
            <v>0</v>
          </cell>
          <cell r="AQ11" t="str">
            <v>ksf</v>
          </cell>
          <cell r="AR11">
            <v>0</v>
          </cell>
          <cell r="AS11" t="str">
            <v>ksf</v>
          </cell>
          <cell r="AT11">
            <v>0</v>
          </cell>
          <cell r="AU11" t="str">
            <v>ksf</v>
          </cell>
          <cell r="AV11">
            <v>0</v>
          </cell>
          <cell r="AW11" t="str">
            <v>ksf</v>
          </cell>
          <cell r="AX11">
            <v>0</v>
          </cell>
          <cell r="AY11" t="str">
            <v>ksf</v>
          </cell>
          <cell r="AZ11">
            <v>0</v>
          </cell>
          <cell r="BA11" t="str">
            <v>ksf</v>
          </cell>
          <cell r="BB11">
            <v>0</v>
          </cell>
          <cell r="BC11" t="str">
            <v>stdnts</v>
          </cell>
          <cell r="BD11">
            <v>0</v>
          </cell>
          <cell r="BE11" t="str">
            <v>parents</v>
          </cell>
          <cell r="BF11">
            <v>0</v>
          </cell>
          <cell r="BG11" t="str">
            <v>staff</v>
          </cell>
          <cell r="BH11">
            <v>0</v>
          </cell>
          <cell r="BI11" t="str">
            <v>ksf</v>
          </cell>
          <cell r="BJ11">
            <v>0</v>
          </cell>
          <cell r="BK11" t="str">
            <v>ksf</v>
          </cell>
          <cell r="BL11">
            <v>0</v>
          </cell>
          <cell r="BM11" t="str">
            <v>ksf</v>
          </cell>
          <cell r="BN11">
            <v>0</v>
          </cell>
          <cell r="BO11" t="str">
            <v>ksf</v>
          </cell>
          <cell r="BP11">
            <v>30</v>
          </cell>
          <cell r="BQ11" t="str">
            <v>DU</v>
          </cell>
          <cell r="BR11">
            <v>0</v>
          </cell>
          <cell r="BS11" t="str">
            <v>ksf</v>
          </cell>
          <cell r="BT11">
            <v>0</v>
          </cell>
          <cell r="BU11" t="str">
            <v>ksf</v>
          </cell>
          <cell r="BV11">
            <v>0</v>
          </cell>
          <cell r="BW11" t="str">
            <v>ksf</v>
          </cell>
          <cell r="BX11">
            <v>0</v>
          </cell>
          <cell r="BY11" t="str">
            <v>ksf</v>
          </cell>
          <cell r="BZ11">
            <v>0</v>
          </cell>
          <cell r="CA11" t="str">
            <v>ksf</v>
          </cell>
          <cell r="CB11">
            <v>0</v>
          </cell>
          <cell r="CC11" t="str">
            <v>ksf</v>
          </cell>
          <cell r="CD11">
            <v>0</v>
          </cell>
          <cell r="CE11" t="str">
            <v>ksf</v>
          </cell>
          <cell r="CF11">
            <v>0</v>
          </cell>
          <cell r="CG11" t="str">
            <v>ksf</v>
          </cell>
          <cell r="CH11">
            <v>0</v>
          </cell>
          <cell r="CI11" t="str">
            <v>stdnts</v>
          </cell>
          <cell r="CJ11">
            <v>0</v>
          </cell>
          <cell r="CK11" t="str">
            <v>parents</v>
          </cell>
          <cell r="CL11">
            <v>0</v>
          </cell>
          <cell r="CM11" t="str">
            <v>staff</v>
          </cell>
          <cell r="CN11">
            <v>0</v>
          </cell>
          <cell r="CO11" t="str">
            <v>ksf</v>
          </cell>
          <cell r="CP11">
            <v>0</v>
          </cell>
          <cell r="CQ11" t="str">
            <v>ksf</v>
          </cell>
          <cell r="CR11">
            <v>0</v>
          </cell>
          <cell r="CS11" t="str">
            <v>ksf</v>
          </cell>
          <cell r="CT11">
            <v>0</v>
          </cell>
          <cell r="CU11" t="str">
            <v>ksf</v>
          </cell>
        </row>
        <row r="12">
          <cell r="D12">
            <v>0</v>
          </cell>
          <cell r="E12" t="str">
            <v>DU</v>
          </cell>
          <cell r="F12">
            <v>0</v>
          </cell>
          <cell r="G12" t="str">
            <v>ksf</v>
          </cell>
          <cell r="H12">
            <v>0</v>
          </cell>
          <cell r="I12" t="str">
            <v>ksf</v>
          </cell>
          <cell r="J12">
            <v>0</v>
          </cell>
          <cell r="K12" t="str">
            <v>ksf</v>
          </cell>
          <cell r="L12">
            <v>0</v>
          </cell>
          <cell r="M12" t="str">
            <v>ksf</v>
          </cell>
          <cell r="N12">
            <v>0</v>
          </cell>
          <cell r="O12" t="str">
            <v>ksf</v>
          </cell>
          <cell r="P12">
            <v>0</v>
          </cell>
          <cell r="Q12" t="str">
            <v>ksf</v>
          </cell>
          <cell r="R12">
            <v>0</v>
          </cell>
          <cell r="S12" t="str">
            <v>ksf</v>
          </cell>
          <cell r="T12">
            <v>0</v>
          </cell>
          <cell r="U12" t="str">
            <v>ksf</v>
          </cell>
          <cell r="V12">
            <v>0</v>
          </cell>
          <cell r="W12" t="str">
            <v>stdnts</v>
          </cell>
          <cell r="X12">
            <v>0</v>
          </cell>
          <cell r="Y12" t="str">
            <v>parents</v>
          </cell>
          <cell r="Z12">
            <v>0</v>
          </cell>
          <cell r="AA12" t="str">
            <v>staff</v>
          </cell>
          <cell r="AB12">
            <v>0</v>
          </cell>
          <cell r="AC12" t="str">
            <v>ksf</v>
          </cell>
          <cell r="AD12">
            <v>0</v>
          </cell>
          <cell r="AE12" t="str">
            <v>ksf</v>
          </cell>
          <cell r="AF12">
            <v>0</v>
          </cell>
          <cell r="AG12" t="str">
            <v>ksf</v>
          </cell>
          <cell r="AH12">
            <v>0</v>
          </cell>
          <cell r="AI12" t="str">
            <v>ksf</v>
          </cell>
          <cell r="AJ12">
            <v>0</v>
          </cell>
          <cell r="AK12" t="str">
            <v>DU</v>
          </cell>
          <cell r="AL12">
            <v>0</v>
          </cell>
          <cell r="AM12" t="str">
            <v>ksf</v>
          </cell>
          <cell r="AN12">
            <v>0</v>
          </cell>
          <cell r="AO12" t="str">
            <v>ksf</v>
          </cell>
          <cell r="AP12">
            <v>0</v>
          </cell>
          <cell r="AQ12" t="str">
            <v>ksf</v>
          </cell>
          <cell r="AR12">
            <v>0</v>
          </cell>
          <cell r="AS12" t="str">
            <v>ksf</v>
          </cell>
          <cell r="AT12">
            <v>0</v>
          </cell>
          <cell r="AU12" t="str">
            <v>ksf</v>
          </cell>
          <cell r="AV12">
            <v>0</v>
          </cell>
          <cell r="AW12" t="str">
            <v>ksf</v>
          </cell>
          <cell r="AX12">
            <v>0</v>
          </cell>
          <cell r="AY12" t="str">
            <v>ksf</v>
          </cell>
          <cell r="AZ12">
            <v>0</v>
          </cell>
          <cell r="BA12" t="str">
            <v>ksf</v>
          </cell>
          <cell r="BB12">
            <v>0</v>
          </cell>
          <cell r="BC12" t="str">
            <v>stdnts</v>
          </cell>
          <cell r="BD12">
            <v>0</v>
          </cell>
          <cell r="BE12" t="str">
            <v>parents</v>
          </cell>
          <cell r="BF12">
            <v>0</v>
          </cell>
          <cell r="BG12" t="str">
            <v>staff</v>
          </cell>
          <cell r="BH12">
            <v>0</v>
          </cell>
          <cell r="BI12" t="str">
            <v>ksf</v>
          </cell>
          <cell r="BJ12">
            <v>0</v>
          </cell>
          <cell r="BK12" t="str">
            <v>ksf</v>
          </cell>
          <cell r="BL12">
            <v>0</v>
          </cell>
          <cell r="BM12" t="str">
            <v>ksf</v>
          </cell>
          <cell r="BN12">
            <v>0</v>
          </cell>
          <cell r="BO12" t="str">
            <v>ksf</v>
          </cell>
          <cell r="BP12">
            <v>0</v>
          </cell>
          <cell r="BQ12" t="str">
            <v>DU</v>
          </cell>
          <cell r="BR12">
            <v>0</v>
          </cell>
          <cell r="BS12" t="str">
            <v>ksf</v>
          </cell>
          <cell r="BT12">
            <v>0</v>
          </cell>
          <cell r="BU12" t="str">
            <v>ksf</v>
          </cell>
          <cell r="BV12">
            <v>0</v>
          </cell>
          <cell r="BW12" t="str">
            <v>ksf</v>
          </cell>
          <cell r="BX12">
            <v>0</v>
          </cell>
          <cell r="BY12" t="str">
            <v>ksf</v>
          </cell>
          <cell r="BZ12">
            <v>0</v>
          </cell>
          <cell r="CA12" t="str">
            <v>ksf</v>
          </cell>
          <cell r="CB12">
            <v>0</v>
          </cell>
          <cell r="CC12" t="str">
            <v>ksf</v>
          </cell>
          <cell r="CD12">
            <v>0</v>
          </cell>
          <cell r="CE12" t="str">
            <v>ksf</v>
          </cell>
          <cell r="CF12">
            <v>0</v>
          </cell>
          <cell r="CG12" t="str">
            <v>ksf</v>
          </cell>
          <cell r="CH12">
            <v>0</v>
          </cell>
          <cell r="CI12" t="str">
            <v>stdnts</v>
          </cell>
          <cell r="CJ12">
            <v>0</v>
          </cell>
          <cell r="CK12" t="str">
            <v>parents</v>
          </cell>
          <cell r="CL12">
            <v>0</v>
          </cell>
          <cell r="CM12" t="str">
            <v>staff</v>
          </cell>
          <cell r="CN12">
            <v>0</v>
          </cell>
          <cell r="CO12" t="str">
            <v>ksf</v>
          </cell>
          <cell r="CP12">
            <v>0</v>
          </cell>
          <cell r="CQ12" t="str">
            <v>ksf</v>
          </cell>
          <cell r="CR12">
            <v>0</v>
          </cell>
          <cell r="CS12" t="str">
            <v>ksf</v>
          </cell>
          <cell r="CT12">
            <v>0</v>
          </cell>
          <cell r="CU12" t="str">
            <v>ksf</v>
          </cell>
        </row>
        <row r="13">
          <cell r="D13">
            <v>0</v>
          </cell>
          <cell r="E13" t="str">
            <v>DU</v>
          </cell>
          <cell r="F13">
            <v>0</v>
          </cell>
          <cell r="G13" t="str">
            <v>ksf</v>
          </cell>
          <cell r="H13">
            <v>0</v>
          </cell>
          <cell r="I13" t="str">
            <v>ksf</v>
          </cell>
          <cell r="J13">
            <v>0</v>
          </cell>
          <cell r="K13" t="str">
            <v>ksf</v>
          </cell>
          <cell r="L13">
            <v>4.5</v>
          </cell>
          <cell r="M13" t="str">
            <v>ksf</v>
          </cell>
          <cell r="N13">
            <v>0</v>
          </cell>
          <cell r="O13" t="str">
            <v>ksf</v>
          </cell>
          <cell r="P13">
            <v>0</v>
          </cell>
          <cell r="Q13" t="str">
            <v>ksf</v>
          </cell>
          <cell r="R13">
            <v>0</v>
          </cell>
          <cell r="S13" t="str">
            <v>ksf</v>
          </cell>
          <cell r="T13">
            <v>0</v>
          </cell>
          <cell r="U13" t="str">
            <v>ksf</v>
          </cell>
          <cell r="V13">
            <v>0</v>
          </cell>
          <cell r="W13" t="str">
            <v>stdnts</v>
          </cell>
          <cell r="X13">
            <v>0</v>
          </cell>
          <cell r="Y13" t="str">
            <v>parents</v>
          </cell>
          <cell r="Z13">
            <v>0</v>
          </cell>
          <cell r="AA13" t="str">
            <v>staff</v>
          </cell>
          <cell r="AB13">
            <v>3.31</v>
          </cell>
          <cell r="AC13" t="str">
            <v>ksf</v>
          </cell>
          <cell r="AD13">
            <v>0</v>
          </cell>
          <cell r="AE13" t="str">
            <v>ksf</v>
          </cell>
          <cell r="AF13">
            <v>0</v>
          </cell>
          <cell r="AG13" t="str">
            <v>ksf</v>
          </cell>
          <cell r="AH13">
            <v>0</v>
          </cell>
          <cell r="AI13" t="str">
            <v>ksf</v>
          </cell>
          <cell r="AJ13">
            <v>22</v>
          </cell>
          <cell r="AK13" t="str">
            <v>DU</v>
          </cell>
          <cell r="AL13">
            <v>7.6029999999999998</v>
          </cell>
          <cell r="AM13" t="str">
            <v>ksf</v>
          </cell>
          <cell r="AN13">
            <v>0</v>
          </cell>
          <cell r="AO13" t="str">
            <v>ksf</v>
          </cell>
          <cell r="AP13">
            <v>0</v>
          </cell>
          <cell r="AQ13" t="str">
            <v>ksf</v>
          </cell>
          <cell r="AR13">
            <v>0</v>
          </cell>
          <cell r="AS13" t="str">
            <v>ksf</v>
          </cell>
          <cell r="AT13">
            <v>0</v>
          </cell>
          <cell r="AU13" t="str">
            <v>ksf</v>
          </cell>
          <cell r="AV13">
            <v>0</v>
          </cell>
          <cell r="AW13" t="str">
            <v>ksf</v>
          </cell>
          <cell r="AX13">
            <v>0</v>
          </cell>
          <cell r="AY13" t="str">
            <v>ksf</v>
          </cell>
          <cell r="AZ13">
            <v>0</v>
          </cell>
          <cell r="BA13" t="str">
            <v>ksf</v>
          </cell>
          <cell r="BB13">
            <v>0</v>
          </cell>
          <cell r="BC13" t="str">
            <v>stdnts</v>
          </cell>
          <cell r="BD13">
            <v>0</v>
          </cell>
          <cell r="BE13" t="str">
            <v>parents</v>
          </cell>
          <cell r="BF13">
            <v>0</v>
          </cell>
          <cell r="BG13" t="str">
            <v>staff</v>
          </cell>
          <cell r="BH13">
            <v>0</v>
          </cell>
          <cell r="BI13" t="str">
            <v>ksf</v>
          </cell>
          <cell r="BJ13">
            <v>0</v>
          </cell>
          <cell r="BK13" t="str">
            <v>ksf</v>
          </cell>
          <cell r="BL13">
            <v>0</v>
          </cell>
          <cell r="BM13" t="str">
            <v>ksf</v>
          </cell>
          <cell r="BN13">
            <v>0</v>
          </cell>
          <cell r="BO13" t="str">
            <v>ksf</v>
          </cell>
          <cell r="BP13">
            <v>22</v>
          </cell>
          <cell r="BQ13" t="str">
            <v>DU</v>
          </cell>
          <cell r="BR13">
            <v>7.6029999999999998</v>
          </cell>
          <cell r="BS13" t="str">
            <v>ksf</v>
          </cell>
          <cell r="BT13">
            <v>0</v>
          </cell>
          <cell r="BU13" t="str">
            <v>ksf</v>
          </cell>
          <cell r="BV13">
            <v>0</v>
          </cell>
          <cell r="BW13" t="str">
            <v>ksf</v>
          </cell>
          <cell r="BX13">
            <v>-4.5</v>
          </cell>
          <cell r="BY13" t="str">
            <v>ksf</v>
          </cell>
          <cell r="BZ13">
            <v>0</v>
          </cell>
          <cell r="CA13" t="str">
            <v>ksf</v>
          </cell>
          <cell r="CB13">
            <v>0</v>
          </cell>
          <cell r="CC13" t="str">
            <v>ksf</v>
          </cell>
          <cell r="CD13">
            <v>0</v>
          </cell>
          <cell r="CE13" t="str">
            <v>ksf</v>
          </cell>
          <cell r="CF13">
            <v>0</v>
          </cell>
          <cell r="CG13" t="str">
            <v>ksf</v>
          </cell>
          <cell r="CH13">
            <v>0</v>
          </cell>
          <cell r="CI13" t="str">
            <v>stdnts</v>
          </cell>
          <cell r="CJ13">
            <v>0</v>
          </cell>
          <cell r="CK13" t="str">
            <v>parents</v>
          </cell>
          <cell r="CL13">
            <v>0</v>
          </cell>
          <cell r="CM13" t="str">
            <v>staff</v>
          </cell>
          <cell r="CN13">
            <v>-3.31</v>
          </cell>
          <cell r="CO13" t="str">
            <v>ksf</v>
          </cell>
          <cell r="CP13">
            <v>0</v>
          </cell>
          <cell r="CQ13" t="str">
            <v>ksf</v>
          </cell>
          <cell r="CR13">
            <v>0</v>
          </cell>
          <cell r="CS13" t="str">
            <v>ksf</v>
          </cell>
          <cell r="CT13">
            <v>0</v>
          </cell>
          <cell r="CU13" t="str">
            <v>ksf</v>
          </cell>
        </row>
        <row r="14">
          <cell r="D14">
            <v>0</v>
          </cell>
          <cell r="E14" t="str">
            <v>DU</v>
          </cell>
          <cell r="F14">
            <v>0</v>
          </cell>
          <cell r="G14" t="str">
            <v>ksf</v>
          </cell>
          <cell r="H14">
            <v>0</v>
          </cell>
          <cell r="I14" t="str">
            <v>ksf</v>
          </cell>
          <cell r="J14">
            <v>0</v>
          </cell>
          <cell r="K14" t="str">
            <v>ksf</v>
          </cell>
          <cell r="L14">
            <v>0</v>
          </cell>
          <cell r="M14" t="str">
            <v>ksf</v>
          </cell>
          <cell r="N14">
            <v>0</v>
          </cell>
          <cell r="O14" t="str">
            <v>ksf</v>
          </cell>
          <cell r="P14">
            <v>0</v>
          </cell>
          <cell r="Q14" t="str">
            <v>ksf</v>
          </cell>
          <cell r="R14">
            <v>0</v>
          </cell>
          <cell r="S14" t="str">
            <v>ksf</v>
          </cell>
          <cell r="T14">
            <v>0</v>
          </cell>
          <cell r="U14" t="str">
            <v>ksf</v>
          </cell>
          <cell r="V14">
            <v>0</v>
          </cell>
          <cell r="W14" t="str">
            <v>stdnts</v>
          </cell>
          <cell r="X14">
            <v>0</v>
          </cell>
          <cell r="Y14" t="str">
            <v>parents</v>
          </cell>
          <cell r="Z14">
            <v>0</v>
          </cell>
          <cell r="AA14" t="str">
            <v>staff</v>
          </cell>
          <cell r="AB14">
            <v>0</v>
          </cell>
          <cell r="AC14" t="str">
            <v>ksf</v>
          </cell>
          <cell r="AD14">
            <v>0</v>
          </cell>
          <cell r="AE14" t="str">
            <v>ksf</v>
          </cell>
          <cell r="AF14">
            <v>0</v>
          </cell>
          <cell r="AG14" t="str">
            <v>ksf</v>
          </cell>
          <cell r="AH14">
            <v>0</v>
          </cell>
          <cell r="AI14" t="str">
            <v>ksf</v>
          </cell>
          <cell r="AJ14">
            <v>0</v>
          </cell>
          <cell r="AK14" t="str">
            <v>DU</v>
          </cell>
          <cell r="AL14">
            <v>0</v>
          </cell>
          <cell r="AM14" t="str">
            <v>ksf</v>
          </cell>
          <cell r="AN14">
            <v>0</v>
          </cell>
          <cell r="AO14" t="str">
            <v>ksf</v>
          </cell>
          <cell r="AP14">
            <v>0</v>
          </cell>
          <cell r="AQ14" t="str">
            <v>ksf</v>
          </cell>
          <cell r="AR14">
            <v>0</v>
          </cell>
          <cell r="AS14" t="str">
            <v>ksf</v>
          </cell>
          <cell r="AT14">
            <v>0</v>
          </cell>
          <cell r="AU14" t="str">
            <v>ksf</v>
          </cell>
          <cell r="AV14">
            <v>0</v>
          </cell>
          <cell r="AW14" t="str">
            <v>ksf</v>
          </cell>
          <cell r="AX14">
            <v>0</v>
          </cell>
          <cell r="AY14" t="str">
            <v>ksf</v>
          </cell>
          <cell r="AZ14">
            <v>0</v>
          </cell>
          <cell r="BA14" t="str">
            <v>ksf</v>
          </cell>
          <cell r="BB14">
            <v>0</v>
          </cell>
          <cell r="BC14" t="str">
            <v>stdnts</v>
          </cell>
          <cell r="BD14">
            <v>0</v>
          </cell>
          <cell r="BE14" t="str">
            <v>parents</v>
          </cell>
          <cell r="BF14">
            <v>0</v>
          </cell>
          <cell r="BG14" t="str">
            <v>staff</v>
          </cell>
          <cell r="BH14">
            <v>0</v>
          </cell>
          <cell r="BI14" t="str">
            <v>ksf</v>
          </cell>
          <cell r="BJ14">
            <v>0</v>
          </cell>
          <cell r="BK14" t="str">
            <v>ksf</v>
          </cell>
          <cell r="BL14">
            <v>0</v>
          </cell>
          <cell r="BM14" t="str">
            <v>ksf</v>
          </cell>
          <cell r="BN14">
            <v>0</v>
          </cell>
          <cell r="BO14" t="str">
            <v>ksf</v>
          </cell>
          <cell r="BP14">
            <v>0</v>
          </cell>
          <cell r="BQ14" t="str">
            <v>DU</v>
          </cell>
          <cell r="BR14">
            <v>0</v>
          </cell>
          <cell r="BS14" t="str">
            <v>ksf</v>
          </cell>
          <cell r="BT14">
            <v>0</v>
          </cell>
          <cell r="BU14" t="str">
            <v>ksf</v>
          </cell>
          <cell r="BV14">
            <v>0</v>
          </cell>
          <cell r="BW14" t="str">
            <v>ksf</v>
          </cell>
          <cell r="BX14">
            <v>0</v>
          </cell>
          <cell r="BY14" t="str">
            <v>ksf</v>
          </cell>
          <cell r="BZ14">
            <v>0</v>
          </cell>
          <cell r="CA14" t="str">
            <v>ksf</v>
          </cell>
          <cell r="CB14">
            <v>0</v>
          </cell>
          <cell r="CC14" t="str">
            <v>ksf</v>
          </cell>
          <cell r="CD14">
            <v>0</v>
          </cell>
          <cell r="CE14" t="str">
            <v>ksf</v>
          </cell>
          <cell r="CF14">
            <v>0</v>
          </cell>
          <cell r="CG14" t="str">
            <v>ksf</v>
          </cell>
          <cell r="CH14">
            <v>0</v>
          </cell>
          <cell r="CI14" t="str">
            <v>stdnts</v>
          </cell>
          <cell r="CJ14">
            <v>0</v>
          </cell>
          <cell r="CK14" t="str">
            <v>parents</v>
          </cell>
          <cell r="CL14">
            <v>0</v>
          </cell>
          <cell r="CM14" t="str">
            <v>staff</v>
          </cell>
          <cell r="CN14">
            <v>0</v>
          </cell>
          <cell r="CO14" t="str">
            <v>ksf</v>
          </cell>
          <cell r="CP14">
            <v>0</v>
          </cell>
          <cell r="CQ14" t="str">
            <v>ksf</v>
          </cell>
          <cell r="CR14">
            <v>0</v>
          </cell>
          <cell r="CS14" t="str">
            <v>ksf</v>
          </cell>
          <cell r="CT14">
            <v>0</v>
          </cell>
          <cell r="CU14" t="str">
            <v>ksf</v>
          </cell>
        </row>
        <row r="15">
          <cell r="D15">
            <v>2</v>
          </cell>
          <cell r="E15" t="str">
            <v>DU</v>
          </cell>
          <cell r="F15">
            <v>0</v>
          </cell>
          <cell r="G15" t="str">
            <v>ksf</v>
          </cell>
          <cell r="H15">
            <v>0</v>
          </cell>
          <cell r="I15" t="str">
            <v>ksf</v>
          </cell>
          <cell r="J15">
            <v>0</v>
          </cell>
          <cell r="K15" t="str">
            <v>ksf</v>
          </cell>
          <cell r="L15">
            <v>0</v>
          </cell>
          <cell r="M15" t="str">
            <v>ksf</v>
          </cell>
          <cell r="N15">
            <v>0</v>
          </cell>
          <cell r="O15" t="str">
            <v>ksf</v>
          </cell>
          <cell r="P15">
            <v>0</v>
          </cell>
          <cell r="Q15" t="str">
            <v>ksf</v>
          </cell>
          <cell r="R15">
            <v>0</v>
          </cell>
          <cell r="S15" t="str">
            <v>ksf</v>
          </cell>
          <cell r="T15">
            <v>0</v>
          </cell>
          <cell r="U15" t="str">
            <v>ksf</v>
          </cell>
          <cell r="V15">
            <v>0</v>
          </cell>
          <cell r="W15" t="str">
            <v>stdnts</v>
          </cell>
          <cell r="X15">
            <v>0</v>
          </cell>
          <cell r="Y15" t="str">
            <v>parents</v>
          </cell>
          <cell r="Z15">
            <v>0</v>
          </cell>
          <cell r="AA15" t="str">
            <v>staff</v>
          </cell>
          <cell r="AB15">
            <v>0</v>
          </cell>
          <cell r="AC15" t="str">
            <v>ksf</v>
          </cell>
          <cell r="AD15">
            <v>0</v>
          </cell>
          <cell r="AE15" t="str">
            <v>ksf</v>
          </cell>
          <cell r="AF15">
            <v>0</v>
          </cell>
          <cell r="AG15" t="str">
            <v>ksf</v>
          </cell>
          <cell r="AH15">
            <v>0</v>
          </cell>
          <cell r="AI15" t="str">
            <v>ksf</v>
          </cell>
          <cell r="AJ15">
            <v>27</v>
          </cell>
          <cell r="AK15" t="str">
            <v>DU</v>
          </cell>
          <cell r="AL15">
            <v>0</v>
          </cell>
          <cell r="AM15" t="str">
            <v>ksf</v>
          </cell>
          <cell r="AN15">
            <v>0</v>
          </cell>
          <cell r="AO15" t="str">
            <v>ksf</v>
          </cell>
          <cell r="AP15">
            <v>0</v>
          </cell>
          <cell r="AQ15" t="str">
            <v>ksf</v>
          </cell>
          <cell r="AR15">
            <v>0</v>
          </cell>
          <cell r="AS15" t="str">
            <v>ksf</v>
          </cell>
          <cell r="AT15">
            <v>0</v>
          </cell>
          <cell r="AU15" t="str">
            <v>ksf</v>
          </cell>
          <cell r="AV15">
            <v>0</v>
          </cell>
          <cell r="AW15" t="str">
            <v>ksf</v>
          </cell>
          <cell r="AX15">
            <v>0</v>
          </cell>
          <cell r="AY15" t="str">
            <v>ksf</v>
          </cell>
          <cell r="AZ15">
            <v>0</v>
          </cell>
          <cell r="BA15" t="str">
            <v>ksf</v>
          </cell>
          <cell r="BB15">
            <v>0</v>
          </cell>
          <cell r="BC15" t="str">
            <v>stdnts</v>
          </cell>
          <cell r="BD15">
            <v>0</v>
          </cell>
          <cell r="BE15" t="str">
            <v>parents</v>
          </cell>
          <cell r="BF15">
            <v>0</v>
          </cell>
          <cell r="BG15" t="str">
            <v>staff</v>
          </cell>
          <cell r="BH15">
            <v>0</v>
          </cell>
          <cell r="BI15" t="str">
            <v>ksf</v>
          </cell>
          <cell r="BJ15">
            <v>0</v>
          </cell>
          <cell r="BK15" t="str">
            <v>ksf</v>
          </cell>
          <cell r="BL15">
            <v>0</v>
          </cell>
          <cell r="BM15" t="str">
            <v>ksf</v>
          </cell>
          <cell r="BN15">
            <v>0</v>
          </cell>
          <cell r="BO15" t="str">
            <v>ksf</v>
          </cell>
          <cell r="BP15">
            <v>25</v>
          </cell>
          <cell r="BQ15" t="str">
            <v>DU</v>
          </cell>
          <cell r="BR15">
            <v>0</v>
          </cell>
          <cell r="BS15" t="str">
            <v>ksf</v>
          </cell>
          <cell r="BT15">
            <v>0</v>
          </cell>
          <cell r="BU15" t="str">
            <v>ksf</v>
          </cell>
          <cell r="BV15">
            <v>0</v>
          </cell>
          <cell r="BW15" t="str">
            <v>ksf</v>
          </cell>
          <cell r="BX15">
            <v>0</v>
          </cell>
          <cell r="BY15" t="str">
            <v>ksf</v>
          </cell>
          <cell r="BZ15">
            <v>0</v>
          </cell>
          <cell r="CA15" t="str">
            <v>ksf</v>
          </cell>
          <cell r="CB15">
            <v>0</v>
          </cell>
          <cell r="CC15" t="str">
            <v>ksf</v>
          </cell>
          <cell r="CD15">
            <v>0</v>
          </cell>
          <cell r="CE15" t="str">
            <v>ksf</v>
          </cell>
          <cell r="CF15">
            <v>0</v>
          </cell>
          <cell r="CG15" t="str">
            <v>ksf</v>
          </cell>
          <cell r="CH15">
            <v>0</v>
          </cell>
          <cell r="CI15" t="str">
            <v>stdnts</v>
          </cell>
          <cell r="CJ15">
            <v>0</v>
          </cell>
          <cell r="CK15" t="str">
            <v>parents</v>
          </cell>
          <cell r="CL15">
            <v>0</v>
          </cell>
          <cell r="CM15" t="str">
            <v>staff</v>
          </cell>
          <cell r="CN15">
            <v>0</v>
          </cell>
          <cell r="CO15" t="str">
            <v>ksf</v>
          </cell>
          <cell r="CP15">
            <v>0</v>
          </cell>
          <cell r="CQ15" t="str">
            <v>ksf</v>
          </cell>
          <cell r="CR15">
            <v>0</v>
          </cell>
          <cell r="CS15" t="str">
            <v>ksf</v>
          </cell>
          <cell r="CT15">
            <v>0</v>
          </cell>
          <cell r="CU15" t="str">
            <v>ksf</v>
          </cell>
        </row>
        <row r="16">
          <cell r="D16">
            <v>14</v>
          </cell>
          <cell r="E16" t="str">
            <v>DU</v>
          </cell>
          <cell r="F16">
            <v>0</v>
          </cell>
          <cell r="G16" t="str">
            <v>ksf</v>
          </cell>
          <cell r="H16">
            <v>0</v>
          </cell>
          <cell r="I16" t="str">
            <v>ksf</v>
          </cell>
          <cell r="J16">
            <v>0</v>
          </cell>
          <cell r="K16" t="str">
            <v>ksf</v>
          </cell>
          <cell r="L16">
            <v>0</v>
          </cell>
          <cell r="M16" t="str">
            <v>ksf</v>
          </cell>
          <cell r="N16">
            <v>0</v>
          </cell>
          <cell r="O16" t="str">
            <v>ksf</v>
          </cell>
          <cell r="P16">
            <v>0</v>
          </cell>
          <cell r="Q16" t="str">
            <v>ksf</v>
          </cell>
          <cell r="R16">
            <v>0</v>
          </cell>
          <cell r="S16" t="str">
            <v>ksf</v>
          </cell>
          <cell r="T16">
            <v>0</v>
          </cell>
          <cell r="U16" t="str">
            <v>ksf</v>
          </cell>
          <cell r="V16">
            <v>0</v>
          </cell>
          <cell r="W16" t="str">
            <v>stdnts</v>
          </cell>
          <cell r="X16">
            <v>0</v>
          </cell>
          <cell r="Y16" t="str">
            <v>parents</v>
          </cell>
          <cell r="Z16">
            <v>0</v>
          </cell>
          <cell r="AA16" t="str">
            <v>staff</v>
          </cell>
          <cell r="AB16">
            <v>0</v>
          </cell>
          <cell r="AC16" t="str">
            <v>ksf</v>
          </cell>
          <cell r="AD16">
            <v>0</v>
          </cell>
          <cell r="AE16" t="str">
            <v>ksf</v>
          </cell>
          <cell r="AF16">
            <v>0</v>
          </cell>
          <cell r="AG16" t="str">
            <v>ksf</v>
          </cell>
          <cell r="AH16">
            <v>0</v>
          </cell>
          <cell r="AI16" t="str">
            <v>ksf</v>
          </cell>
          <cell r="AJ16">
            <v>105</v>
          </cell>
          <cell r="AK16" t="str">
            <v>DU</v>
          </cell>
          <cell r="AL16">
            <v>0</v>
          </cell>
          <cell r="AM16" t="str">
            <v>ksf</v>
          </cell>
          <cell r="AN16">
            <v>0</v>
          </cell>
          <cell r="AO16" t="str">
            <v>ksf</v>
          </cell>
          <cell r="AP16">
            <v>0</v>
          </cell>
          <cell r="AQ16" t="str">
            <v>ksf</v>
          </cell>
          <cell r="AR16">
            <v>0</v>
          </cell>
          <cell r="AS16" t="str">
            <v>ksf</v>
          </cell>
          <cell r="AT16">
            <v>0</v>
          </cell>
          <cell r="AU16" t="str">
            <v>ksf</v>
          </cell>
          <cell r="AV16">
            <v>0</v>
          </cell>
          <cell r="AW16" t="str">
            <v>ksf</v>
          </cell>
          <cell r="AX16">
            <v>0</v>
          </cell>
          <cell r="AY16" t="str">
            <v>ksf</v>
          </cell>
          <cell r="AZ16">
            <v>0</v>
          </cell>
          <cell r="BA16" t="str">
            <v>ksf</v>
          </cell>
          <cell r="BB16">
            <v>0</v>
          </cell>
          <cell r="BC16" t="str">
            <v>stdnts</v>
          </cell>
          <cell r="BD16">
            <v>0</v>
          </cell>
          <cell r="BE16" t="str">
            <v>parents</v>
          </cell>
          <cell r="BF16">
            <v>0</v>
          </cell>
          <cell r="BG16" t="str">
            <v>staff</v>
          </cell>
          <cell r="BH16">
            <v>0</v>
          </cell>
          <cell r="BI16" t="str">
            <v>ksf</v>
          </cell>
          <cell r="BJ16">
            <v>0</v>
          </cell>
          <cell r="BK16" t="str">
            <v>ksf</v>
          </cell>
          <cell r="BL16">
            <v>0</v>
          </cell>
          <cell r="BM16" t="str">
            <v>ksf</v>
          </cell>
          <cell r="BN16">
            <v>0</v>
          </cell>
          <cell r="BO16" t="str">
            <v>ksf</v>
          </cell>
          <cell r="BP16">
            <v>91</v>
          </cell>
          <cell r="BQ16" t="str">
            <v>DU</v>
          </cell>
          <cell r="BR16">
            <v>0</v>
          </cell>
          <cell r="BS16" t="str">
            <v>ksf</v>
          </cell>
          <cell r="BT16">
            <v>0</v>
          </cell>
          <cell r="BU16" t="str">
            <v>ksf</v>
          </cell>
          <cell r="BV16">
            <v>0</v>
          </cell>
          <cell r="BW16" t="str">
            <v>ksf</v>
          </cell>
          <cell r="BX16">
            <v>0</v>
          </cell>
          <cell r="BY16" t="str">
            <v>ksf</v>
          </cell>
          <cell r="BZ16">
            <v>0</v>
          </cell>
          <cell r="CA16" t="str">
            <v>ksf</v>
          </cell>
          <cell r="CB16">
            <v>0</v>
          </cell>
          <cell r="CC16" t="str">
            <v>ksf</v>
          </cell>
          <cell r="CD16">
            <v>0</v>
          </cell>
          <cell r="CE16" t="str">
            <v>ksf</v>
          </cell>
          <cell r="CF16">
            <v>0</v>
          </cell>
          <cell r="CG16" t="str">
            <v>ksf</v>
          </cell>
          <cell r="CH16">
            <v>0</v>
          </cell>
          <cell r="CI16" t="str">
            <v>stdnts</v>
          </cell>
          <cell r="CJ16">
            <v>0</v>
          </cell>
          <cell r="CK16" t="str">
            <v>parents</v>
          </cell>
          <cell r="CL16">
            <v>0</v>
          </cell>
          <cell r="CM16" t="str">
            <v>staff</v>
          </cell>
          <cell r="CN16">
            <v>0</v>
          </cell>
          <cell r="CO16" t="str">
            <v>ksf</v>
          </cell>
          <cell r="CP16">
            <v>0</v>
          </cell>
          <cell r="CQ16" t="str">
            <v>ksf</v>
          </cell>
          <cell r="CR16">
            <v>0</v>
          </cell>
          <cell r="CS16" t="str">
            <v>ksf</v>
          </cell>
          <cell r="CT16">
            <v>0</v>
          </cell>
          <cell r="CU16" t="str">
            <v>ksf</v>
          </cell>
        </row>
        <row r="17">
          <cell r="D17">
            <v>2</v>
          </cell>
          <cell r="E17" t="str">
            <v>DU</v>
          </cell>
          <cell r="F17">
            <v>0</v>
          </cell>
          <cell r="G17" t="str">
            <v>ksf</v>
          </cell>
          <cell r="H17">
            <v>0</v>
          </cell>
          <cell r="I17" t="str">
            <v>ksf</v>
          </cell>
          <cell r="J17">
            <v>0</v>
          </cell>
          <cell r="K17" t="str">
            <v>ksf</v>
          </cell>
          <cell r="L17">
            <v>0</v>
          </cell>
          <cell r="M17" t="str">
            <v>ksf</v>
          </cell>
          <cell r="N17">
            <v>0</v>
          </cell>
          <cell r="O17" t="str">
            <v>ksf</v>
          </cell>
          <cell r="P17">
            <v>0</v>
          </cell>
          <cell r="Q17" t="str">
            <v>ksf</v>
          </cell>
          <cell r="R17">
            <v>0</v>
          </cell>
          <cell r="S17" t="str">
            <v>ksf</v>
          </cell>
          <cell r="T17">
            <v>0</v>
          </cell>
          <cell r="U17" t="str">
            <v>ksf</v>
          </cell>
          <cell r="V17">
            <v>0</v>
          </cell>
          <cell r="W17" t="str">
            <v>stdnts</v>
          </cell>
          <cell r="X17">
            <v>0</v>
          </cell>
          <cell r="Y17" t="str">
            <v>parents</v>
          </cell>
          <cell r="Z17">
            <v>0</v>
          </cell>
          <cell r="AA17" t="str">
            <v>staff</v>
          </cell>
          <cell r="AB17">
            <v>0</v>
          </cell>
          <cell r="AC17" t="str">
            <v>ksf</v>
          </cell>
          <cell r="AD17">
            <v>0</v>
          </cell>
          <cell r="AE17" t="str">
            <v>ksf</v>
          </cell>
          <cell r="AF17">
            <v>0</v>
          </cell>
          <cell r="AG17" t="str">
            <v>ksf</v>
          </cell>
          <cell r="AH17">
            <v>0</v>
          </cell>
          <cell r="AI17" t="str">
            <v>ksf</v>
          </cell>
          <cell r="AJ17">
            <v>25</v>
          </cell>
          <cell r="AK17" t="str">
            <v>DU</v>
          </cell>
          <cell r="AL17">
            <v>0</v>
          </cell>
          <cell r="AM17" t="str">
            <v>ksf</v>
          </cell>
          <cell r="AN17">
            <v>0</v>
          </cell>
          <cell r="AO17" t="str">
            <v>ksf</v>
          </cell>
          <cell r="AP17">
            <v>0</v>
          </cell>
          <cell r="AQ17" t="str">
            <v>ksf</v>
          </cell>
          <cell r="AR17">
            <v>0</v>
          </cell>
          <cell r="AS17" t="str">
            <v>ksf</v>
          </cell>
          <cell r="AT17">
            <v>0</v>
          </cell>
          <cell r="AU17" t="str">
            <v>ksf</v>
          </cell>
          <cell r="AV17">
            <v>0</v>
          </cell>
          <cell r="AW17" t="str">
            <v>ksf</v>
          </cell>
          <cell r="AX17">
            <v>0</v>
          </cell>
          <cell r="AY17" t="str">
            <v>ksf</v>
          </cell>
          <cell r="AZ17">
            <v>0</v>
          </cell>
          <cell r="BA17" t="str">
            <v>ksf</v>
          </cell>
          <cell r="BB17">
            <v>0</v>
          </cell>
          <cell r="BC17" t="str">
            <v>stdnts</v>
          </cell>
          <cell r="BD17">
            <v>0</v>
          </cell>
          <cell r="BE17" t="str">
            <v>parents</v>
          </cell>
          <cell r="BF17">
            <v>0</v>
          </cell>
          <cell r="BG17" t="str">
            <v>staff</v>
          </cell>
          <cell r="BH17">
            <v>0</v>
          </cell>
          <cell r="BI17" t="str">
            <v>ksf</v>
          </cell>
          <cell r="BJ17">
            <v>0</v>
          </cell>
          <cell r="BK17" t="str">
            <v>ksf</v>
          </cell>
          <cell r="BL17">
            <v>0</v>
          </cell>
          <cell r="BM17" t="str">
            <v>ksf</v>
          </cell>
          <cell r="BN17">
            <v>0</v>
          </cell>
          <cell r="BO17" t="str">
            <v>ksf</v>
          </cell>
          <cell r="BP17">
            <v>23</v>
          </cell>
          <cell r="BQ17" t="str">
            <v>DU</v>
          </cell>
          <cell r="BR17">
            <v>0</v>
          </cell>
          <cell r="BS17" t="str">
            <v>ksf</v>
          </cell>
          <cell r="BT17">
            <v>0</v>
          </cell>
          <cell r="BU17" t="str">
            <v>ksf</v>
          </cell>
          <cell r="BV17">
            <v>0</v>
          </cell>
          <cell r="BW17" t="str">
            <v>ksf</v>
          </cell>
          <cell r="BX17">
            <v>0</v>
          </cell>
          <cell r="BY17" t="str">
            <v>ksf</v>
          </cell>
          <cell r="BZ17">
            <v>0</v>
          </cell>
          <cell r="CA17" t="str">
            <v>ksf</v>
          </cell>
          <cell r="CB17">
            <v>0</v>
          </cell>
          <cell r="CC17" t="str">
            <v>ksf</v>
          </cell>
          <cell r="CD17">
            <v>0</v>
          </cell>
          <cell r="CE17" t="str">
            <v>ksf</v>
          </cell>
          <cell r="CF17">
            <v>0</v>
          </cell>
          <cell r="CG17" t="str">
            <v>ksf</v>
          </cell>
          <cell r="CH17">
            <v>0</v>
          </cell>
          <cell r="CI17" t="str">
            <v>stdnts</v>
          </cell>
          <cell r="CJ17">
            <v>0</v>
          </cell>
          <cell r="CK17" t="str">
            <v>parents</v>
          </cell>
          <cell r="CL17">
            <v>0</v>
          </cell>
          <cell r="CM17" t="str">
            <v>staff</v>
          </cell>
          <cell r="CN17">
            <v>0</v>
          </cell>
          <cell r="CO17" t="str">
            <v>ksf</v>
          </cell>
          <cell r="CP17">
            <v>0</v>
          </cell>
          <cell r="CQ17" t="str">
            <v>ksf</v>
          </cell>
          <cell r="CR17">
            <v>0</v>
          </cell>
          <cell r="CS17" t="str">
            <v>ksf</v>
          </cell>
          <cell r="CT17">
            <v>0</v>
          </cell>
          <cell r="CU17" t="str">
            <v>ksf</v>
          </cell>
        </row>
        <row r="18">
          <cell r="D18">
            <v>0</v>
          </cell>
          <cell r="E18" t="str">
            <v>DU</v>
          </cell>
          <cell r="F18">
            <v>0</v>
          </cell>
          <cell r="G18" t="str">
            <v>ksf</v>
          </cell>
          <cell r="H18">
            <v>0</v>
          </cell>
          <cell r="I18" t="str">
            <v>ksf</v>
          </cell>
          <cell r="J18">
            <v>0</v>
          </cell>
          <cell r="K18" t="str">
            <v>ksf</v>
          </cell>
          <cell r="L18">
            <v>0</v>
          </cell>
          <cell r="M18" t="str">
            <v>ksf</v>
          </cell>
          <cell r="N18">
            <v>0</v>
          </cell>
          <cell r="O18" t="str">
            <v>ksf</v>
          </cell>
          <cell r="P18">
            <v>0</v>
          </cell>
          <cell r="Q18" t="str">
            <v>ksf</v>
          </cell>
          <cell r="R18">
            <v>1.2</v>
          </cell>
          <cell r="S18" t="str">
            <v>ksf</v>
          </cell>
          <cell r="T18">
            <v>0</v>
          </cell>
          <cell r="U18" t="str">
            <v>ksf</v>
          </cell>
          <cell r="V18">
            <v>0</v>
          </cell>
          <cell r="W18" t="str">
            <v>stdnts</v>
          </cell>
          <cell r="X18">
            <v>0</v>
          </cell>
          <cell r="Y18" t="str">
            <v>parents</v>
          </cell>
          <cell r="Z18">
            <v>0</v>
          </cell>
          <cell r="AA18" t="str">
            <v>staff</v>
          </cell>
          <cell r="AB18">
            <v>0</v>
          </cell>
          <cell r="AC18" t="str">
            <v>ksf</v>
          </cell>
          <cell r="AD18">
            <v>0</v>
          </cell>
          <cell r="AE18" t="str">
            <v>ksf</v>
          </cell>
          <cell r="AF18">
            <v>0</v>
          </cell>
          <cell r="AG18" t="str">
            <v>ksf</v>
          </cell>
          <cell r="AH18">
            <v>0</v>
          </cell>
          <cell r="AI18" t="str">
            <v>ksf</v>
          </cell>
          <cell r="AJ18">
            <v>27</v>
          </cell>
          <cell r="AK18" t="str">
            <v>DU</v>
          </cell>
          <cell r="AL18">
            <v>9.1210000000000004</v>
          </cell>
          <cell r="AM18" t="str">
            <v>ksf</v>
          </cell>
          <cell r="AN18">
            <v>0</v>
          </cell>
          <cell r="AO18" t="str">
            <v>ksf</v>
          </cell>
          <cell r="AP18">
            <v>0</v>
          </cell>
          <cell r="AQ18" t="str">
            <v>ksf</v>
          </cell>
          <cell r="AR18">
            <v>0</v>
          </cell>
          <cell r="AS18" t="str">
            <v>ksf</v>
          </cell>
          <cell r="AT18">
            <v>0</v>
          </cell>
          <cell r="AU18" t="str">
            <v>ksf</v>
          </cell>
          <cell r="AV18">
            <v>0</v>
          </cell>
          <cell r="AW18" t="str">
            <v>ksf</v>
          </cell>
          <cell r="AX18">
            <v>0</v>
          </cell>
          <cell r="AY18" t="str">
            <v>ksf</v>
          </cell>
          <cell r="AZ18">
            <v>0</v>
          </cell>
          <cell r="BA18" t="str">
            <v>ksf</v>
          </cell>
          <cell r="BB18">
            <v>0</v>
          </cell>
          <cell r="BC18" t="str">
            <v>stdnts</v>
          </cell>
          <cell r="BD18">
            <v>0</v>
          </cell>
          <cell r="BE18" t="str">
            <v>parents</v>
          </cell>
          <cell r="BF18">
            <v>0</v>
          </cell>
          <cell r="BG18" t="str">
            <v>staff</v>
          </cell>
          <cell r="BH18">
            <v>0</v>
          </cell>
          <cell r="BI18" t="str">
            <v>ksf</v>
          </cell>
          <cell r="BJ18">
            <v>0</v>
          </cell>
          <cell r="BK18" t="str">
            <v>ksf</v>
          </cell>
          <cell r="BL18">
            <v>0</v>
          </cell>
          <cell r="BM18" t="str">
            <v>ksf</v>
          </cell>
          <cell r="BN18">
            <v>0</v>
          </cell>
          <cell r="BO18" t="str">
            <v>ksf</v>
          </cell>
          <cell r="BP18">
            <v>27</v>
          </cell>
          <cell r="BQ18" t="str">
            <v>DU</v>
          </cell>
          <cell r="BR18">
            <v>9.1210000000000004</v>
          </cell>
          <cell r="BS18" t="str">
            <v>ksf</v>
          </cell>
          <cell r="BT18">
            <v>0</v>
          </cell>
          <cell r="BU18" t="str">
            <v>ksf</v>
          </cell>
          <cell r="BV18">
            <v>0</v>
          </cell>
          <cell r="BW18" t="str">
            <v>ksf</v>
          </cell>
          <cell r="BX18">
            <v>0</v>
          </cell>
          <cell r="BY18" t="str">
            <v>ksf</v>
          </cell>
          <cell r="BZ18">
            <v>0</v>
          </cell>
          <cell r="CA18" t="str">
            <v>ksf</v>
          </cell>
          <cell r="CB18">
            <v>0</v>
          </cell>
          <cell r="CC18" t="str">
            <v>ksf</v>
          </cell>
          <cell r="CD18">
            <v>-1.2</v>
          </cell>
          <cell r="CE18" t="str">
            <v>ksf</v>
          </cell>
          <cell r="CF18">
            <v>0</v>
          </cell>
          <cell r="CG18" t="str">
            <v>ksf</v>
          </cell>
          <cell r="CH18">
            <v>0</v>
          </cell>
          <cell r="CI18" t="str">
            <v>stdnts</v>
          </cell>
          <cell r="CJ18">
            <v>0</v>
          </cell>
          <cell r="CK18" t="str">
            <v>parents</v>
          </cell>
          <cell r="CL18">
            <v>0</v>
          </cell>
          <cell r="CM18" t="str">
            <v>staff</v>
          </cell>
          <cell r="CN18">
            <v>0</v>
          </cell>
          <cell r="CO18" t="str">
            <v>ksf</v>
          </cell>
          <cell r="CP18">
            <v>0</v>
          </cell>
          <cell r="CQ18" t="str">
            <v>ksf</v>
          </cell>
          <cell r="CR18">
            <v>0</v>
          </cell>
          <cell r="CS18" t="str">
            <v>ksf</v>
          </cell>
          <cell r="CT18">
            <v>0</v>
          </cell>
          <cell r="CU18" t="str">
            <v>ksf</v>
          </cell>
        </row>
        <row r="19">
          <cell r="D19">
            <v>0</v>
          </cell>
          <cell r="E19" t="str">
            <v>DU</v>
          </cell>
          <cell r="F19">
            <v>0</v>
          </cell>
          <cell r="G19" t="str">
            <v>ksf</v>
          </cell>
          <cell r="H19">
            <v>0</v>
          </cell>
          <cell r="I19" t="str">
            <v>ksf</v>
          </cell>
          <cell r="J19">
            <v>0</v>
          </cell>
          <cell r="K19" t="str">
            <v>ksf</v>
          </cell>
          <cell r="L19">
            <v>0</v>
          </cell>
          <cell r="M19" t="str">
            <v>ksf</v>
          </cell>
          <cell r="N19">
            <v>0</v>
          </cell>
          <cell r="O19" t="str">
            <v>ksf</v>
          </cell>
          <cell r="P19">
            <v>0</v>
          </cell>
          <cell r="Q19" t="str">
            <v>ksf</v>
          </cell>
          <cell r="R19">
            <v>0</v>
          </cell>
          <cell r="S19" t="str">
            <v>ksf</v>
          </cell>
          <cell r="T19">
            <v>0</v>
          </cell>
          <cell r="U19" t="str">
            <v>ksf</v>
          </cell>
          <cell r="V19">
            <v>0</v>
          </cell>
          <cell r="W19" t="str">
            <v>stdnts</v>
          </cell>
          <cell r="X19">
            <v>0</v>
          </cell>
          <cell r="Y19" t="str">
            <v>parents</v>
          </cell>
          <cell r="Z19">
            <v>0</v>
          </cell>
          <cell r="AA19" t="str">
            <v>staff</v>
          </cell>
          <cell r="AB19">
            <v>0</v>
          </cell>
          <cell r="AC19" t="str">
            <v>ksf</v>
          </cell>
          <cell r="AD19">
            <v>0</v>
          </cell>
          <cell r="AE19" t="str">
            <v>ksf</v>
          </cell>
          <cell r="AF19">
            <v>0</v>
          </cell>
          <cell r="AG19" t="str">
            <v>ksf</v>
          </cell>
          <cell r="AH19">
            <v>0</v>
          </cell>
          <cell r="AI19" t="str">
            <v>ksf</v>
          </cell>
          <cell r="AJ19">
            <v>41</v>
          </cell>
          <cell r="AK19" t="str">
            <v>DU</v>
          </cell>
          <cell r="AL19">
            <v>13.007</v>
          </cell>
          <cell r="AM19" t="str">
            <v>ksf</v>
          </cell>
          <cell r="AN19">
            <v>0</v>
          </cell>
          <cell r="AO19" t="str">
            <v>ksf</v>
          </cell>
          <cell r="AP19">
            <v>0</v>
          </cell>
          <cell r="AQ19" t="str">
            <v>ksf</v>
          </cell>
          <cell r="AR19">
            <v>0</v>
          </cell>
          <cell r="AS19" t="str">
            <v>ksf</v>
          </cell>
          <cell r="AT19">
            <v>0</v>
          </cell>
          <cell r="AU19" t="str">
            <v>ksf</v>
          </cell>
          <cell r="AV19">
            <v>0</v>
          </cell>
          <cell r="AW19" t="str">
            <v>ksf</v>
          </cell>
          <cell r="AX19">
            <v>0</v>
          </cell>
          <cell r="AY19" t="str">
            <v>ksf</v>
          </cell>
          <cell r="AZ19">
            <v>0</v>
          </cell>
          <cell r="BA19" t="str">
            <v>ksf</v>
          </cell>
          <cell r="BB19">
            <v>0</v>
          </cell>
          <cell r="BC19" t="str">
            <v>stdnts</v>
          </cell>
          <cell r="BD19">
            <v>0</v>
          </cell>
          <cell r="BE19" t="str">
            <v>parents</v>
          </cell>
          <cell r="BF19">
            <v>0</v>
          </cell>
          <cell r="BG19" t="str">
            <v>staff</v>
          </cell>
          <cell r="BH19">
            <v>0</v>
          </cell>
          <cell r="BI19" t="str">
            <v>ksf</v>
          </cell>
          <cell r="BJ19">
            <v>0</v>
          </cell>
          <cell r="BK19" t="str">
            <v>ksf</v>
          </cell>
          <cell r="BL19">
            <v>0</v>
          </cell>
          <cell r="BM19" t="str">
            <v>ksf</v>
          </cell>
          <cell r="BN19">
            <v>0</v>
          </cell>
          <cell r="BO19" t="str">
            <v>ksf</v>
          </cell>
          <cell r="BP19">
            <v>41</v>
          </cell>
          <cell r="BQ19" t="str">
            <v>DU</v>
          </cell>
          <cell r="BR19">
            <v>13.007</v>
          </cell>
          <cell r="BS19" t="str">
            <v>ksf</v>
          </cell>
          <cell r="BT19">
            <v>0</v>
          </cell>
          <cell r="BU19" t="str">
            <v>ksf</v>
          </cell>
          <cell r="BV19">
            <v>0</v>
          </cell>
          <cell r="BW19" t="str">
            <v>ksf</v>
          </cell>
          <cell r="BX19">
            <v>0</v>
          </cell>
          <cell r="BY19" t="str">
            <v>ksf</v>
          </cell>
          <cell r="BZ19">
            <v>0</v>
          </cell>
          <cell r="CA19" t="str">
            <v>ksf</v>
          </cell>
          <cell r="CB19">
            <v>0</v>
          </cell>
          <cell r="CC19" t="str">
            <v>ksf</v>
          </cell>
          <cell r="CD19">
            <v>0</v>
          </cell>
          <cell r="CE19" t="str">
            <v>ksf</v>
          </cell>
          <cell r="CF19">
            <v>0</v>
          </cell>
          <cell r="CG19" t="str">
            <v>ksf</v>
          </cell>
          <cell r="CH19">
            <v>0</v>
          </cell>
          <cell r="CI19" t="str">
            <v>stdnts</v>
          </cell>
          <cell r="CJ19">
            <v>0</v>
          </cell>
          <cell r="CK19" t="str">
            <v>parents</v>
          </cell>
          <cell r="CL19">
            <v>0</v>
          </cell>
          <cell r="CM19" t="str">
            <v>staff</v>
          </cell>
          <cell r="CN19">
            <v>0</v>
          </cell>
          <cell r="CO19" t="str">
            <v>ksf</v>
          </cell>
          <cell r="CP19">
            <v>0</v>
          </cell>
          <cell r="CQ19" t="str">
            <v>ksf</v>
          </cell>
          <cell r="CR19">
            <v>0</v>
          </cell>
          <cell r="CS19" t="str">
            <v>ksf</v>
          </cell>
          <cell r="CT19">
            <v>0</v>
          </cell>
          <cell r="CU19" t="str">
            <v>ksf</v>
          </cell>
        </row>
        <row r="20">
          <cell r="D20">
            <v>0</v>
          </cell>
          <cell r="E20" t="str">
            <v>DU</v>
          </cell>
          <cell r="F20">
            <v>0</v>
          </cell>
          <cell r="G20" t="str">
            <v>ksf</v>
          </cell>
          <cell r="H20">
            <v>0</v>
          </cell>
          <cell r="I20" t="str">
            <v>ksf</v>
          </cell>
          <cell r="J20">
            <v>0</v>
          </cell>
          <cell r="K20" t="str">
            <v>ksf</v>
          </cell>
          <cell r="L20">
            <v>0</v>
          </cell>
          <cell r="M20" t="str">
            <v>ksf</v>
          </cell>
          <cell r="N20">
            <v>0</v>
          </cell>
          <cell r="O20" t="str">
            <v>ksf</v>
          </cell>
          <cell r="P20">
            <v>0</v>
          </cell>
          <cell r="Q20" t="str">
            <v>ksf</v>
          </cell>
          <cell r="R20">
            <v>0</v>
          </cell>
          <cell r="S20" t="str">
            <v>ksf</v>
          </cell>
          <cell r="T20">
            <v>0</v>
          </cell>
          <cell r="U20" t="str">
            <v>ksf</v>
          </cell>
          <cell r="V20">
            <v>0</v>
          </cell>
          <cell r="W20" t="str">
            <v>stdnts</v>
          </cell>
          <cell r="X20">
            <v>0</v>
          </cell>
          <cell r="Y20" t="str">
            <v>parents</v>
          </cell>
          <cell r="Z20">
            <v>0</v>
          </cell>
          <cell r="AA20" t="str">
            <v>staff</v>
          </cell>
          <cell r="AB20">
            <v>0</v>
          </cell>
          <cell r="AC20" t="str">
            <v>ksf</v>
          </cell>
          <cell r="AD20">
            <v>0</v>
          </cell>
          <cell r="AE20" t="str">
            <v>ksf</v>
          </cell>
          <cell r="AF20">
            <v>0</v>
          </cell>
          <cell r="AG20" t="str">
            <v>ksf</v>
          </cell>
          <cell r="AH20">
            <v>0</v>
          </cell>
          <cell r="AI20" t="str">
            <v>ksf</v>
          </cell>
          <cell r="AJ20">
            <v>0</v>
          </cell>
          <cell r="AK20" t="str">
            <v>DU</v>
          </cell>
          <cell r="AL20">
            <v>0</v>
          </cell>
          <cell r="AM20" t="str">
            <v>ksf</v>
          </cell>
          <cell r="AN20">
            <v>0</v>
          </cell>
          <cell r="AO20" t="str">
            <v>ksf</v>
          </cell>
          <cell r="AP20">
            <v>0</v>
          </cell>
          <cell r="AQ20" t="str">
            <v>ksf</v>
          </cell>
          <cell r="AR20">
            <v>0</v>
          </cell>
          <cell r="AS20" t="str">
            <v>ksf</v>
          </cell>
          <cell r="AT20">
            <v>0</v>
          </cell>
          <cell r="AU20" t="str">
            <v>ksf</v>
          </cell>
          <cell r="AV20">
            <v>0</v>
          </cell>
          <cell r="AW20" t="str">
            <v>ksf</v>
          </cell>
          <cell r="AX20">
            <v>0</v>
          </cell>
          <cell r="AY20" t="str">
            <v>ksf</v>
          </cell>
          <cell r="AZ20">
            <v>0</v>
          </cell>
          <cell r="BA20" t="str">
            <v>ksf</v>
          </cell>
          <cell r="BB20">
            <v>0</v>
          </cell>
          <cell r="BC20" t="str">
            <v>stdnts</v>
          </cell>
          <cell r="BD20">
            <v>0</v>
          </cell>
          <cell r="BE20" t="str">
            <v>parents</v>
          </cell>
          <cell r="BF20">
            <v>0</v>
          </cell>
          <cell r="BG20" t="str">
            <v>staff</v>
          </cell>
          <cell r="BH20">
            <v>0</v>
          </cell>
          <cell r="BI20" t="str">
            <v>ksf</v>
          </cell>
          <cell r="BJ20">
            <v>0</v>
          </cell>
          <cell r="BK20" t="str">
            <v>ksf</v>
          </cell>
          <cell r="BL20">
            <v>0</v>
          </cell>
          <cell r="BM20" t="str">
            <v>ksf</v>
          </cell>
          <cell r="BN20">
            <v>0</v>
          </cell>
          <cell r="BO20" t="str">
            <v>ksf</v>
          </cell>
          <cell r="BP20">
            <v>0</v>
          </cell>
          <cell r="BQ20" t="str">
            <v>DU</v>
          </cell>
          <cell r="BR20">
            <v>0</v>
          </cell>
          <cell r="BS20" t="str">
            <v>ksf</v>
          </cell>
          <cell r="BT20">
            <v>0</v>
          </cell>
          <cell r="BU20" t="str">
            <v>ksf</v>
          </cell>
          <cell r="BV20">
            <v>0</v>
          </cell>
          <cell r="BW20" t="str">
            <v>ksf</v>
          </cell>
          <cell r="BX20">
            <v>0</v>
          </cell>
          <cell r="BY20" t="str">
            <v>ksf</v>
          </cell>
          <cell r="BZ20">
            <v>0</v>
          </cell>
          <cell r="CA20" t="str">
            <v>ksf</v>
          </cell>
          <cell r="CB20">
            <v>0</v>
          </cell>
          <cell r="CC20" t="str">
            <v>ksf</v>
          </cell>
          <cell r="CD20">
            <v>0</v>
          </cell>
          <cell r="CE20" t="str">
            <v>ksf</v>
          </cell>
          <cell r="CF20">
            <v>0</v>
          </cell>
          <cell r="CG20" t="str">
            <v>ksf</v>
          </cell>
          <cell r="CH20">
            <v>0</v>
          </cell>
          <cell r="CI20" t="str">
            <v>stdnts</v>
          </cell>
          <cell r="CJ20">
            <v>0</v>
          </cell>
          <cell r="CK20" t="str">
            <v>parents</v>
          </cell>
          <cell r="CL20">
            <v>0</v>
          </cell>
          <cell r="CM20" t="str">
            <v>staff</v>
          </cell>
          <cell r="CN20">
            <v>0</v>
          </cell>
          <cell r="CO20" t="str">
            <v>ksf</v>
          </cell>
          <cell r="CP20">
            <v>0</v>
          </cell>
          <cell r="CQ20" t="str">
            <v>ksf</v>
          </cell>
          <cell r="CR20">
            <v>0</v>
          </cell>
          <cell r="CS20" t="str">
            <v>ksf</v>
          </cell>
          <cell r="CT20">
            <v>0</v>
          </cell>
          <cell r="CU20" t="str">
            <v>ksf</v>
          </cell>
        </row>
        <row r="21">
          <cell r="D21">
            <v>0</v>
          </cell>
          <cell r="E21" t="str">
            <v>DU</v>
          </cell>
          <cell r="F21">
            <v>0.6</v>
          </cell>
          <cell r="G21" t="str">
            <v>ksf</v>
          </cell>
          <cell r="H21">
            <v>0</v>
          </cell>
          <cell r="I21" t="str">
            <v>ksf</v>
          </cell>
          <cell r="J21">
            <v>0</v>
          </cell>
          <cell r="K21" t="str">
            <v>ksf</v>
          </cell>
          <cell r="L21">
            <v>0</v>
          </cell>
          <cell r="M21" t="str">
            <v>ksf</v>
          </cell>
          <cell r="N21">
            <v>0</v>
          </cell>
          <cell r="O21" t="str">
            <v>ksf</v>
          </cell>
          <cell r="P21">
            <v>0</v>
          </cell>
          <cell r="Q21" t="str">
            <v>ksf</v>
          </cell>
          <cell r="R21">
            <v>0</v>
          </cell>
          <cell r="S21" t="str">
            <v>ksf</v>
          </cell>
          <cell r="T21">
            <v>0</v>
          </cell>
          <cell r="U21" t="str">
            <v>ksf</v>
          </cell>
          <cell r="V21">
            <v>0</v>
          </cell>
          <cell r="W21" t="str">
            <v>stdnts</v>
          </cell>
          <cell r="X21">
            <v>0</v>
          </cell>
          <cell r="Y21" t="str">
            <v>parents</v>
          </cell>
          <cell r="Z21">
            <v>0</v>
          </cell>
          <cell r="AA21" t="str">
            <v>staff</v>
          </cell>
          <cell r="AB21">
            <v>0</v>
          </cell>
          <cell r="AC21" t="str">
            <v>ksf</v>
          </cell>
          <cell r="AD21">
            <v>0</v>
          </cell>
          <cell r="AE21" t="str">
            <v>ksf</v>
          </cell>
          <cell r="AF21">
            <v>0</v>
          </cell>
          <cell r="AG21" t="str">
            <v>ksf</v>
          </cell>
          <cell r="AH21">
            <v>0</v>
          </cell>
          <cell r="AI21" t="str">
            <v>ksf</v>
          </cell>
          <cell r="AJ21">
            <v>55</v>
          </cell>
          <cell r="AK21" t="str">
            <v>DU</v>
          </cell>
          <cell r="AL21">
            <v>10.891999999999999</v>
          </cell>
          <cell r="AM21" t="str">
            <v>ksf</v>
          </cell>
          <cell r="AN21">
            <v>0</v>
          </cell>
          <cell r="AO21" t="str">
            <v>ksf</v>
          </cell>
          <cell r="AP21">
            <v>0</v>
          </cell>
          <cell r="AQ21" t="str">
            <v>ksf</v>
          </cell>
          <cell r="AR21">
            <v>0</v>
          </cell>
          <cell r="AS21" t="str">
            <v>ksf</v>
          </cell>
          <cell r="AT21">
            <v>0</v>
          </cell>
          <cell r="AU21" t="str">
            <v>ksf</v>
          </cell>
          <cell r="AV21">
            <v>0</v>
          </cell>
          <cell r="AW21" t="str">
            <v>ksf</v>
          </cell>
          <cell r="AX21">
            <v>0</v>
          </cell>
          <cell r="AY21" t="str">
            <v>ksf</v>
          </cell>
          <cell r="AZ21">
            <v>0</v>
          </cell>
          <cell r="BA21" t="str">
            <v>ksf</v>
          </cell>
          <cell r="BB21">
            <v>0</v>
          </cell>
          <cell r="BC21" t="str">
            <v>stdnts</v>
          </cell>
          <cell r="BD21">
            <v>0</v>
          </cell>
          <cell r="BE21" t="str">
            <v>parents</v>
          </cell>
          <cell r="BF21">
            <v>0</v>
          </cell>
          <cell r="BG21" t="str">
            <v>staff</v>
          </cell>
          <cell r="BH21">
            <v>0</v>
          </cell>
          <cell r="BI21" t="str">
            <v>ksf</v>
          </cell>
          <cell r="BJ21">
            <v>7.1459999999999999</v>
          </cell>
          <cell r="BK21" t="str">
            <v>ksf</v>
          </cell>
          <cell r="BL21">
            <v>0</v>
          </cell>
          <cell r="BM21" t="str">
            <v>ksf</v>
          </cell>
          <cell r="BN21">
            <v>0</v>
          </cell>
          <cell r="BO21" t="str">
            <v>ksf</v>
          </cell>
          <cell r="BP21">
            <v>55</v>
          </cell>
          <cell r="BQ21" t="str">
            <v>DU</v>
          </cell>
          <cell r="BR21">
            <v>10.292</v>
          </cell>
          <cell r="BS21" t="str">
            <v>ksf</v>
          </cell>
          <cell r="BT21">
            <v>0</v>
          </cell>
          <cell r="BU21" t="str">
            <v>ksf</v>
          </cell>
          <cell r="BV21">
            <v>0</v>
          </cell>
          <cell r="BW21" t="str">
            <v>ksf</v>
          </cell>
          <cell r="BX21">
            <v>0</v>
          </cell>
          <cell r="BY21" t="str">
            <v>ksf</v>
          </cell>
          <cell r="BZ21">
            <v>0</v>
          </cell>
          <cell r="CA21" t="str">
            <v>ksf</v>
          </cell>
          <cell r="CB21">
            <v>0</v>
          </cell>
          <cell r="CC21" t="str">
            <v>ksf</v>
          </cell>
          <cell r="CD21">
            <v>0</v>
          </cell>
          <cell r="CE21" t="str">
            <v>ksf</v>
          </cell>
          <cell r="CF21">
            <v>0</v>
          </cell>
          <cell r="CG21" t="str">
            <v>ksf</v>
          </cell>
          <cell r="CH21">
            <v>0</v>
          </cell>
          <cell r="CI21" t="str">
            <v>stdnts</v>
          </cell>
          <cell r="CJ21">
            <v>0</v>
          </cell>
          <cell r="CK21" t="str">
            <v>parents</v>
          </cell>
          <cell r="CL21">
            <v>0</v>
          </cell>
          <cell r="CM21" t="str">
            <v>staff</v>
          </cell>
          <cell r="CN21">
            <v>0</v>
          </cell>
          <cell r="CO21" t="str">
            <v>ksf</v>
          </cell>
          <cell r="CP21">
            <v>7.1459999999999999</v>
          </cell>
          <cell r="CQ21" t="str">
            <v>ksf</v>
          </cell>
          <cell r="CR21">
            <v>0</v>
          </cell>
          <cell r="CS21" t="str">
            <v>ksf</v>
          </cell>
          <cell r="CT21">
            <v>0</v>
          </cell>
          <cell r="CU21" t="str">
            <v>ksf</v>
          </cell>
        </row>
        <row r="22">
          <cell r="D22">
            <v>0</v>
          </cell>
          <cell r="E22" t="str">
            <v>DU</v>
          </cell>
          <cell r="F22">
            <v>0</v>
          </cell>
          <cell r="G22" t="str">
            <v>ksf</v>
          </cell>
          <cell r="H22">
            <v>0</v>
          </cell>
          <cell r="I22" t="str">
            <v>ksf</v>
          </cell>
          <cell r="J22">
            <v>0</v>
          </cell>
          <cell r="K22" t="str">
            <v>ksf</v>
          </cell>
          <cell r="L22">
            <v>0</v>
          </cell>
          <cell r="M22" t="str">
            <v>ksf</v>
          </cell>
          <cell r="N22">
            <v>0</v>
          </cell>
          <cell r="O22" t="str">
            <v>ksf</v>
          </cell>
          <cell r="P22">
            <v>0</v>
          </cell>
          <cell r="Q22" t="str">
            <v>ksf</v>
          </cell>
          <cell r="R22">
            <v>0</v>
          </cell>
          <cell r="S22" t="str">
            <v>ksf</v>
          </cell>
          <cell r="T22">
            <v>0</v>
          </cell>
          <cell r="U22" t="str">
            <v>ksf</v>
          </cell>
          <cell r="V22">
            <v>0</v>
          </cell>
          <cell r="W22" t="str">
            <v>stdnts</v>
          </cell>
          <cell r="X22">
            <v>0</v>
          </cell>
          <cell r="Y22" t="str">
            <v>parents</v>
          </cell>
          <cell r="Z22">
            <v>0</v>
          </cell>
          <cell r="AA22" t="str">
            <v>staff</v>
          </cell>
          <cell r="AB22">
            <v>7.5</v>
          </cell>
          <cell r="AC22" t="str">
            <v>ksf</v>
          </cell>
          <cell r="AD22">
            <v>0</v>
          </cell>
          <cell r="AE22" t="str">
            <v>ksf</v>
          </cell>
          <cell r="AF22">
            <v>0</v>
          </cell>
          <cell r="AG22" t="str">
            <v>ksf</v>
          </cell>
          <cell r="AH22">
            <v>0</v>
          </cell>
          <cell r="AI22" t="str">
            <v>ksf</v>
          </cell>
          <cell r="AJ22">
            <v>38</v>
          </cell>
          <cell r="AK22" t="str">
            <v>DU</v>
          </cell>
          <cell r="AL22">
            <v>9.8510000000000009</v>
          </cell>
          <cell r="AM22" t="str">
            <v>ksf</v>
          </cell>
          <cell r="AN22">
            <v>0</v>
          </cell>
          <cell r="AO22" t="str">
            <v>ksf</v>
          </cell>
          <cell r="AP22">
            <v>0</v>
          </cell>
          <cell r="AQ22" t="str">
            <v>ksf</v>
          </cell>
          <cell r="AR22">
            <v>0</v>
          </cell>
          <cell r="AS22" t="str">
            <v>ksf</v>
          </cell>
          <cell r="AT22">
            <v>0</v>
          </cell>
          <cell r="AU22" t="str">
            <v>ksf</v>
          </cell>
          <cell r="AV22">
            <v>0</v>
          </cell>
          <cell r="AW22" t="str">
            <v>ksf</v>
          </cell>
          <cell r="AX22">
            <v>0</v>
          </cell>
          <cell r="AY22" t="str">
            <v>ksf</v>
          </cell>
          <cell r="AZ22">
            <v>0</v>
          </cell>
          <cell r="BA22" t="str">
            <v>ksf</v>
          </cell>
          <cell r="BB22">
            <v>0</v>
          </cell>
          <cell r="BC22" t="str">
            <v>stdnts</v>
          </cell>
          <cell r="BD22">
            <v>0</v>
          </cell>
          <cell r="BE22" t="str">
            <v>parents</v>
          </cell>
          <cell r="BF22">
            <v>0</v>
          </cell>
          <cell r="BG22" t="str">
            <v>staff</v>
          </cell>
          <cell r="BH22">
            <v>0</v>
          </cell>
          <cell r="BI22" t="str">
            <v>ksf</v>
          </cell>
          <cell r="BJ22">
            <v>0</v>
          </cell>
          <cell r="BK22" t="str">
            <v>ksf</v>
          </cell>
          <cell r="BL22">
            <v>0</v>
          </cell>
          <cell r="BM22" t="str">
            <v>ksf</v>
          </cell>
          <cell r="BN22">
            <v>0</v>
          </cell>
          <cell r="BO22" t="str">
            <v>ksf</v>
          </cell>
          <cell r="BP22">
            <v>38</v>
          </cell>
          <cell r="BQ22" t="str">
            <v>DU</v>
          </cell>
          <cell r="BR22">
            <v>9.8510000000000009</v>
          </cell>
          <cell r="BS22" t="str">
            <v>ksf</v>
          </cell>
          <cell r="BT22">
            <v>0</v>
          </cell>
          <cell r="BU22" t="str">
            <v>ksf</v>
          </cell>
          <cell r="BV22">
            <v>0</v>
          </cell>
          <cell r="BW22" t="str">
            <v>ksf</v>
          </cell>
          <cell r="BX22">
            <v>0</v>
          </cell>
          <cell r="BY22" t="str">
            <v>ksf</v>
          </cell>
          <cell r="BZ22">
            <v>0</v>
          </cell>
          <cell r="CA22" t="str">
            <v>ksf</v>
          </cell>
          <cell r="CB22">
            <v>0</v>
          </cell>
          <cell r="CC22" t="str">
            <v>ksf</v>
          </cell>
          <cell r="CD22">
            <v>0</v>
          </cell>
          <cell r="CE22" t="str">
            <v>ksf</v>
          </cell>
          <cell r="CF22">
            <v>0</v>
          </cell>
          <cell r="CG22" t="str">
            <v>ksf</v>
          </cell>
          <cell r="CH22">
            <v>0</v>
          </cell>
          <cell r="CI22" t="str">
            <v>stdnts</v>
          </cell>
          <cell r="CJ22">
            <v>0</v>
          </cell>
          <cell r="CK22" t="str">
            <v>parents</v>
          </cell>
          <cell r="CL22">
            <v>0</v>
          </cell>
          <cell r="CM22" t="str">
            <v>staff</v>
          </cell>
          <cell r="CN22">
            <v>-7.5</v>
          </cell>
          <cell r="CO22" t="str">
            <v>ksf</v>
          </cell>
          <cell r="CP22">
            <v>0</v>
          </cell>
          <cell r="CQ22" t="str">
            <v>ksf</v>
          </cell>
          <cell r="CR22">
            <v>0</v>
          </cell>
          <cell r="CS22" t="str">
            <v>ksf</v>
          </cell>
          <cell r="CT22">
            <v>0</v>
          </cell>
          <cell r="CU22" t="str">
            <v>ksf</v>
          </cell>
        </row>
        <row r="23">
          <cell r="D23">
            <v>0</v>
          </cell>
          <cell r="E23" t="str">
            <v>DU</v>
          </cell>
          <cell r="F23">
            <v>6.5</v>
          </cell>
          <cell r="G23" t="str">
            <v>ksf</v>
          </cell>
          <cell r="H23">
            <v>0</v>
          </cell>
          <cell r="I23" t="str">
            <v>ksf</v>
          </cell>
          <cell r="J23">
            <v>0</v>
          </cell>
          <cell r="K23" t="str">
            <v>ksf</v>
          </cell>
          <cell r="L23">
            <v>0</v>
          </cell>
          <cell r="M23" t="str">
            <v>ksf</v>
          </cell>
          <cell r="N23">
            <v>0</v>
          </cell>
          <cell r="O23" t="str">
            <v>ksf</v>
          </cell>
          <cell r="P23">
            <v>0</v>
          </cell>
          <cell r="Q23" t="str">
            <v>ksf</v>
          </cell>
          <cell r="R23">
            <v>0</v>
          </cell>
          <cell r="S23" t="str">
            <v>ksf</v>
          </cell>
          <cell r="T23">
            <v>0</v>
          </cell>
          <cell r="U23" t="str">
            <v>ksf</v>
          </cell>
          <cell r="V23">
            <v>0</v>
          </cell>
          <cell r="W23" t="str">
            <v>stdnts</v>
          </cell>
          <cell r="X23">
            <v>0</v>
          </cell>
          <cell r="Y23" t="str">
            <v>parents</v>
          </cell>
          <cell r="Z23">
            <v>0</v>
          </cell>
          <cell r="AA23" t="str">
            <v>staff</v>
          </cell>
          <cell r="AB23">
            <v>0</v>
          </cell>
          <cell r="AC23" t="str">
            <v>ksf</v>
          </cell>
          <cell r="AD23">
            <v>0</v>
          </cell>
          <cell r="AE23" t="str">
            <v>ksf</v>
          </cell>
          <cell r="AF23">
            <v>0</v>
          </cell>
          <cell r="AG23" t="str">
            <v>ksf</v>
          </cell>
          <cell r="AH23">
            <v>0</v>
          </cell>
          <cell r="AI23" t="str">
            <v>ksf</v>
          </cell>
          <cell r="AJ23">
            <v>29</v>
          </cell>
          <cell r="AK23" t="str">
            <v>DU</v>
          </cell>
          <cell r="AL23">
            <v>7.242</v>
          </cell>
          <cell r="AM23" t="str">
            <v>ksf</v>
          </cell>
          <cell r="AN23">
            <v>0</v>
          </cell>
          <cell r="AO23" t="str">
            <v>ksf</v>
          </cell>
          <cell r="AP23">
            <v>0</v>
          </cell>
          <cell r="AQ23" t="str">
            <v>ksf</v>
          </cell>
          <cell r="AR23">
            <v>0</v>
          </cell>
          <cell r="AS23" t="str">
            <v>ksf</v>
          </cell>
          <cell r="AT23">
            <v>0</v>
          </cell>
          <cell r="AU23" t="str">
            <v>ksf</v>
          </cell>
          <cell r="AV23">
            <v>0</v>
          </cell>
          <cell r="AW23" t="str">
            <v>ksf</v>
          </cell>
          <cell r="AX23">
            <v>0</v>
          </cell>
          <cell r="AY23" t="str">
            <v>ksf</v>
          </cell>
          <cell r="AZ23">
            <v>0</v>
          </cell>
          <cell r="BA23" t="str">
            <v>ksf</v>
          </cell>
          <cell r="BB23">
            <v>0</v>
          </cell>
          <cell r="BC23" t="str">
            <v>stdnts</v>
          </cell>
          <cell r="BD23">
            <v>0</v>
          </cell>
          <cell r="BE23" t="str">
            <v>parents</v>
          </cell>
          <cell r="BF23">
            <v>0</v>
          </cell>
          <cell r="BG23" t="str">
            <v>staff</v>
          </cell>
          <cell r="BH23">
            <v>0</v>
          </cell>
          <cell r="BI23" t="str">
            <v>ksf</v>
          </cell>
          <cell r="BJ23">
            <v>0</v>
          </cell>
          <cell r="BK23" t="str">
            <v>ksf</v>
          </cell>
          <cell r="BL23">
            <v>0</v>
          </cell>
          <cell r="BM23" t="str">
            <v>ksf</v>
          </cell>
          <cell r="BN23">
            <v>0</v>
          </cell>
          <cell r="BO23" t="str">
            <v>ksf</v>
          </cell>
          <cell r="BP23">
            <v>29</v>
          </cell>
          <cell r="BQ23" t="str">
            <v>DU</v>
          </cell>
          <cell r="BR23">
            <v>0.74199999999999999</v>
          </cell>
          <cell r="BS23" t="str">
            <v>ksf</v>
          </cell>
          <cell r="BT23">
            <v>0</v>
          </cell>
          <cell r="BU23" t="str">
            <v>ksf</v>
          </cell>
          <cell r="BV23">
            <v>0</v>
          </cell>
          <cell r="BW23" t="str">
            <v>ksf</v>
          </cell>
          <cell r="BX23">
            <v>0</v>
          </cell>
          <cell r="BY23" t="str">
            <v>ksf</v>
          </cell>
          <cell r="BZ23">
            <v>0</v>
          </cell>
          <cell r="CA23" t="str">
            <v>ksf</v>
          </cell>
          <cell r="CB23">
            <v>0</v>
          </cell>
          <cell r="CC23" t="str">
            <v>ksf</v>
          </cell>
          <cell r="CD23">
            <v>0</v>
          </cell>
          <cell r="CE23" t="str">
            <v>ksf</v>
          </cell>
          <cell r="CF23">
            <v>0</v>
          </cell>
          <cell r="CG23" t="str">
            <v>ksf</v>
          </cell>
          <cell r="CH23">
            <v>0</v>
          </cell>
          <cell r="CI23" t="str">
            <v>stdnts</v>
          </cell>
          <cell r="CJ23">
            <v>0</v>
          </cell>
          <cell r="CK23" t="str">
            <v>parents</v>
          </cell>
          <cell r="CL23">
            <v>0</v>
          </cell>
          <cell r="CM23" t="str">
            <v>staff</v>
          </cell>
          <cell r="CN23">
            <v>0</v>
          </cell>
          <cell r="CO23" t="str">
            <v>ksf</v>
          </cell>
          <cell r="CP23">
            <v>0</v>
          </cell>
          <cell r="CQ23" t="str">
            <v>ksf</v>
          </cell>
          <cell r="CR23">
            <v>0</v>
          </cell>
          <cell r="CS23" t="str">
            <v>ksf</v>
          </cell>
          <cell r="CT23">
            <v>0</v>
          </cell>
          <cell r="CU23" t="str">
            <v>ksf</v>
          </cell>
        </row>
        <row r="24">
          <cell r="D24">
            <v>0</v>
          </cell>
          <cell r="E24" t="str">
            <v>DU</v>
          </cell>
          <cell r="F24">
            <v>0</v>
          </cell>
          <cell r="G24" t="str">
            <v>ksf</v>
          </cell>
          <cell r="H24">
            <v>0</v>
          </cell>
          <cell r="I24" t="str">
            <v>ksf</v>
          </cell>
          <cell r="J24">
            <v>0</v>
          </cell>
          <cell r="K24" t="str">
            <v>ksf</v>
          </cell>
          <cell r="L24">
            <v>0</v>
          </cell>
          <cell r="M24" t="str">
            <v>ksf</v>
          </cell>
          <cell r="N24">
            <v>0</v>
          </cell>
          <cell r="O24" t="str">
            <v>ksf</v>
          </cell>
          <cell r="P24">
            <v>0</v>
          </cell>
          <cell r="Q24" t="str">
            <v>ksf</v>
          </cell>
          <cell r="R24">
            <v>0</v>
          </cell>
          <cell r="S24" t="str">
            <v>ksf</v>
          </cell>
          <cell r="T24">
            <v>0</v>
          </cell>
          <cell r="U24" t="str">
            <v>ksf</v>
          </cell>
          <cell r="V24">
            <v>0</v>
          </cell>
          <cell r="W24" t="str">
            <v>stdnts</v>
          </cell>
          <cell r="X24">
            <v>0</v>
          </cell>
          <cell r="Y24" t="str">
            <v>parents</v>
          </cell>
          <cell r="Z24">
            <v>0</v>
          </cell>
          <cell r="AA24" t="str">
            <v>staff</v>
          </cell>
          <cell r="AB24">
            <v>0</v>
          </cell>
          <cell r="AC24" t="str">
            <v>ksf</v>
          </cell>
          <cell r="AD24">
            <v>0</v>
          </cell>
          <cell r="AE24" t="str">
            <v>ksf</v>
          </cell>
          <cell r="AF24">
            <v>0</v>
          </cell>
          <cell r="AG24" t="str">
            <v>ksf</v>
          </cell>
          <cell r="AH24">
            <v>0</v>
          </cell>
          <cell r="AI24" t="str">
            <v>ksf</v>
          </cell>
          <cell r="AJ24">
            <v>0</v>
          </cell>
          <cell r="AK24" t="str">
            <v>DU</v>
          </cell>
          <cell r="AL24">
            <v>0</v>
          </cell>
          <cell r="AM24" t="str">
            <v>ksf</v>
          </cell>
          <cell r="AN24">
            <v>0</v>
          </cell>
          <cell r="AO24" t="str">
            <v>ksf</v>
          </cell>
          <cell r="AP24">
            <v>0</v>
          </cell>
          <cell r="AQ24" t="str">
            <v>ksf</v>
          </cell>
          <cell r="AR24">
            <v>0</v>
          </cell>
          <cell r="AS24" t="str">
            <v>ksf</v>
          </cell>
          <cell r="AT24">
            <v>0</v>
          </cell>
          <cell r="AU24" t="str">
            <v>ksf</v>
          </cell>
          <cell r="AV24">
            <v>0</v>
          </cell>
          <cell r="AW24" t="str">
            <v>ksf</v>
          </cell>
          <cell r="AX24">
            <v>0</v>
          </cell>
          <cell r="AY24" t="str">
            <v>ksf</v>
          </cell>
          <cell r="AZ24">
            <v>0</v>
          </cell>
          <cell r="BA24" t="str">
            <v>ksf</v>
          </cell>
          <cell r="BB24">
            <v>0</v>
          </cell>
          <cell r="BC24" t="str">
            <v>stdnts</v>
          </cell>
          <cell r="BD24">
            <v>0</v>
          </cell>
          <cell r="BE24" t="str">
            <v>parents</v>
          </cell>
          <cell r="BF24">
            <v>0</v>
          </cell>
          <cell r="BG24" t="str">
            <v>staff</v>
          </cell>
          <cell r="BH24">
            <v>0</v>
          </cell>
          <cell r="BI24" t="str">
            <v>ksf</v>
          </cell>
          <cell r="BJ24">
            <v>0</v>
          </cell>
          <cell r="BK24" t="str">
            <v>ksf</v>
          </cell>
          <cell r="BL24">
            <v>0</v>
          </cell>
          <cell r="BM24" t="str">
            <v>ksf</v>
          </cell>
          <cell r="BN24">
            <v>0</v>
          </cell>
          <cell r="BO24" t="str">
            <v>ksf</v>
          </cell>
          <cell r="BP24">
            <v>0</v>
          </cell>
          <cell r="BQ24" t="str">
            <v>DU</v>
          </cell>
          <cell r="BR24">
            <v>0</v>
          </cell>
          <cell r="BS24" t="str">
            <v>ksf</v>
          </cell>
          <cell r="BT24">
            <v>0</v>
          </cell>
          <cell r="BU24" t="str">
            <v>ksf</v>
          </cell>
          <cell r="BV24">
            <v>0</v>
          </cell>
          <cell r="BW24" t="str">
            <v>ksf</v>
          </cell>
          <cell r="BX24">
            <v>0</v>
          </cell>
          <cell r="BY24" t="str">
            <v>ksf</v>
          </cell>
          <cell r="BZ24">
            <v>0</v>
          </cell>
          <cell r="CA24" t="str">
            <v>ksf</v>
          </cell>
          <cell r="CB24">
            <v>0</v>
          </cell>
          <cell r="CC24" t="str">
            <v>ksf</v>
          </cell>
          <cell r="CD24">
            <v>0</v>
          </cell>
          <cell r="CE24" t="str">
            <v>ksf</v>
          </cell>
          <cell r="CF24">
            <v>0</v>
          </cell>
          <cell r="CG24" t="str">
            <v>ksf</v>
          </cell>
          <cell r="CH24">
            <v>0</v>
          </cell>
          <cell r="CI24" t="str">
            <v>stdnts</v>
          </cell>
          <cell r="CJ24">
            <v>0</v>
          </cell>
          <cell r="CK24" t="str">
            <v>parents</v>
          </cell>
          <cell r="CL24">
            <v>0</v>
          </cell>
          <cell r="CM24" t="str">
            <v>staff</v>
          </cell>
          <cell r="CN24">
            <v>0</v>
          </cell>
          <cell r="CO24" t="str">
            <v>ksf</v>
          </cell>
          <cell r="CP24">
            <v>0</v>
          </cell>
          <cell r="CQ24" t="str">
            <v>ksf</v>
          </cell>
          <cell r="CR24">
            <v>0</v>
          </cell>
          <cell r="CS24" t="str">
            <v>ksf</v>
          </cell>
          <cell r="CT24">
            <v>0</v>
          </cell>
          <cell r="CU24" t="str">
            <v>ksf</v>
          </cell>
        </row>
        <row r="25">
          <cell r="D25">
            <v>0</v>
          </cell>
          <cell r="E25" t="str">
            <v>DU</v>
          </cell>
          <cell r="F25">
            <v>11.916</v>
          </cell>
          <cell r="G25" t="str">
            <v>ksf</v>
          </cell>
          <cell r="H25">
            <v>0</v>
          </cell>
          <cell r="I25" t="str">
            <v>ksf</v>
          </cell>
          <cell r="J25">
            <v>0</v>
          </cell>
          <cell r="K25" t="str">
            <v>ksf</v>
          </cell>
          <cell r="L25">
            <v>0</v>
          </cell>
          <cell r="M25" t="str">
            <v>ksf</v>
          </cell>
          <cell r="N25">
            <v>0</v>
          </cell>
          <cell r="O25" t="str">
            <v>ksf</v>
          </cell>
          <cell r="P25">
            <v>0</v>
          </cell>
          <cell r="Q25" t="str">
            <v>ksf</v>
          </cell>
          <cell r="R25">
            <v>0</v>
          </cell>
          <cell r="S25" t="str">
            <v>ksf</v>
          </cell>
          <cell r="T25">
            <v>0</v>
          </cell>
          <cell r="U25" t="str">
            <v>ksf</v>
          </cell>
          <cell r="V25">
            <v>0</v>
          </cell>
          <cell r="W25" t="str">
            <v>stdnts</v>
          </cell>
          <cell r="X25">
            <v>0</v>
          </cell>
          <cell r="Y25" t="str">
            <v>parents</v>
          </cell>
          <cell r="Z25">
            <v>0</v>
          </cell>
          <cell r="AA25" t="str">
            <v>staff</v>
          </cell>
          <cell r="AB25">
            <v>0</v>
          </cell>
          <cell r="AC25" t="str">
            <v>ksf</v>
          </cell>
          <cell r="AD25">
            <v>0</v>
          </cell>
          <cell r="AE25" t="str">
            <v>ksf</v>
          </cell>
          <cell r="AF25">
            <v>0</v>
          </cell>
          <cell r="AG25" t="str">
            <v>ksf</v>
          </cell>
          <cell r="AH25">
            <v>0</v>
          </cell>
          <cell r="AI25" t="str">
            <v>ksf</v>
          </cell>
          <cell r="AJ25">
            <v>88</v>
          </cell>
          <cell r="AK25" t="str">
            <v>DU</v>
          </cell>
          <cell r="AL25">
            <v>21.096</v>
          </cell>
          <cell r="AM25" t="str">
            <v>ksf</v>
          </cell>
          <cell r="AN25">
            <v>0</v>
          </cell>
          <cell r="AO25" t="str">
            <v>ksf</v>
          </cell>
          <cell r="AP25">
            <v>0</v>
          </cell>
          <cell r="AQ25" t="str">
            <v>ksf</v>
          </cell>
          <cell r="AR25">
            <v>0</v>
          </cell>
          <cell r="AS25" t="str">
            <v>ksf</v>
          </cell>
          <cell r="AT25">
            <v>0</v>
          </cell>
          <cell r="AU25" t="str">
            <v>ksf</v>
          </cell>
          <cell r="AV25">
            <v>0</v>
          </cell>
          <cell r="AW25" t="str">
            <v>ksf</v>
          </cell>
          <cell r="AX25">
            <v>0</v>
          </cell>
          <cell r="AY25" t="str">
            <v>ksf</v>
          </cell>
          <cell r="AZ25">
            <v>0</v>
          </cell>
          <cell r="BA25" t="str">
            <v>ksf</v>
          </cell>
          <cell r="BB25">
            <v>0</v>
          </cell>
          <cell r="BC25" t="str">
            <v>stdnts</v>
          </cell>
          <cell r="BD25">
            <v>0</v>
          </cell>
          <cell r="BE25" t="str">
            <v>parents</v>
          </cell>
          <cell r="BF25">
            <v>0</v>
          </cell>
          <cell r="BG25" t="str">
            <v>staff</v>
          </cell>
          <cell r="BH25">
            <v>0</v>
          </cell>
          <cell r="BI25" t="str">
            <v>ksf</v>
          </cell>
          <cell r="BJ25">
            <v>0</v>
          </cell>
          <cell r="BK25" t="str">
            <v>ksf</v>
          </cell>
          <cell r="BL25">
            <v>0</v>
          </cell>
          <cell r="BM25" t="str">
            <v>ksf</v>
          </cell>
          <cell r="BN25">
            <v>0</v>
          </cell>
          <cell r="BO25" t="str">
            <v>ksf</v>
          </cell>
          <cell r="BP25">
            <v>88</v>
          </cell>
          <cell r="BQ25" t="str">
            <v>DU</v>
          </cell>
          <cell r="BR25">
            <v>9.18</v>
          </cell>
          <cell r="BS25" t="str">
            <v>ksf</v>
          </cell>
          <cell r="BT25">
            <v>0</v>
          </cell>
          <cell r="BU25" t="str">
            <v>ksf</v>
          </cell>
          <cell r="BV25">
            <v>0</v>
          </cell>
          <cell r="BW25" t="str">
            <v>ksf</v>
          </cell>
          <cell r="BX25">
            <v>0</v>
          </cell>
          <cell r="BY25" t="str">
            <v>ksf</v>
          </cell>
          <cell r="BZ25">
            <v>0</v>
          </cell>
          <cell r="CA25" t="str">
            <v>ksf</v>
          </cell>
          <cell r="CB25">
            <v>0</v>
          </cell>
          <cell r="CC25" t="str">
            <v>ksf</v>
          </cell>
          <cell r="CD25">
            <v>0</v>
          </cell>
          <cell r="CE25" t="str">
            <v>ksf</v>
          </cell>
          <cell r="CF25">
            <v>0</v>
          </cell>
          <cell r="CG25" t="str">
            <v>ksf</v>
          </cell>
          <cell r="CH25">
            <v>0</v>
          </cell>
          <cell r="CI25" t="str">
            <v>stdnts</v>
          </cell>
          <cell r="CJ25">
            <v>0</v>
          </cell>
          <cell r="CK25" t="str">
            <v>parents</v>
          </cell>
          <cell r="CL25">
            <v>0</v>
          </cell>
          <cell r="CM25" t="str">
            <v>staff</v>
          </cell>
          <cell r="CN25">
            <v>0</v>
          </cell>
          <cell r="CO25" t="str">
            <v>ksf</v>
          </cell>
          <cell r="CP25">
            <v>0</v>
          </cell>
          <cell r="CQ25" t="str">
            <v>ksf</v>
          </cell>
          <cell r="CR25">
            <v>0</v>
          </cell>
          <cell r="CS25" t="str">
            <v>ksf</v>
          </cell>
          <cell r="CT25">
            <v>0</v>
          </cell>
          <cell r="CU25" t="str">
            <v>ksf</v>
          </cell>
        </row>
        <row r="26">
          <cell r="D26">
            <v>0</v>
          </cell>
          <cell r="E26" t="str">
            <v>DU</v>
          </cell>
          <cell r="F26">
            <v>6.4</v>
          </cell>
          <cell r="G26" t="str">
            <v>ksf</v>
          </cell>
          <cell r="H26">
            <v>0</v>
          </cell>
          <cell r="I26" t="str">
            <v>ksf</v>
          </cell>
          <cell r="J26">
            <v>0</v>
          </cell>
          <cell r="K26" t="str">
            <v>ksf</v>
          </cell>
          <cell r="L26">
            <v>0</v>
          </cell>
          <cell r="M26" t="str">
            <v>ksf</v>
          </cell>
          <cell r="N26">
            <v>6.2</v>
          </cell>
          <cell r="O26" t="str">
            <v>ksf</v>
          </cell>
          <cell r="P26">
            <v>0</v>
          </cell>
          <cell r="Q26" t="str">
            <v>ksf</v>
          </cell>
          <cell r="R26">
            <v>0</v>
          </cell>
          <cell r="S26" t="str">
            <v>ksf</v>
          </cell>
          <cell r="T26">
            <v>0</v>
          </cell>
          <cell r="U26" t="str">
            <v>ksf</v>
          </cell>
          <cell r="V26">
            <v>0</v>
          </cell>
          <cell r="W26" t="str">
            <v>stdnts</v>
          </cell>
          <cell r="X26">
            <v>0</v>
          </cell>
          <cell r="Y26" t="str">
            <v>parents</v>
          </cell>
          <cell r="Z26">
            <v>0</v>
          </cell>
          <cell r="AA26" t="str">
            <v>staff</v>
          </cell>
          <cell r="AB26">
            <v>0</v>
          </cell>
          <cell r="AC26" t="str">
            <v>ksf</v>
          </cell>
          <cell r="AD26">
            <v>0</v>
          </cell>
          <cell r="AE26" t="str">
            <v>ksf</v>
          </cell>
          <cell r="AF26">
            <v>0</v>
          </cell>
          <cell r="AG26" t="str">
            <v>ksf</v>
          </cell>
          <cell r="AH26">
            <v>0</v>
          </cell>
          <cell r="AI26" t="str">
            <v>ksf</v>
          </cell>
          <cell r="AJ26">
            <v>42</v>
          </cell>
          <cell r="AK26" t="str">
            <v>DU</v>
          </cell>
          <cell r="AL26">
            <v>0</v>
          </cell>
          <cell r="AM26" t="str">
            <v>ksf</v>
          </cell>
          <cell r="AN26">
            <v>0</v>
          </cell>
          <cell r="AO26" t="str">
            <v>ksf</v>
          </cell>
          <cell r="AP26">
            <v>0</v>
          </cell>
          <cell r="AQ26" t="str">
            <v>ksf</v>
          </cell>
          <cell r="AR26">
            <v>0</v>
          </cell>
          <cell r="AS26" t="str">
            <v>ksf</v>
          </cell>
          <cell r="AT26">
            <v>10.074999999999999</v>
          </cell>
          <cell r="AU26" t="str">
            <v>ksf</v>
          </cell>
          <cell r="AV26">
            <v>0</v>
          </cell>
          <cell r="AW26" t="str">
            <v>ksf</v>
          </cell>
          <cell r="AX26">
            <v>0</v>
          </cell>
          <cell r="AY26" t="str">
            <v>ksf</v>
          </cell>
          <cell r="AZ26">
            <v>0</v>
          </cell>
          <cell r="BA26" t="str">
            <v>ksf</v>
          </cell>
          <cell r="BB26">
            <v>0</v>
          </cell>
          <cell r="BC26" t="str">
            <v>stdnts</v>
          </cell>
          <cell r="BD26">
            <v>0</v>
          </cell>
          <cell r="BE26" t="str">
            <v>parents</v>
          </cell>
          <cell r="BF26">
            <v>0</v>
          </cell>
          <cell r="BG26" t="str">
            <v>staff</v>
          </cell>
          <cell r="BH26">
            <v>0</v>
          </cell>
          <cell r="BI26" t="str">
            <v>ksf</v>
          </cell>
          <cell r="BJ26">
            <v>0</v>
          </cell>
          <cell r="BK26" t="str">
            <v>ksf</v>
          </cell>
          <cell r="BL26">
            <v>0</v>
          </cell>
          <cell r="BM26" t="str">
            <v>ksf</v>
          </cell>
          <cell r="BN26">
            <v>0</v>
          </cell>
          <cell r="BO26" t="str">
            <v>ksf</v>
          </cell>
          <cell r="BP26">
            <v>42</v>
          </cell>
          <cell r="BQ26" t="str">
            <v>DU</v>
          </cell>
          <cell r="BR26">
            <v>-6.4</v>
          </cell>
          <cell r="BS26" t="str">
            <v>ksf</v>
          </cell>
          <cell r="BT26">
            <v>0</v>
          </cell>
          <cell r="BU26" t="str">
            <v>ksf</v>
          </cell>
          <cell r="BV26">
            <v>0</v>
          </cell>
          <cell r="BW26" t="str">
            <v>ksf</v>
          </cell>
          <cell r="BX26">
            <v>0</v>
          </cell>
          <cell r="BY26" t="str">
            <v>ksf</v>
          </cell>
          <cell r="BZ26">
            <v>3.875</v>
          </cell>
          <cell r="CA26" t="str">
            <v>ksf</v>
          </cell>
          <cell r="CB26">
            <v>0</v>
          </cell>
          <cell r="CC26" t="str">
            <v>ksf</v>
          </cell>
          <cell r="CD26">
            <v>0</v>
          </cell>
          <cell r="CE26" t="str">
            <v>ksf</v>
          </cell>
          <cell r="CF26">
            <v>0</v>
          </cell>
          <cell r="CG26" t="str">
            <v>ksf</v>
          </cell>
          <cell r="CH26">
            <v>0</v>
          </cell>
          <cell r="CI26" t="str">
            <v>stdnts</v>
          </cell>
          <cell r="CJ26">
            <v>0</v>
          </cell>
          <cell r="CK26" t="str">
            <v>parents</v>
          </cell>
          <cell r="CL26">
            <v>0</v>
          </cell>
          <cell r="CM26" t="str">
            <v>staff</v>
          </cell>
          <cell r="CN26">
            <v>0</v>
          </cell>
          <cell r="CO26" t="str">
            <v>ksf</v>
          </cell>
          <cell r="CP26">
            <v>0</v>
          </cell>
          <cell r="CQ26" t="str">
            <v>ksf</v>
          </cell>
          <cell r="CR26">
            <v>0</v>
          </cell>
          <cell r="CS26" t="str">
            <v>ksf</v>
          </cell>
          <cell r="CT26">
            <v>0</v>
          </cell>
          <cell r="CU26" t="str">
            <v>ksf</v>
          </cell>
        </row>
        <row r="27">
          <cell r="D27">
            <v>0</v>
          </cell>
          <cell r="E27" t="str">
            <v>DU</v>
          </cell>
          <cell r="F27">
            <v>1.65</v>
          </cell>
          <cell r="G27" t="str">
            <v>ksf</v>
          </cell>
          <cell r="H27">
            <v>0</v>
          </cell>
          <cell r="I27" t="str">
            <v>ksf</v>
          </cell>
          <cell r="J27">
            <v>0</v>
          </cell>
          <cell r="K27" t="str">
            <v>ksf</v>
          </cell>
          <cell r="L27">
            <v>0</v>
          </cell>
          <cell r="M27" t="str">
            <v>ksf</v>
          </cell>
          <cell r="N27">
            <v>0</v>
          </cell>
          <cell r="O27" t="str">
            <v>ksf</v>
          </cell>
          <cell r="P27">
            <v>0</v>
          </cell>
          <cell r="Q27" t="str">
            <v>ksf</v>
          </cell>
          <cell r="R27">
            <v>0</v>
          </cell>
          <cell r="S27" t="str">
            <v>ksf</v>
          </cell>
          <cell r="T27">
            <v>0</v>
          </cell>
          <cell r="U27" t="str">
            <v>ksf</v>
          </cell>
          <cell r="V27">
            <v>0</v>
          </cell>
          <cell r="W27" t="str">
            <v>stdnts</v>
          </cell>
          <cell r="X27">
            <v>0</v>
          </cell>
          <cell r="Y27" t="str">
            <v>parents</v>
          </cell>
          <cell r="Z27">
            <v>0</v>
          </cell>
          <cell r="AA27" t="str">
            <v>staff</v>
          </cell>
          <cell r="AB27">
            <v>0</v>
          </cell>
          <cell r="AC27" t="str">
            <v>ksf</v>
          </cell>
          <cell r="AD27">
            <v>0</v>
          </cell>
          <cell r="AE27" t="str">
            <v>ksf</v>
          </cell>
          <cell r="AF27">
            <v>0</v>
          </cell>
          <cell r="AG27" t="str">
            <v>ksf</v>
          </cell>
          <cell r="AH27">
            <v>0</v>
          </cell>
          <cell r="AI27" t="str">
            <v>ksf</v>
          </cell>
          <cell r="AJ27">
            <v>49</v>
          </cell>
          <cell r="AK27" t="str">
            <v>DU</v>
          </cell>
          <cell r="AL27">
            <v>11.851000000000001</v>
          </cell>
          <cell r="AM27" t="str">
            <v>ksf</v>
          </cell>
          <cell r="AN27">
            <v>0</v>
          </cell>
          <cell r="AO27" t="str">
            <v>ksf</v>
          </cell>
          <cell r="AP27">
            <v>0</v>
          </cell>
          <cell r="AQ27" t="str">
            <v>ksf</v>
          </cell>
          <cell r="AR27">
            <v>0</v>
          </cell>
          <cell r="AS27" t="str">
            <v>ksf</v>
          </cell>
          <cell r="AT27">
            <v>0</v>
          </cell>
          <cell r="AU27" t="str">
            <v>ksf</v>
          </cell>
          <cell r="AV27">
            <v>0</v>
          </cell>
          <cell r="AW27" t="str">
            <v>ksf</v>
          </cell>
          <cell r="AX27">
            <v>0</v>
          </cell>
          <cell r="AY27" t="str">
            <v>ksf</v>
          </cell>
          <cell r="AZ27">
            <v>0</v>
          </cell>
          <cell r="BA27" t="str">
            <v>ksf</v>
          </cell>
          <cell r="BB27">
            <v>0</v>
          </cell>
          <cell r="BC27" t="str">
            <v>stdnts</v>
          </cell>
          <cell r="BD27">
            <v>0</v>
          </cell>
          <cell r="BE27" t="str">
            <v>parents</v>
          </cell>
          <cell r="BF27">
            <v>0</v>
          </cell>
          <cell r="BG27" t="str">
            <v>staff</v>
          </cell>
          <cell r="BH27">
            <v>0</v>
          </cell>
          <cell r="BI27" t="str">
            <v>ksf</v>
          </cell>
          <cell r="BJ27">
            <v>0</v>
          </cell>
          <cell r="BK27" t="str">
            <v>ksf</v>
          </cell>
          <cell r="BL27">
            <v>0</v>
          </cell>
          <cell r="BM27" t="str">
            <v>ksf</v>
          </cell>
          <cell r="BN27">
            <v>0</v>
          </cell>
          <cell r="BO27" t="str">
            <v>ksf</v>
          </cell>
          <cell r="BP27">
            <v>49</v>
          </cell>
          <cell r="BQ27" t="str">
            <v>DU</v>
          </cell>
          <cell r="BR27">
            <v>10.201000000000001</v>
          </cell>
          <cell r="BS27" t="str">
            <v>ksf</v>
          </cell>
          <cell r="BT27">
            <v>0</v>
          </cell>
          <cell r="BU27" t="str">
            <v>ksf</v>
          </cell>
          <cell r="BV27">
            <v>0</v>
          </cell>
          <cell r="BW27" t="str">
            <v>ksf</v>
          </cell>
          <cell r="BX27">
            <v>0</v>
          </cell>
          <cell r="BY27" t="str">
            <v>ksf</v>
          </cell>
          <cell r="BZ27">
            <v>0</v>
          </cell>
          <cell r="CA27" t="str">
            <v>ksf</v>
          </cell>
          <cell r="CB27">
            <v>0</v>
          </cell>
          <cell r="CC27" t="str">
            <v>ksf</v>
          </cell>
          <cell r="CD27">
            <v>0</v>
          </cell>
          <cell r="CE27" t="str">
            <v>ksf</v>
          </cell>
          <cell r="CF27">
            <v>0</v>
          </cell>
          <cell r="CG27" t="str">
            <v>ksf</v>
          </cell>
          <cell r="CH27">
            <v>0</v>
          </cell>
          <cell r="CI27" t="str">
            <v>stdnts</v>
          </cell>
          <cell r="CJ27">
            <v>0</v>
          </cell>
          <cell r="CK27" t="str">
            <v>parents</v>
          </cell>
          <cell r="CL27">
            <v>0</v>
          </cell>
          <cell r="CM27" t="str">
            <v>staff</v>
          </cell>
          <cell r="CN27">
            <v>0</v>
          </cell>
          <cell r="CO27" t="str">
            <v>ksf</v>
          </cell>
          <cell r="CP27">
            <v>0</v>
          </cell>
          <cell r="CQ27" t="str">
            <v>ksf</v>
          </cell>
          <cell r="CR27">
            <v>0</v>
          </cell>
          <cell r="CS27" t="str">
            <v>ksf</v>
          </cell>
          <cell r="CT27">
            <v>0</v>
          </cell>
          <cell r="CU27" t="str">
            <v>ksf</v>
          </cell>
        </row>
        <row r="28">
          <cell r="D28">
            <v>6</v>
          </cell>
          <cell r="E28" t="str">
            <v>DU</v>
          </cell>
          <cell r="F28">
            <v>0</v>
          </cell>
          <cell r="G28" t="str">
            <v>ksf</v>
          </cell>
          <cell r="H28">
            <v>0</v>
          </cell>
          <cell r="I28" t="str">
            <v>ksf</v>
          </cell>
          <cell r="J28">
            <v>0</v>
          </cell>
          <cell r="K28" t="str">
            <v>ksf</v>
          </cell>
          <cell r="L28">
            <v>0</v>
          </cell>
          <cell r="M28" t="str">
            <v>ksf</v>
          </cell>
          <cell r="N28">
            <v>0</v>
          </cell>
          <cell r="O28" t="str">
            <v>ksf</v>
          </cell>
          <cell r="P28">
            <v>0</v>
          </cell>
          <cell r="Q28" t="str">
            <v>ksf</v>
          </cell>
          <cell r="R28">
            <v>0</v>
          </cell>
          <cell r="S28" t="str">
            <v>ksf</v>
          </cell>
          <cell r="T28">
            <v>0</v>
          </cell>
          <cell r="U28" t="str">
            <v>ksf</v>
          </cell>
          <cell r="V28">
            <v>0</v>
          </cell>
          <cell r="W28" t="str">
            <v>stdnts</v>
          </cell>
          <cell r="X28">
            <v>0</v>
          </cell>
          <cell r="Y28" t="str">
            <v>parents</v>
          </cell>
          <cell r="Z28">
            <v>0</v>
          </cell>
          <cell r="AA28" t="str">
            <v>staff</v>
          </cell>
          <cell r="AB28">
            <v>0</v>
          </cell>
          <cell r="AC28" t="str">
            <v>ksf</v>
          </cell>
          <cell r="AD28">
            <v>0</v>
          </cell>
          <cell r="AE28" t="str">
            <v>ksf</v>
          </cell>
          <cell r="AF28">
            <v>0</v>
          </cell>
          <cell r="AG28" t="str">
            <v>ksf</v>
          </cell>
          <cell r="AH28">
            <v>0</v>
          </cell>
          <cell r="AI28" t="str">
            <v>ksf</v>
          </cell>
          <cell r="AJ28">
            <v>188</v>
          </cell>
          <cell r="AK28" t="str">
            <v>DU</v>
          </cell>
          <cell r="AL28">
            <v>26.396999999999998</v>
          </cell>
          <cell r="AM28" t="str">
            <v>ksf</v>
          </cell>
          <cell r="AN28">
            <v>0</v>
          </cell>
          <cell r="AO28" t="str">
            <v>ksf</v>
          </cell>
          <cell r="AP28">
            <v>0</v>
          </cell>
          <cell r="AQ28" t="str">
            <v>ksf</v>
          </cell>
          <cell r="AR28">
            <v>0</v>
          </cell>
          <cell r="AS28" t="str">
            <v>ksf</v>
          </cell>
          <cell r="AT28">
            <v>0</v>
          </cell>
          <cell r="AU28" t="str">
            <v>ksf</v>
          </cell>
          <cell r="AV28">
            <v>0</v>
          </cell>
          <cell r="AW28" t="str">
            <v>ksf</v>
          </cell>
          <cell r="AX28">
            <v>0</v>
          </cell>
          <cell r="AY28" t="str">
            <v>ksf</v>
          </cell>
          <cell r="AZ28">
            <v>0</v>
          </cell>
          <cell r="BA28" t="str">
            <v>ksf</v>
          </cell>
          <cell r="BB28">
            <v>0</v>
          </cell>
          <cell r="BC28" t="str">
            <v>stdnts</v>
          </cell>
          <cell r="BD28">
            <v>0</v>
          </cell>
          <cell r="BE28" t="str">
            <v>parents</v>
          </cell>
          <cell r="BF28">
            <v>0</v>
          </cell>
          <cell r="BG28" t="str">
            <v>staff</v>
          </cell>
          <cell r="BH28">
            <v>0</v>
          </cell>
          <cell r="BI28" t="str">
            <v>ksf</v>
          </cell>
          <cell r="BJ28">
            <v>0</v>
          </cell>
          <cell r="BK28" t="str">
            <v>ksf</v>
          </cell>
          <cell r="BL28">
            <v>0</v>
          </cell>
          <cell r="BM28" t="str">
            <v>ksf</v>
          </cell>
          <cell r="BN28">
            <v>0</v>
          </cell>
          <cell r="BO28" t="str">
            <v>ksf</v>
          </cell>
          <cell r="BP28">
            <v>182</v>
          </cell>
          <cell r="BQ28" t="str">
            <v>DU</v>
          </cell>
          <cell r="BR28">
            <v>26.396999999999998</v>
          </cell>
          <cell r="BS28" t="str">
            <v>ksf</v>
          </cell>
          <cell r="BT28">
            <v>0</v>
          </cell>
          <cell r="BU28" t="str">
            <v>ksf</v>
          </cell>
          <cell r="BV28">
            <v>0</v>
          </cell>
          <cell r="BW28" t="str">
            <v>ksf</v>
          </cell>
          <cell r="BX28">
            <v>0</v>
          </cell>
          <cell r="BY28" t="str">
            <v>ksf</v>
          </cell>
          <cell r="BZ28">
            <v>0</v>
          </cell>
          <cell r="CA28" t="str">
            <v>ksf</v>
          </cell>
          <cell r="CB28">
            <v>0</v>
          </cell>
          <cell r="CC28" t="str">
            <v>ksf</v>
          </cell>
          <cell r="CD28">
            <v>0</v>
          </cell>
          <cell r="CE28" t="str">
            <v>ksf</v>
          </cell>
          <cell r="CF28">
            <v>0</v>
          </cell>
          <cell r="CG28" t="str">
            <v>ksf</v>
          </cell>
          <cell r="CH28">
            <v>0</v>
          </cell>
          <cell r="CI28" t="str">
            <v>stdnts</v>
          </cell>
          <cell r="CJ28">
            <v>0</v>
          </cell>
          <cell r="CK28" t="str">
            <v>parents</v>
          </cell>
          <cell r="CL28">
            <v>0</v>
          </cell>
          <cell r="CM28" t="str">
            <v>staff</v>
          </cell>
          <cell r="CN28">
            <v>0</v>
          </cell>
          <cell r="CO28" t="str">
            <v>ksf</v>
          </cell>
          <cell r="CP28">
            <v>0</v>
          </cell>
          <cell r="CQ28" t="str">
            <v>ksf</v>
          </cell>
          <cell r="CR28">
            <v>0</v>
          </cell>
          <cell r="CS28" t="str">
            <v>ksf</v>
          </cell>
          <cell r="CT28">
            <v>0</v>
          </cell>
          <cell r="CU28" t="str">
            <v>ksf</v>
          </cell>
        </row>
        <row r="29">
          <cell r="D29">
            <v>0</v>
          </cell>
          <cell r="E29" t="str">
            <v>DU</v>
          </cell>
          <cell r="F29">
            <v>0</v>
          </cell>
          <cell r="G29" t="str">
            <v>ksf</v>
          </cell>
          <cell r="H29">
            <v>0</v>
          </cell>
          <cell r="I29" t="str">
            <v>ksf</v>
          </cell>
          <cell r="J29">
            <v>0</v>
          </cell>
          <cell r="K29" t="str">
            <v>ksf</v>
          </cell>
          <cell r="L29">
            <v>0</v>
          </cell>
          <cell r="M29" t="str">
            <v>ksf</v>
          </cell>
          <cell r="N29">
            <v>0</v>
          </cell>
          <cell r="O29" t="str">
            <v>ksf</v>
          </cell>
          <cell r="P29">
            <v>0</v>
          </cell>
          <cell r="Q29" t="str">
            <v>ksf</v>
          </cell>
          <cell r="R29">
            <v>0</v>
          </cell>
          <cell r="S29" t="str">
            <v>ksf</v>
          </cell>
          <cell r="T29">
            <v>0</v>
          </cell>
          <cell r="U29" t="str">
            <v>ksf</v>
          </cell>
          <cell r="V29">
            <v>0</v>
          </cell>
          <cell r="W29" t="str">
            <v>stdnts</v>
          </cell>
          <cell r="X29">
            <v>0</v>
          </cell>
          <cell r="Y29" t="str">
            <v>parents</v>
          </cell>
          <cell r="Z29">
            <v>0</v>
          </cell>
          <cell r="AA29" t="str">
            <v>staff</v>
          </cell>
          <cell r="AB29">
            <v>0</v>
          </cell>
          <cell r="AC29" t="str">
            <v>ksf</v>
          </cell>
          <cell r="AD29">
            <v>0</v>
          </cell>
          <cell r="AE29" t="str">
            <v>ksf</v>
          </cell>
          <cell r="AF29">
            <v>0</v>
          </cell>
          <cell r="AG29" t="str">
            <v>ksf</v>
          </cell>
          <cell r="AH29">
            <v>0</v>
          </cell>
          <cell r="AI29" t="str">
            <v>ksf</v>
          </cell>
          <cell r="AJ29">
            <v>0</v>
          </cell>
          <cell r="AK29" t="str">
            <v>DU</v>
          </cell>
          <cell r="AL29">
            <v>0</v>
          </cell>
          <cell r="AM29" t="str">
            <v>ksf</v>
          </cell>
          <cell r="AN29">
            <v>0</v>
          </cell>
          <cell r="AO29" t="str">
            <v>ksf</v>
          </cell>
          <cell r="AP29">
            <v>0</v>
          </cell>
          <cell r="AQ29" t="str">
            <v>ksf</v>
          </cell>
          <cell r="AR29">
            <v>0</v>
          </cell>
          <cell r="AS29" t="str">
            <v>ksf</v>
          </cell>
          <cell r="AT29">
            <v>0</v>
          </cell>
          <cell r="AU29" t="str">
            <v>ksf</v>
          </cell>
          <cell r="AV29">
            <v>0</v>
          </cell>
          <cell r="AW29" t="str">
            <v>ksf</v>
          </cell>
          <cell r="AX29">
            <v>0</v>
          </cell>
          <cell r="AY29" t="str">
            <v>ksf</v>
          </cell>
          <cell r="AZ29">
            <v>0</v>
          </cell>
          <cell r="BA29" t="str">
            <v>ksf</v>
          </cell>
          <cell r="BB29">
            <v>0</v>
          </cell>
          <cell r="BC29" t="str">
            <v>stdnts</v>
          </cell>
          <cell r="BD29">
            <v>0</v>
          </cell>
          <cell r="BE29" t="str">
            <v>parents</v>
          </cell>
          <cell r="BF29">
            <v>0</v>
          </cell>
          <cell r="BG29" t="str">
            <v>staff</v>
          </cell>
          <cell r="BH29">
            <v>0</v>
          </cell>
          <cell r="BI29" t="str">
            <v>ksf</v>
          </cell>
          <cell r="BJ29">
            <v>0</v>
          </cell>
          <cell r="BK29" t="str">
            <v>ksf</v>
          </cell>
          <cell r="BL29">
            <v>0</v>
          </cell>
          <cell r="BM29" t="str">
            <v>ksf</v>
          </cell>
          <cell r="BN29">
            <v>0</v>
          </cell>
          <cell r="BO29" t="str">
            <v>ksf</v>
          </cell>
          <cell r="BP29">
            <v>0</v>
          </cell>
          <cell r="BQ29" t="str">
            <v>DU</v>
          </cell>
          <cell r="BR29">
            <v>0</v>
          </cell>
          <cell r="BS29" t="str">
            <v>ksf</v>
          </cell>
          <cell r="BT29">
            <v>0</v>
          </cell>
          <cell r="BU29" t="str">
            <v>ksf</v>
          </cell>
          <cell r="BV29">
            <v>0</v>
          </cell>
          <cell r="BW29" t="str">
            <v>ksf</v>
          </cell>
          <cell r="BX29">
            <v>0</v>
          </cell>
          <cell r="BY29" t="str">
            <v>ksf</v>
          </cell>
          <cell r="BZ29">
            <v>0</v>
          </cell>
          <cell r="CA29" t="str">
            <v>ksf</v>
          </cell>
          <cell r="CB29">
            <v>0</v>
          </cell>
          <cell r="CC29" t="str">
            <v>ksf</v>
          </cell>
          <cell r="CD29">
            <v>0</v>
          </cell>
          <cell r="CE29" t="str">
            <v>ksf</v>
          </cell>
          <cell r="CF29">
            <v>0</v>
          </cell>
          <cell r="CG29" t="str">
            <v>ksf</v>
          </cell>
          <cell r="CH29">
            <v>0</v>
          </cell>
          <cell r="CI29" t="str">
            <v>stdnts</v>
          </cell>
          <cell r="CJ29">
            <v>0</v>
          </cell>
          <cell r="CK29" t="str">
            <v>parents</v>
          </cell>
          <cell r="CL29">
            <v>0</v>
          </cell>
          <cell r="CM29" t="str">
            <v>staff</v>
          </cell>
          <cell r="CN29">
            <v>0</v>
          </cell>
          <cell r="CO29" t="str">
            <v>ksf</v>
          </cell>
          <cell r="CP29">
            <v>0</v>
          </cell>
          <cell r="CQ29" t="str">
            <v>ksf</v>
          </cell>
          <cell r="CR29">
            <v>0</v>
          </cell>
          <cell r="CS29" t="str">
            <v>ksf</v>
          </cell>
          <cell r="CT29">
            <v>0</v>
          </cell>
          <cell r="CU29" t="str">
            <v>ksf</v>
          </cell>
        </row>
        <row r="30">
          <cell r="D30">
            <v>0</v>
          </cell>
          <cell r="E30" t="str">
            <v>DU</v>
          </cell>
          <cell r="F30">
            <v>0</v>
          </cell>
          <cell r="G30" t="str">
            <v>ksf</v>
          </cell>
          <cell r="H30">
            <v>0</v>
          </cell>
          <cell r="I30" t="str">
            <v>ksf</v>
          </cell>
          <cell r="J30">
            <v>0</v>
          </cell>
          <cell r="K30" t="str">
            <v>ksf</v>
          </cell>
          <cell r="L30">
            <v>0</v>
          </cell>
          <cell r="M30" t="str">
            <v>ksf</v>
          </cell>
          <cell r="N30">
            <v>0</v>
          </cell>
          <cell r="O30" t="str">
            <v>ksf</v>
          </cell>
          <cell r="P30">
            <v>0</v>
          </cell>
          <cell r="Q30" t="str">
            <v>ksf</v>
          </cell>
          <cell r="R30">
            <v>0</v>
          </cell>
          <cell r="S30" t="str">
            <v>ksf</v>
          </cell>
          <cell r="T30">
            <v>0</v>
          </cell>
          <cell r="U30" t="str">
            <v>ksf</v>
          </cell>
          <cell r="V30">
            <v>0</v>
          </cell>
          <cell r="W30" t="str">
            <v>stdnts</v>
          </cell>
          <cell r="X30">
            <v>0</v>
          </cell>
          <cell r="Y30" t="str">
            <v>parents</v>
          </cell>
          <cell r="Z30">
            <v>0</v>
          </cell>
          <cell r="AA30" t="str">
            <v>staff</v>
          </cell>
          <cell r="AB30">
            <v>0</v>
          </cell>
          <cell r="AC30" t="str">
            <v>ksf</v>
          </cell>
          <cell r="AD30">
            <v>6.97</v>
          </cell>
          <cell r="AE30" t="str">
            <v>ksf</v>
          </cell>
          <cell r="AF30">
            <v>0</v>
          </cell>
          <cell r="AG30" t="str">
            <v>ksf</v>
          </cell>
          <cell r="AH30">
            <v>0</v>
          </cell>
          <cell r="AI30" t="str">
            <v>ksf</v>
          </cell>
          <cell r="AJ30">
            <v>207</v>
          </cell>
          <cell r="AK30" t="str">
            <v>DU</v>
          </cell>
          <cell r="AL30">
            <v>3.3889999999999998</v>
          </cell>
          <cell r="AM30" t="str">
            <v>ksf</v>
          </cell>
          <cell r="AN30">
            <v>0</v>
          </cell>
          <cell r="AO30" t="str">
            <v>ksf</v>
          </cell>
          <cell r="AP30">
            <v>0</v>
          </cell>
          <cell r="AQ30" t="str">
            <v>ksf</v>
          </cell>
          <cell r="AR30">
            <v>0</v>
          </cell>
          <cell r="AS30" t="str">
            <v>ksf</v>
          </cell>
          <cell r="AT30">
            <v>0</v>
          </cell>
          <cell r="AU30" t="str">
            <v>ksf</v>
          </cell>
          <cell r="AV30">
            <v>0</v>
          </cell>
          <cell r="AW30" t="str">
            <v>ksf</v>
          </cell>
          <cell r="AX30">
            <v>0</v>
          </cell>
          <cell r="AY30" t="str">
            <v>ksf</v>
          </cell>
          <cell r="AZ30">
            <v>0</v>
          </cell>
          <cell r="BA30" t="str">
            <v>ksf</v>
          </cell>
          <cell r="BB30">
            <v>0</v>
          </cell>
          <cell r="BC30" t="str">
            <v>stdnts</v>
          </cell>
          <cell r="BD30">
            <v>0</v>
          </cell>
          <cell r="BE30" t="str">
            <v>parents</v>
          </cell>
          <cell r="BF30">
            <v>0</v>
          </cell>
          <cell r="BG30" t="str">
            <v>staff</v>
          </cell>
          <cell r="BH30">
            <v>0</v>
          </cell>
          <cell r="BI30" t="str">
            <v>ksf</v>
          </cell>
          <cell r="BJ30">
            <v>35.061</v>
          </cell>
          <cell r="BK30" t="str">
            <v>ksf</v>
          </cell>
          <cell r="BL30">
            <v>0</v>
          </cell>
          <cell r="BM30" t="str">
            <v>ksf</v>
          </cell>
          <cell r="BN30">
            <v>0</v>
          </cell>
          <cell r="BO30" t="str">
            <v>ksf</v>
          </cell>
          <cell r="BP30">
            <v>207</v>
          </cell>
          <cell r="BQ30" t="str">
            <v>DU</v>
          </cell>
          <cell r="BR30">
            <v>3.3889999999999998</v>
          </cell>
          <cell r="BS30" t="str">
            <v>ksf</v>
          </cell>
          <cell r="BT30">
            <v>0</v>
          </cell>
          <cell r="BU30" t="str">
            <v>ksf</v>
          </cell>
          <cell r="BV30">
            <v>0</v>
          </cell>
          <cell r="BW30" t="str">
            <v>ksf</v>
          </cell>
          <cell r="BX30">
            <v>0</v>
          </cell>
          <cell r="BY30" t="str">
            <v>ksf</v>
          </cell>
          <cell r="BZ30">
            <v>0</v>
          </cell>
          <cell r="CA30" t="str">
            <v>ksf</v>
          </cell>
          <cell r="CB30">
            <v>0</v>
          </cell>
          <cell r="CC30" t="str">
            <v>ksf</v>
          </cell>
          <cell r="CD30">
            <v>0</v>
          </cell>
          <cell r="CE30" t="str">
            <v>ksf</v>
          </cell>
          <cell r="CF30">
            <v>0</v>
          </cell>
          <cell r="CG30" t="str">
            <v>ksf</v>
          </cell>
          <cell r="CH30">
            <v>0</v>
          </cell>
          <cell r="CI30" t="str">
            <v>stdnts</v>
          </cell>
          <cell r="CJ30">
            <v>0</v>
          </cell>
          <cell r="CK30" t="str">
            <v>parents</v>
          </cell>
          <cell r="CL30">
            <v>0</v>
          </cell>
          <cell r="CM30" t="str">
            <v>staff</v>
          </cell>
          <cell r="CN30">
            <v>0</v>
          </cell>
          <cell r="CO30" t="str">
            <v>ksf</v>
          </cell>
          <cell r="CP30">
            <v>28.091000000000001</v>
          </cell>
          <cell r="CQ30" t="str">
            <v>ksf</v>
          </cell>
          <cell r="CR30">
            <v>0</v>
          </cell>
          <cell r="CS30" t="str">
            <v>ksf</v>
          </cell>
          <cell r="CT30">
            <v>0</v>
          </cell>
          <cell r="CU30" t="str">
            <v>ksf</v>
          </cell>
        </row>
        <row r="31">
          <cell r="D31">
            <v>0</v>
          </cell>
          <cell r="E31" t="str">
            <v>DU</v>
          </cell>
          <cell r="F31">
            <v>0</v>
          </cell>
          <cell r="G31" t="str">
            <v>ksf</v>
          </cell>
          <cell r="H31">
            <v>0</v>
          </cell>
          <cell r="I31" t="str">
            <v>ksf</v>
          </cell>
          <cell r="J31">
            <v>0</v>
          </cell>
          <cell r="K31" t="str">
            <v>ksf</v>
          </cell>
          <cell r="L31">
            <v>0</v>
          </cell>
          <cell r="M31" t="str">
            <v>ksf</v>
          </cell>
          <cell r="N31">
            <v>0</v>
          </cell>
          <cell r="O31" t="str">
            <v>ksf</v>
          </cell>
          <cell r="P31">
            <v>0</v>
          </cell>
          <cell r="Q31" t="str">
            <v>ksf</v>
          </cell>
          <cell r="R31">
            <v>0</v>
          </cell>
          <cell r="S31" t="str">
            <v>ksf</v>
          </cell>
          <cell r="T31">
            <v>0</v>
          </cell>
          <cell r="U31" t="str">
            <v>ksf</v>
          </cell>
          <cell r="V31">
            <v>0</v>
          </cell>
          <cell r="W31" t="str">
            <v>stdnts</v>
          </cell>
          <cell r="X31">
            <v>0</v>
          </cell>
          <cell r="Y31" t="str">
            <v>parents</v>
          </cell>
          <cell r="Z31">
            <v>0</v>
          </cell>
          <cell r="AA31" t="str">
            <v>staff</v>
          </cell>
          <cell r="AB31">
            <v>0</v>
          </cell>
          <cell r="AC31" t="str">
            <v>ksf</v>
          </cell>
          <cell r="AD31">
            <v>0</v>
          </cell>
          <cell r="AE31" t="str">
            <v>ksf</v>
          </cell>
          <cell r="AF31">
            <v>0</v>
          </cell>
          <cell r="AG31" t="str">
            <v>ksf</v>
          </cell>
          <cell r="AH31">
            <v>0</v>
          </cell>
          <cell r="AI31" t="str">
            <v>ksf</v>
          </cell>
          <cell r="AJ31">
            <v>0</v>
          </cell>
          <cell r="AK31" t="str">
            <v>DU</v>
          </cell>
          <cell r="AL31">
            <v>0</v>
          </cell>
          <cell r="AM31" t="str">
            <v>ksf</v>
          </cell>
          <cell r="AN31">
            <v>0</v>
          </cell>
          <cell r="AO31" t="str">
            <v>ksf</v>
          </cell>
          <cell r="AP31">
            <v>0</v>
          </cell>
          <cell r="AQ31" t="str">
            <v>ksf</v>
          </cell>
          <cell r="AR31">
            <v>0</v>
          </cell>
          <cell r="AS31" t="str">
            <v>ksf</v>
          </cell>
          <cell r="AT31">
            <v>0</v>
          </cell>
          <cell r="AU31" t="str">
            <v>ksf</v>
          </cell>
          <cell r="AV31">
            <v>0</v>
          </cell>
          <cell r="AW31" t="str">
            <v>ksf</v>
          </cell>
          <cell r="AX31">
            <v>0</v>
          </cell>
          <cell r="AY31" t="str">
            <v>ksf</v>
          </cell>
          <cell r="AZ31">
            <v>0</v>
          </cell>
          <cell r="BA31" t="str">
            <v>ksf</v>
          </cell>
          <cell r="BB31">
            <v>0</v>
          </cell>
          <cell r="BC31" t="str">
            <v>stdnts</v>
          </cell>
          <cell r="BD31">
            <v>0</v>
          </cell>
          <cell r="BE31" t="str">
            <v>parents</v>
          </cell>
          <cell r="BF31">
            <v>0</v>
          </cell>
          <cell r="BG31" t="str">
            <v>staff</v>
          </cell>
          <cell r="BH31">
            <v>0</v>
          </cell>
          <cell r="BI31" t="str">
            <v>ksf</v>
          </cell>
          <cell r="BJ31">
            <v>0</v>
          </cell>
          <cell r="BK31" t="str">
            <v>ksf</v>
          </cell>
          <cell r="BL31">
            <v>0</v>
          </cell>
          <cell r="BM31" t="str">
            <v>ksf</v>
          </cell>
          <cell r="BN31">
            <v>0</v>
          </cell>
          <cell r="BO31" t="str">
            <v>ksf</v>
          </cell>
          <cell r="BP31">
            <v>0</v>
          </cell>
          <cell r="BQ31" t="str">
            <v>DU</v>
          </cell>
          <cell r="BR31">
            <v>0</v>
          </cell>
          <cell r="BS31" t="str">
            <v>ksf</v>
          </cell>
          <cell r="BT31">
            <v>0</v>
          </cell>
          <cell r="BU31" t="str">
            <v>ksf</v>
          </cell>
          <cell r="BV31">
            <v>0</v>
          </cell>
          <cell r="BW31" t="str">
            <v>ksf</v>
          </cell>
          <cell r="BX31">
            <v>0</v>
          </cell>
          <cell r="BY31" t="str">
            <v>ksf</v>
          </cell>
          <cell r="BZ31">
            <v>0</v>
          </cell>
          <cell r="CA31" t="str">
            <v>ksf</v>
          </cell>
          <cell r="CB31">
            <v>0</v>
          </cell>
          <cell r="CC31" t="str">
            <v>ksf</v>
          </cell>
          <cell r="CD31">
            <v>0</v>
          </cell>
          <cell r="CE31" t="str">
            <v>ksf</v>
          </cell>
          <cell r="CF31">
            <v>0</v>
          </cell>
          <cell r="CG31" t="str">
            <v>ksf</v>
          </cell>
          <cell r="CH31">
            <v>0</v>
          </cell>
          <cell r="CI31" t="str">
            <v>stdnts</v>
          </cell>
          <cell r="CJ31">
            <v>0</v>
          </cell>
          <cell r="CK31" t="str">
            <v>parents</v>
          </cell>
          <cell r="CL31">
            <v>0</v>
          </cell>
          <cell r="CM31" t="str">
            <v>staff</v>
          </cell>
          <cell r="CN31">
            <v>0</v>
          </cell>
          <cell r="CO31" t="str">
            <v>ksf</v>
          </cell>
          <cell r="CP31">
            <v>0</v>
          </cell>
          <cell r="CQ31" t="str">
            <v>ksf</v>
          </cell>
          <cell r="CR31">
            <v>0</v>
          </cell>
          <cell r="CS31" t="str">
            <v>ksf</v>
          </cell>
          <cell r="CT31">
            <v>0</v>
          </cell>
          <cell r="CU31" t="str">
            <v>ksf</v>
          </cell>
        </row>
        <row r="32">
          <cell r="D32">
            <v>81</v>
          </cell>
          <cell r="E32" t="str">
            <v>DU</v>
          </cell>
          <cell r="F32">
            <v>6.8150000000000004</v>
          </cell>
          <cell r="G32" t="str">
            <v>ksf</v>
          </cell>
          <cell r="H32">
            <v>0</v>
          </cell>
          <cell r="I32" t="str">
            <v>ksf</v>
          </cell>
          <cell r="J32">
            <v>0</v>
          </cell>
          <cell r="K32" t="str">
            <v>ksf</v>
          </cell>
          <cell r="L32">
            <v>0</v>
          </cell>
          <cell r="M32" t="str">
            <v>ksf</v>
          </cell>
          <cell r="N32">
            <v>19.007000000000001</v>
          </cell>
          <cell r="O32" t="str">
            <v>ksf</v>
          </cell>
          <cell r="P32">
            <v>0</v>
          </cell>
          <cell r="Q32" t="str">
            <v>ksf</v>
          </cell>
          <cell r="R32">
            <v>0</v>
          </cell>
          <cell r="S32" t="str">
            <v>ksf</v>
          </cell>
          <cell r="T32">
            <v>0</v>
          </cell>
          <cell r="U32" t="str">
            <v>ksf</v>
          </cell>
          <cell r="V32">
            <v>0</v>
          </cell>
          <cell r="W32" t="str">
            <v>stdnts</v>
          </cell>
          <cell r="X32">
            <v>0</v>
          </cell>
          <cell r="Y32" t="str">
            <v>parents</v>
          </cell>
          <cell r="Z32">
            <v>0</v>
          </cell>
          <cell r="AA32" t="str">
            <v>staff</v>
          </cell>
          <cell r="AB32">
            <v>0</v>
          </cell>
          <cell r="AC32" t="str">
            <v>ksf</v>
          </cell>
          <cell r="AD32">
            <v>0</v>
          </cell>
          <cell r="AE32" t="str">
            <v>ksf</v>
          </cell>
          <cell r="AF32">
            <v>0</v>
          </cell>
          <cell r="AG32" t="str">
            <v>ksf</v>
          </cell>
          <cell r="AH32">
            <v>0</v>
          </cell>
          <cell r="AI32" t="str">
            <v>ksf</v>
          </cell>
          <cell r="AJ32">
            <v>133</v>
          </cell>
          <cell r="AK32" t="str">
            <v>DU</v>
          </cell>
          <cell r="AL32">
            <v>31.937000000000001</v>
          </cell>
          <cell r="AM32" t="str">
            <v>ksf</v>
          </cell>
          <cell r="AN32">
            <v>0</v>
          </cell>
          <cell r="AO32" t="str">
            <v>ksf</v>
          </cell>
          <cell r="AP32">
            <v>0</v>
          </cell>
          <cell r="AQ32" t="str">
            <v>ksf</v>
          </cell>
          <cell r="AR32">
            <v>0</v>
          </cell>
          <cell r="AS32" t="str">
            <v>ksf</v>
          </cell>
          <cell r="AT32">
            <v>0</v>
          </cell>
          <cell r="AU32" t="str">
            <v>ksf</v>
          </cell>
          <cell r="AV32">
            <v>0</v>
          </cell>
          <cell r="AW32" t="str">
            <v>ksf</v>
          </cell>
          <cell r="AX32">
            <v>0</v>
          </cell>
          <cell r="AY32" t="str">
            <v>ksf</v>
          </cell>
          <cell r="AZ32">
            <v>0</v>
          </cell>
          <cell r="BA32" t="str">
            <v>ksf</v>
          </cell>
          <cell r="BB32">
            <v>0</v>
          </cell>
          <cell r="BC32" t="str">
            <v>stdnts</v>
          </cell>
          <cell r="BD32">
            <v>0</v>
          </cell>
          <cell r="BE32" t="str">
            <v>parents</v>
          </cell>
          <cell r="BF32">
            <v>0</v>
          </cell>
          <cell r="BG32" t="str">
            <v>staff</v>
          </cell>
          <cell r="BH32">
            <v>0</v>
          </cell>
          <cell r="BI32" t="str">
            <v>ksf</v>
          </cell>
          <cell r="BJ32">
            <v>0</v>
          </cell>
          <cell r="BK32" t="str">
            <v>ksf</v>
          </cell>
          <cell r="BL32">
            <v>0</v>
          </cell>
          <cell r="BM32" t="str">
            <v>ksf</v>
          </cell>
          <cell r="BN32">
            <v>0</v>
          </cell>
          <cell r="BO32" t="str">
            <v>ksf</v>
          </cell>
          <cell r="BP32">
            <v>52</v>
          </cell>
          <cell r="BQ32" t="str">
            <v>DU</v>
          </cell>
          <cell r="BR32">
            <v>25.122</v>
          </cell>
          <cell r="BS32" t="str">
            <v>ksf</v>
          </cell>
          <cell r="BT32">
            <v>0</v>
          </cell>
          <cell r="BU32" t="str">
            <v>ksf</v>
          </cell>
          <cell r="BV32">
            <v>0</v>
          </cell>
          <cell r="BW32" t="str">
            <v>ksf</v>
          </cell>
          <cell r="BX32">
            <v>0</v>
          </cell>
          <cell r="BY32" t="str">
            <v>ksf</v>
          </cell>
          <cell r="BZ32">
            <v>-19.007000000000001</v>
          </cell>
          <cell r="CA32" t="str">
            <v>ksf</v>
          </cell>
          <cell r="CB32">
            <v>0</v>
          </cell>
          <cell r="CC32" t="str">
            <v>ksf</v>
          </cell>
          <cell r="CD32">
            <v>0</v>
          </cell>
          <cell r="CE32" t="str">
            <v>ksf</v>
          </cell>
          <cell r="CF32">
            <v>0</v>
          </cell>
          <cell r="CG32" t="str">
            <v>ksf</v>
          </cell>
          <cell r="CH32">
            <v>0</v>
          </cell>
          <cell r="CI32" t="str">
            <v>stdnts</v>
          </cell>
          <cell r="CJ32">
            <v>0</v>
          </cell>
          <cell r="CK32" t="str">
            <v>parents</v>
          </cell>
          <cell r="CL32">
            <v>0</v>
          </cell>
          <cell r="CM32" t="str">
            <v>staff</v>
          </cell>
          <cell r="CN32">
            <v>0</v>
          </cell>
          <cell r="CO32" t="str">
            <v>ksf</v>
          </cell>
          <cell r="CP32">
            <v>0</v>
          </cell>
          <cell r="CQ32" t="str">
            <v>ksf</v>
          </cell>
          <cell r="CR32">
            <v>0</v>
          </cell>
          <cell r="CS32" t="str">
            <v>ksf</v>
          </cell>
          <cell r="CT32">
            <v>0</v>
          </cell>
          <cell r="CU32" t="str">
            <v>ksf</v>
          </cell>
        </row>
        <row r="33">
          <cell r="D33">
            <v>0</v>
          </cell>
          <cell r="E33" t="str">
            <v>DU</v>
          </cell>
          <cell r="F33">
            <v>0</v>
          </cell>
          <cell r="G33" t="str">
            <v>ksf</v>
          </cell>
          <cell r="H33">
            <v>0</v>
          </cell>
          <cell r="I33" t="str">
            <v>ksf</v>
          </cell>
          <cell r="J33">
            <v>0</v>
          </cell>
          <cell r="K33" t="str">
            <v>ksf</v>
          </cell>
          <cell r="L33">
            <v>0</v>
          </cell>
          <cell r="M33" t="str">
            <v>ksf</v>
          </cell>
          <cell r="N33">
            <v>0</v>
          </cell>
          <cell r="O33" t="str">
            <v>ksf</v>
          </cell>
          <cell r="P33">
            <v>0</v>
          </cell>
          <cell r="Q33" t="str">
            <v>ksf</v>
          </cell>
          <cell r="R33">
            <v>0</v>
          </cell>
          <cell r="S33" t="str">
            <v>ksf</v>
          </cell>
          <cell r="T33">
            <v>0</v>
          </cell>
          <cell r="U33" t="str">
            <v>ksf</v>
          </cell>
          <cell r="V33">
            <v>0</v>
          </cell>
          <cell r="W33" t="str">
            <v>stdnts</v>
          </cell>
          <cell r="X33">
            <v>0</v>
          </cell>
          <cell r="Y33" t="str">
            <v>parents</v>
          </cell>
          <cell r="Z33">
            <v>0</v>
          </cell>
          <cell r="AA33" t="str">
            <v>staff</v>
          </cell>
          <cell r="AB33">
            <v>0</v>
          </cell>
          <cell r="AC33" t="str">
            <v>ksf</v>
          </cell>
          <cell r="AD33">
            <v>0</v>
          </cell>
          <cell r="AE33" t="str">
            <v>ksf</v>
          </cell>
          <cell r="AF33">
            <v>0</v>
          </cell>
          <cell r="AG33" t="str">
            <v>ksf</v>
          </cell>
          <cell r="AH33">
            <v>0</v>
          </cell>
          <cell r="AI33" t="str">
            <v>ksf</v>
          </cell>
          <cell r="AJ33">
            <v>0</v>
          </cell>
          <cell r="AK33" t="str">
            <v>DU</v>
          </cell>
          <cell r="AL33">
            <v>0</v>
          </cell>
          <cell r="AM33" t="str">
            <v>ksf</v>
          </cell>
          <cell r="AN33">
            <v>0</v>
          </cell>
          <cell r="AO33" t="str">
            <v>ksf</v>
          </cell>
          <cell r="AP33">
            <v>0</v>
          </cell>
          <cell r="AQ33" t="str">
            <v>ksf</v>
          </cell>
          <cell r="AR33">
            <v>0</v>
          </cell>
          <cell r="AS33" t="str">
            <v>ksf</v>
          </cell>
          <cell r="AT33">
            <v>0</v>
          </cell>
          <cell r="AU33" t="str">
            <v>ksf</v>
          </cell>
          <cell r="AV33">
            <v>0</v>
          </cell>
          <cell r="AW33" t="str">
            <v>ksf</v>
          </cell>
          <cell r="AX33">
            <v>0</v>
          </cell>
          <cell r="AY33" t="str">
            <v>ksf</v>
          </cell>
          <cell r="AZ33">
            <v>0</v>
          </cell>
          <cell r="BA33" t="str">
            <v>ksf</v>
          </cell>
          <cell r="BB33">
            <v>0</v>
          </cell>
          <cell r="BC33" t="str">
            <v>stdnts</v>
          </cell>
          <cell r="BD33">
            <v>0</v>
          </cell>
          <cell r="BE33" t="str">
            <v>parents</v>
          </cell>
          <cell r="BF33">
            <v>0</v>
          </cell>
          <cell r="BG33" t="str">
            <v>staff</v>
          </cell>
          <cell r="BH33">
            <v>0</v>
          </cell>
          <cell r="BI33" t="str">
            <v>ksf</v>
          </cell>
          <cell r="BJ33">
            <v>0</v>
          </cell>
          <cell r="BK33" t="str">
            <v>ksf</v>
          </cell>
          <cell r="BL33">
            <v>0</v>
          </cell>
          <cell r="BM33" t="str">
            <v>ksf</v>
          </cell>
          <cell r="BN33">
            <v>0</v>
          </cell>
          <cell r="BO33" t="str">
            <v>ksf</v>
          </cell>
          <cell r="BP33">
            <v>0</v>
          </cell>
          <cell r="BQ33" t="str">
            <v>DU</v>
          </cell>
          <cell r="BR33">
            <v>0</v>
          </cell>
          <cell r="BS33" t="str">
            <v>ksf</v>
          </cell>
          <cell r="BT33">
            <v>0</v>
          </cell>
          <cell r="BU33" t="str">
            <v>ksf</v>
          </cell>
          <cell r="BV33">
            <v>0</v>
          </cell>
          <cell r="BW33" t="str">
            <v>ksf</v>
          </cell>
          <cell r="BX33">
            <v>0</v>
          </cell>
          <cell r="BY33" t="str">
            <v>ksf</v>
          </cell>
          <cell r="BZ33">
            <v>0</v>
          </cell>
          <cell r="CA33" t="str">
            <v>ksf</v>
          </cell>
          <cell r="CB33">
            <v>0</v>
          </cell>
          <cell r="CC33" t="str">
            <v>ksf</v>
          </cell>
          <cell r="CD33">
            <v>0</v>
          </cell>
          <cell r="CE33" t="str">
            <v>ksf</v>
          </cell>
          <cell r="CF33">
            <v>0</v>
          </cell>
          <cell r="CG33" t="str">
            <v>ksf</v>
          </cell>
          <cell r="CH33">
            <v>0</v>
          </cell>
          <cell r="CI33" t="str">
            <v>stdnts</v>
          </cell>
          <cell r="CJ33">
            <v>0</v>
          </cell>
          <cell r="CK33" t="str">
            <v>parents</v>
          </cell>
          <cell r="CL33">
            <v>0</v>
          </cell>
          <cell r="CM33" t="str">
            <v>staff</v>
          </cell>
          <cell r="CN33">
            <v>0</v>
          </cell>
          <cell r="CO33" t="str">
            <v>ksf</v>
          </cell>
          <cell r="CP33">
            <v>0</v>
          </cell>
          <cell r="CQ33" t="str">
            <v>ksf</v>
          </cell>
          <cell r="CR33">
            <v>0</v>
          </cell>
          <cell r="CS33" t="str">
            <v>ksf</v>
          </cell>
          <cell r="CT33">
            <v>0</v>
          </cell>
          <cell r="CU33" t="str">
            <v>ksf</v>
          </cell>
        </row>
        <row r="34">
          <cell r="D34">
            <v>0</v>
          </cell>
          <cell r="E34" t="str">
            <v>DU</v>
          </cell>
          <cell r="F34">
            <v>0</v>
          </cell>
          <cell r="G34" t="str">
            <v>ksf</v>
          </cell>
          <cell r="H34">
            <v>0</v>
          </cell>
          <cell r="I34" t="str">
            <v>ksf</v>
          </cell>
          <cell r="J34">
            <v>0</v>
          </cell>
          <cell r="K34" t="str">
            <v>ksf</v>
          </cell>
          <cell r="L34">
            <v>0</v>
          </cell>
          <cell r="M34" t="str">
            <v>ksf</v>
          </cell>
          <cell r="N34">
            <v>0</v>
          </cell>
          <cell r="O34" t="str">
            <v>ksf</v>
          </cell>
          <cell r="P34">
            <v>0</v>
          </cell>
          <cell r="Q34" t="str">
            <v>ksf</v>
          </cell>
          <cell r="R34">
            <v>0</v>
          </cell>
          <cell r="S34" t="str">
            <v>ksf</v>
          </cell>
          <cell r="T34">
            <v>0</v>
          </cell>
          <cell r="U34" t="str">
            <v>ksf</v>
          </cell>
          <cell r="V34">
            <v>0</v>
          </cell>
          <cell r="W34" t="str">
            <v>stdnts</v>
          </cell>
          <cell r="X34">
            <v>0</v>
          </cell>
          <cell r="Y34" t="str">
            <v>parents</v>
          </cell>
          <cell r="Z34">
            <v>0</v>
          </cell>
          <cell r="AA34" t="str">
            <v>staff</v>
          </cell>
          <cell r="AB34">
            <v>0</v>
          </cell>
          <cell r="AC34" t="str">
            <v>ksf</v>
          </cell>
          <cell r="AD34">
            <v>0</v>
          </cell>
          <cell r="AE34" t="str">
            <v>ksf</v>
          </cell>
          <cell r="AF34">
            <v>0</v>
          </cell>
          <cell r="AG34" t="str">
            <v>ksf</v>
          </cell>
          <cell r="AH34">
            <v>0</v>
          </cell>
          <cell r="AI34" t="str">
            <v>ksf</v>
          </cell>
          <cell r="AJ34">
            <v>0</v>
          </cell>
          <cell r="AK34" t="str">
            <v>DU</v>
          </cell>
          <cell r="AL34">
            <v>0</v>
          </cell>
          <cell r="AM34" t="str">
            <v>ksf</v>
          </cell>
          <cell r="AN34">
            <v>0</v>
          </cell>
          <cell r="AO34" t="str">
            <v>ksf</v>
          </cell>
          <cell r="AP34">
            <v>0</v>
          </cell>
          <cell r="AQ34" t="str">
            <v>ksf</v>
          </cell>
          <cell r="AR34">
            <v>0</v>
          </cell>
          <cell r="AS34" t="str">
            <v>ksf</v>
          </cell>
          <cell r="AT34">
            <v>0</v>
          </cell>
          <cell r="AU34" t="str">
            <v>ksf</v>
          </cell>
          <cell r="AV34">
            <v>0</v>
          </cell>
          <cell r="AW34" t="str">
            <v>ksf</v>
          </cell>
          <cell r="AX34">
            <v>0</v>
          </cell>
          <cell r="AY34" t="str">
            <v>ksf</v>
          </cell>
          <cell r="AZ34">
            <v>0</v>
          </cell>
          <cell r="BA34" t="str">
            <v>ksf</v>
          </cell>
          <cell r="BB34">
            <v>0</v>
          </cell>
          <cell r="BC34" t="str">
            <v>stdnts</v>
          </cell>
          <cell r="BD34">
            <v>0</v>
          </cell>
          <cell r="BE34" t="str">
            <v>parents</v>
          </cell>
          <cell r="BF34">
            <v>0</v>
          </cell>
          <cell r="BG34" t="str">
            <v>staff</v>
          </cell>
          <cell r="BH34">
            <v>0</v>
          </cell>
          <cell r="BI34" t="str">
            <v>ksf</v>
          </cell>
          <cell r="BJ34">
            <v>0</v>
          </cell>
          <cell r="BK34" t="str">
            <v>ksf</v>
          </cell>
          <cell r="BL34">
            <v>0</v>
          </cell>
          <cell r="BM34" t="str">
            <v>ksf</v>
          </cell>
          <cell r="BN34">
            <v>0</v>
          </cell>
          <cell r="BO34" t="str">
            <v>ksf</v>
          </cell>
          <cell r="BP34">
            <v>0</v>
          </cell>
          <cell r="BQ34" t="str">
            <v>DU</v>
          </cell>
          <cell r="BR34">
            <v>0</v>
          </cell>
          <cell r="BS34" t="str">
            <v>ksf</v>
          </cell>
          <cell r="BT34">
            <v>0</v>
          </cell>
          <cell r="BU34" t="str">
            <v>ksf</v>
          </cell>
          <cell r="BV34">
            <v>0</v>
          </cell>
          <cell r="BW34" t="str">
            <v>ksf</v>
          </cell>
          <cell r="BX34">
            <v>0</v>
          </cell>
          <cell r="BY34" t="str">
            <v>ksf</v>
          </cell>
          <cell r="BZ34">
            <v>0</v>
          </cell>
          <cell r="CA34" t="str">
            <v>ksf</v>
          </cell>
          <cell r="CB34">
            <v>0</v>
          </cell>
          <cell r="CC34" t="str">
            <v>ksf</v>
          </cell>
          <cell r="CD34">
            <v>0</v>
          </cell>
          <cell r="CE34" t="str">
            <v>ksf</v>
          </cell>
          <cell r="CF34">
            <v>0</v>
          </cell>
          <cell r="CG34" t="str">
            <v>ksf</v>
          </cell>
          <cell r="CH34">
            <v>0</v>
          </cell>
          <cell r="CI34" t="str">
            <v>stdnts</v>
          </cell>
          <cell r="CJ34">
            <v>0</v>
          </cell>
          <cell r="CK34" t="str">
            <v>parents</v>
          </cell>
          <cell r="CL34">
            <v>0</v>
          </cell>
          <cell r="CM34" t="str">
            <v>staff</v>
          </cell>
          <cell r="CN34">
            <v>0</v>
          </cell>
          <cell r="CO34" t="str">
            <v>ksf</v>
          </cell>
          <cell r="CP34">
            <v>0</v>
          </cell>
          <cell r="CQ34" t="str">
            <v>ksf</v>
          </cell>
          <cell r="CR34">
            <v>0</v>
          </cell>
          <cell r="CS34" t="str">
            <v>ksf</v>
          </cell>
          <cell r="CT34">
            <v>0</v>
          </cell>
          <cell r="CU34" t="str">
            <v>ksf</v>
          </cell>
        </row>
        <row r="35">
          <cell r="D35">
            <v>0</v>
          </cell>
          <cell r="E35" t="str">
            <v>DU</v>
          </cell>
          <cell r="F35">
            <v>0</v>
          </cell>
          <cell r="G35" t="str">
            <v>ksf</v>
          </cell>
          <cell r="H35">
            <v>0</v>
          </cell>
          <cell r="I35" t="str">
            <v>ksf</v>
          </cell>
          <cell r="J35">
            <v>0</v>
          </cell>
          <cell r="K35" t="str">
            <v>ksf</v>
          </cell>
          <cell r="L35">
            <v>0</v>
          </cell>
          <cell r="M35" t="str">
            <v>ksf</v>
          </cell>
          <cell r="N35">
            <v>0</v>
          </cell>
          <cell r="O35" t="str">
            <v>ksf</v>
          </cell>
          <cell r="P35">
            <v>0</v>
          </cell>
          <cell r="Q35" t="str">
            <v>ksf</v>
          </cell>
          <cell r="R35">
            <v>0</v>
          </cell>
          <cell r="S35" t="str">
            <v>ksf</v>
          </cell>
          <cell r="T35">
            <v>0</v>
          </cell>
          <cell r="U35" t="str">
            <v>ksf</v>
          </cell>
          <cell r="V35">
            <v>0</v>
          </cell>
          <cell r="W35" t="str">
            <v>stdnts</v>
          </cell>
          <cell r="X35">
            <v>0</v>
          </cell>
          <cell r="Y35" t="str">
            <v>parents</v>
          </cell>
          <cell r="Z35">
            <v>0</v>
          </cell>
          <cell r="AA35" t="str">
            <v>staff</v>
          </cell>
          <cell r="AB35">
            <v>0</v>
          </cell>
          <cell r="AC35" t="str">
            <v>ksf</v>
          </cell>
          <cell r="AD35">
            <v>0</v>
          </cell>
          <cell r="AE35" t="str">
            <v>ksf</v>
          </cell>
          <cell r="AF35">
            <v>0</v>
          </cell>
          <cell r="AG35" t="str">
            <v>ksf</v>
          </cell>
          <cell r="AH35">
            <v>0</v>
          </cell>
          <cell r="AI35" t="str">
            <v>ksf</v>
          </cell>
          <cell r="AJ35">
            <v>0</v>
          </cell>
          <cell r="AK35" t="str">
            <v>DU</v>
          </cell>
          <cell r="AL35">
            <v>0</v>
          </cell>
          <cell r="AM35" t="str">
            <v>ksf</v>
          </cell>
          <cell r="AN35">
            <v>0</v>
          </cell>
          <cell r="AO35" t="str">
            <v>ksf</v>
          </cell>
          <cell r="AP35">
            <v>0</v>
          </cell>
          <cell r="AQ35" t="str">
            <v>ksf</v>
          </cell>
          <cell r="AR35">
            <v>0</v>
          </cell>
          <cell r="AS35" t="str">
            <v>ksf</v>
          </cell>
          <cell r="AT35">
            <v>0</v>
          </cell>
          <cell r="AU35" t="str">
            <v>ksf</v>
          </cell>
          <cell r="AV35">
            <v>0</v>
          </cell>
          <cell r="AW35" t="str">
            <v>ksf</v>
          </cell>
          <cell r="AX35">
            <v>0</v>
          </cell>
          <cell r="AY35" t="str">
            <v>ksf</v>
          </cell>
          <cell r="AZ35">
            <v>0</v>
          </cell>
          <cell r="BA35" t="str">
            <v>ksf</v>
          </cell>
          <cell r="BB35">
            <v>0</v>
          </cell>
          <cell r="BC35" t="str">
            <v>stdnts</v>
          </cell>
          <cell r="BD35">
            <v>0</v>
          </cell>
          <cell r="BE35" t="str">
            <v>parents</v>
          </cell>
          <cell r="BF35">
            <v>0</v>
          </cell>
          <cell r="BG35" t="str">
            <v>staff</v>
          </cell>
          <cell r="BH35">
            <v>0</v>
          </cell>
          <cell r="BI35" t="str">
            <v>ksf</v>
          </cell>
          <cell r="BJ35">
            <v>0</v>
          </cell>
          <cell r="BK35" t="str">
            <v>ksf</v>
          </cell>
          <cell r="BL35">
            <v>0</v>
          </cell>
          <cell r="BM35" t="str">
            <v>ksf</v>
          </cell>
          <cell r="BN35">
            <v>0</v>
          </cell>
          <cell r="BO35" t="str">
            <v>ksf</v>
          </cell>
          <cell r="BP35">
            <v>0</v>
          </cell>
          <cell r="BQ35" t="str">
            <v>DU</v>
          </cell>
          <cell r="BR35">
            <v>0</v>
          </cell>
          <cell r="BS35" t="str">
            <v>ksf</v>
          </cell>
          <cell r="BT35">
            <v>0</v>
          </cell>
          <cell r="BU35" t="str">
            <v>ksf</v>
          </cell>
          <cell r="BV35">
            <v>0</v>
          </cell>
          <cell r="BW35" t="str">
            <v>ksf</v>
          </cell>
          <cell r="BX35">
            <v>0</v>
          </cell>
          <cell r="BY35" t="str">
            <v>ksf</v>
          </cell>
          <cell r="BZ35">
            <v>0</v>
          </cell>
          <cell r="CA35" t="str">
            <v>ksf</v>
          </cell>
          <cell r="CB35">
            <v>0</v>
          </cell>
          <cell r="CC35" t="str">
            <v>ksf</v>
          </cell>
          <cell r="CD35">
            <v>0</v>
          </cell>
          <cell r="CE35" t="str">
            <v>ksf</v>
          </cell>
          <cell r="CF35">
            <v>0</v>
          </cell>
          <cell r="CG35" t="str">
            <v>ksf</v>
          </cell>
          <cell r="CH35">
            <v>0</v>
          </cell>
          <cell r="CI35" t="str">
            <v>stdnts</v>
          </cell>
          <cell r="CJ35">
            <v>0</v>
          </cell>
          <cell r="CK35" t="str">
            <v>parents</v>
          </cell>
          <cell r="CL35">
            <v>0</v>
          </cell>
          <cell r="CM35" t="str">
            <v>staff</v>
          </cell>
          <cell r="CN35">
            <v>0</v>
          </cell>
          <cell r="CO35" t="str">
            <v>ksf</v>
          </cell>
          <cell r="CP35">
            <v>0</v>
          </cell>
          <cell r="CQ35" t="str">
            <v>ksf</v>
          </cell>
          <cell r="CR35">
            <v>0</v>
          </cell>
          <cell r="CS35" t="str">
            <v>ksf</v>
          </cell>
          <cell r="CT35">
            <v>0</v>
          </cell>
          <cell r="CU35" t="str">
            <v>ksf</v>
          </cell>
        </row>
        <row r="36">
          <cell r="D36">
            <v>0</v>
          </cell>
          <cell r="E36" t="str">
            <v>DU</v>
          </cell>
          <cell r="F36">
            <v>0</v>
          </cell>
          <cell r="G36" t="str">
            <v>ksf</v>
          </cell>
          <cell r="H36">
            <v>0</v>
          </cell>
          <cell r="I36" t="str">
            <v>ksf</v>
          </cell>
          <cell r="J36">
            <v>0</v>
          </cell>
          <cell r="K36" t="str">
            <v>ksf</v>
          </cell>
          <cell r="L36">
            <v>0</v>
          </cell>
          <cell r="M36" t="str">
            <v>ksf</v>
          </cell>
          <cell r="N36">
            <v>0</v>
          </cell>
          <cell r="O36" t="str">
            <v>ksf</v>
          </cell>
          <cell r="P36">
            <v>0</v>
          </cell>
          <cell r="Q36" t="str">
            <v>ksf</v>
          </cell>
          <cell r="R36">
            <v>0</v>
          </cell>
          <cell r="S36" t="str">
            <v>ksf</v>
          </cell>
          <cell r="T36">
            <v>0</v>
          </cell>
          <cell r="U36" t="str">
            <v>ksf</v>
          </cell>
          <cell r="V36">
            <v>0</v>
          </cell>
          <cell r="W36" t="str">
            <v>stdnts</v>
          </cell>
          <cell r="X36">
            <v>0</v>
          </cell>
          <cell r="Y36" t="str">
            <v>parents</v>
          </cell>
          <cell r="Z36">
            <v>0</v>
          </cell>
          <cell r="AA36" t="str">
            <v>staff</v>
          </cell>
          <cell r="AB36">
            <v>0</v>
          </cell>
          <cell r="AC36" t="str">
            <v>ksf</v>
          </cell>
          <cell r="AD36">
            <v>0</v>
          </cell>
          <cell r="AE36" t="str">
            <v>ksf</v>
          </cell>
          <cell r="AF36">
            <v>0</v>
          </cell>
          <cell r="AG36" t="str">
            <v>ksf</v>
          </cell>
          <cell r="AH36">
            <v>0</v>
          </cell>
          <cell r="AI36" t="str">
            <v>ksf</v>
          </cell>
          <cell r="AJ36">
            <v>0</v>
          </cell>
          <cell r="AK36" t="str">
            <v>DU</v>
          </cell>
          <cell r="AL36">
            <v>0</v>
          </cell>
          <cell r="AM36" t="str">
            <v>ksf</v>
          </cell>
          <cell r="AN36">
            <v>0</v>
          </cell>
          <cell r="AO36" t="str">
            <v>ksf</v>
          </cell>
          <cell r="AP36">
            <v>0</v>
          </cell>
          <cell r="AQ36" t="str">
            <v>ksf</v>
          </cell>
          <cell r="AR36">
            <v>0</v>
          </cell>
          <cell r="AS36" t="str">
            <v>ksf</v>
          </cell>
          <cell r="AT36">
            <v>0</v>
          </cell>
          <cell r="AU36" t="str">
            <v>ksf</v>
          </cell>
          <cell r="AV36">
            <v>0</v>
          </cell>
          <cell r="AW36" t="str">
            <v>ksf</v>
          </cell>
          <cell r="AX36">
            <v>0</v>
          </cell>
          <cell r="AY36" t="str">
            <v>ksf</v>
          </cell>
          <cell r="AZ36">
            <v>0</v>
          </cell>
          <cell r="BA36" t="str">
            <v>ksf</v>
          </cell>
          <cell r="BB36">
            <v>0</v>
          </cell>
          <cell r="BC36" t="str">
            <v>stdnts</v>
          </cell>
          <cell r="BD36">
            <v>0</v>
          </cell>
          <cell r="BE36" t="str">
            <v>parents</v>
          </cell>
          <cell r="BF36">
            <v>0</v>
          </cell>
          <cell r="BG36" t="str">
            <v>staff</v>
          </cell>
          <cell r="BH36">
            <v>0</v>
          </cell>
          <cell r="BI36" t="str">
            <v>ksf</v>
          </cell>
          <cell r="BJ36">
            <v>0</v>
          </cell>
          <cell r="BK36" t="str">
            <v>ksf</v>
          </cell>
          <cell r="BL36">
            <v>0</v>
          </cell>
          <cell r="BM36" t="str">
            <v>ksf</v>
          </cell>
          <cell r="BN36">
            <v>0</v>
          </cell>
          <cell r="BO36" t="str">
            <v>ksf</v>
          </cell>
          <cell r="BP36">
            <v>0</v>
          </cell>
          <cell r="BQ36" t="str">
            <v>DU</v>
          </cell>
          <cell r="BR36">
            <v>0</v>
          </cell>
          <cell r="BS36" t="str">
            <v>ksf</v>
          </cell>
          <cell r="BT36">
            <v>0</v>
          </cell>
          <cell r="BU36" t="str">
            <v>ksf</v>
          </cell>
          <cell r="BV36">
            <v>0</v>
          </cell>
          <cell r="BW36" t="str">
            <v>ksf</v>
          </cell>
          <cell r="BX36">
            <v>0</v>
          </cell>
          <cell r="BY36" t="str">
            <v>ksf</v>
          </cell>
          <cell r="BZ36">
            <v>0</v>
          </cell>
          <cell r="CA36" t="str">
            <v>ksf</v>
          </cell>
          <cell r="CB36">
            <v>0</v>
          </cell>
          <cell r="CC36" t="str">
            <v>ksf</v>
          </cell>
          <cell r="CD36">
            <v>0</v>
          </cell>
          <cell r="CE36" t="str">
            <v>ksf</v>
          </cell>
          <cell r="CF36">
            <v>0</v>
          </cell>
          <cell r="CG36" t="str">
            <v>ksf</v>
          </cell>
          <cell r="CH36">
            <v>0</v>
          </cell>
          <cell r="CI36" t="str">
            <v>stdnts</v>
          </cell>
          <cell r="CJ36">
            <v>0</v>
          </cell>
          <cell r="CK36" t="str">
            <v>parents</v>
          </cell>
          <cell r="CL36">
            <v>0</v>
          </cell>
          <cell r="CM36" t="str">
            <v>staff</v>
          </cell>
          <cell r="CN36">
            <v>0</v>
          </cell>
          <cell r="CO36" t="str">
            <v>ksf</v>
          </cell>
          <cell r="CP36">
            <v>0</v>
          </cell>
          <cell r="CQ36" t="str">
            <v>ksf</v>
          </cell>
          <cell r="CR36">
            <v>0</v>
          </cell>
          <cell r="CS36" t="str">
            <v>ksf</v>
          </cell>
          <cell r="CT36">
            <v>0</v>
          </cell>
          <cell r="CU36" t="str">
            <v>ksf</v>
          </cell>
        </row>
        <row r="37">
          <cell r="D37">
            <v>0</v>
          </cell>
          <cell r="E37" t="str">
            <v>DU</v>
          </cell>
          <cell r="F37">
            <v>0</v>
          </cell>
          <cell r="G37" t="str">
            <v>ksf</v>
          </cell>
          <cell r="H37">
            <v>0</v>
          </cell>
          <cell r="I37" t="str">
            <v>ksf</v>
          </cell>
          <cell r="J37">
            <v>0</v>
          </cell>
          <cell r="K37" t="str">
            <v>ksf</v>
          </cell>
          <cell r="L37">
            <v>0</v>
          </cell>
          <cell r="M37" t="str">
            <v>ksf</v>
          </cell>
          <cell r="N37">
            <v>0</v>
          </cell>
          <cell r="O37" t="str">
            <v>ksf</v>
          </cell>
          <cell r="P37">
            <v>0</v>
          </cell>
          <cell r="Q37" t="str">
            <v>ksf</v>
          </cell>
          <cell r="R37">
            <v>0</v>
          </cell>
          <cell r="S37" t="str">
            <v>ksf</v>
          </cell>
          <cell r="T37">
            <v>0</v>
          </cell>
          <cell r="U37" t="str">
            <v>ksf</v>
          </cell>
          <cell r="V37">
            <v>0</v>
          </cell>
          <cell r="W37" t="str">
            <v>stdnts</v>
          </cell>
          <cell r="X37">
            <v>0</v>
          </cell>
          <cell r="Y37" t="str">
            <v>parents</v>
          </cell>
          <cell r="Z37">
            <v>0</v>
          </cell>
          <cell r="AA37" t="str">
            <v>staff</v>
          </cell>
          <cell r="AB37">
            <v>0</v>
          </cell>
          <cell r="AC37" t="str">
            <v>ksf</v>
          </cell>
          <cell r="AD37">
            <v>0</v>
          </cell>
          <cell r="AE37" t="str">
            <v>ksf</v>
          </cell>
          <cell r="AF37">
            <v>0</v>
          </cell>
          <cell r="AG37" t="str">
            <v>ksf</v>
          </cell>
          <cell r="AH37">
            <v>0</v>
          </cell>
          <cell r="AI37" t="str">
            <v>ksf</v>
          </cell>
          <cell r="AJ37">
            <v>0</v>
          </cell>
          <cell r="AK37" t="str">
            <v>DU</v>
          </cell>
          <cell r="AL37">
            <v>0</v>
          </cell>
          <cell r="AM37" t="str">
            <v>ksf</v>
          </cell>
          <cell r="AN37">
            <v>0</v>
          </cell>
          <cell r="AO37" t="str">
            <v>ksf</v>
          </cell>
          <cell r="AP37">
            <v>0</v>
          </cell>
          <cell r="AQ37" t="str">
            <v>ksf</v>
          </cell>
          <cell r="AR37">
            <v>0</v>
          </cell>
          <cell r="AS37" t="str">
            <v>ksf</v>
          </cell>
          <cell r="AT37">
            <v>0</v>
          </cell>
          <cell r="AU37" t="str">
            <v>ksf</v>
          </cell>
          <cell r="AV37">
            <v>0</v>
          </cell>
          <cell r="AW37" t="str">
            <v>ksf</v>
          </cell>
          <cell r="AX37">
            <v>0</v>
          </cell>
          <cell r="AY37" t="str">
            <v>ksf</v>
          </cell>
          <cell r="AZ37">
            <v>0</v>
          </cell>
          <cell r="BA37" t="str">
            <v>ksf</v>
          </cell>
          <cell r="BB37">
            <v>0</v>
          </cell>
          <cell r="BC37" t="str">
            <v>stdnts</v>
          </cell>
          <cell r="BD37">
            <v>0</v>
          </cell>
          <cell r="BE37" t="str">
            <v>parents</v>
          </cell>
          <cell r="BF37">
            <v>0</v>
          </cell>
          <cell r="BG37" t="str">
            <v>staff</v>
          </cell>
          <cell r="BH37">
            <v>0</v>
          </cell>
          <cell r="BI37" t="str">
            <v>ksf</v>
          </cell>
          <cell r="BJ37">
            <v>0</v>
          </cell>
          <cell r="BK37" t="str">
            <v>ksf</v>
          </cell>
          <cell r="BL37">
            <v>0</v>
          </cell>
          <cell r="BM37" t="str">
            <v>ksf</v>
          </cell>
          <cell r="BN37">
            <v>0</v>
          </cell>
          <cell r="BO37" t="str">
            <v>ksf</v>
          </cell>
          <cell r="BP37">
            <v>0</v>
          </cell>
          <cell r="BQ37" t="str">
            <v>DU</v>
          </cell>
          <cell r="BR37">
            <v>0</v>
          </cell>
          <cell r="BS37" t="str">
            <v>ksf</v>
          </cell>
          <cell r="BT37">
            <v>0</v>
          </cell>
          <cell r="BU37" t="str">
            <v>ksf</v>
          </cell>
          <cell r="BV37">
            <v>0</v>
          </cell>
          <cell r="BW37" t="str">
            <v>ksf</v>
          </cell>
          <cell r="BX37">
            <v>0</v>
          </cell>
          <cell r="BY37" t="str">
            <v>ksf</v>
          </cell>
          <cell r="BZ37">
            <v>0</v>
          </cell>
          <cell r="CA37" t="str">
            <v>ksf</v>
          </cell>
          <cell r="CB37">
            <v>0</v>
          </cell>
          <cell r="CC37" t="str">
            <v>ksf</v>
          </cell>
          <cell r="CD37">
            <v>0</v>
          </cell>
          <cell r="CE37" t="str">
            <v>ksf</v>
          </cell>
          <cell r="CF37">
            <v>0</v>
          </cell>
          <cell r="CG37" t="str">
            <v>ksf</v>
          </cell>
          <cell r="CH37">
            <v>0</v>
          </cell>
          <cell r="CI37" t="str">
            <v>stdnts</v>
          </cell>
          <cell r="CJ37">
            <v>0</v>
          </cell>
          <cell r="CK37" t="str">
            <v>parents</v>
          </cell>
          <cell r="CL37">
            <v>0</v>
          </cell>
          <cell r="CM37" t="str">
            <v>staff</v>
          </cell>
          <cell r="CN37">
            <v>0</v>
          </cell>
          <cell r="CO37" t="str">
            <v>ksf</v>
          </cell>
          <cell r="CP37">
            <v>0</v>
          </cell>
          <cell r="CQ37" t="str">
            <v>ksf</v>
          </cell>
          <cell r="CR37">
            <v>0</v>
          </cell>
          <cell r="CS37" t="str">
            <v>ksf</v>
          </cell>
          <cell r="CT37">
            <v>0</v>
          </cell>
          <cell r="CU37" t="str">
            <v>ksf</v>
          </cell>
        </row>
        <row r="38">
          <cell r="D38">
            <v>0</v>
          </cell>
          <cell r="E38" t="str">
            <v>DU</v>
          </cell>
          <cell r="F38">
            <v>0</v>
          </cell>
          <cell r="G38" t="str">
            <v>ksf</v>
          </cell>
          <cell r="H38">
            <v>0</v>
          </cell>
          <cell r="I38" t="str">
            <v>ksf</v>
          </cell>
          <cell r="J38">
            <v>0</v>
          </cell>
          <cell r="K38" t="str">
            <v>ksf</v>
          </cell>
          <cell r="L38">
            <v>0</v>
          </cell>
          <cell r="M38" t="str">
            <v>ksf</v>
          </cell>
          <cell r="N38">
            <v>0</v>
          </cell>
          <cell r="O38" t="str">
            <v>ksf</v>
          </cell>
          <cell r="P38">
            <v>0</v>
          </cell>
          <cell r="Q38" t="str">
            <v>ksf</v>
          </cell>
          <cell r="R38">
            <v>0</v>
          </cell>
          <cell r="S38" t="str">
            <v>ksf</v>
          </cell>
          <cell r="T38">
            <v>0</v>
          </cell>
          <cell r="U38" t="str">
            <v>ksf</v>
          </cell>
          <cell r="V38">
            <v>0</v>
          </cell>
          <cell r="W38" t="str">
            <v>stdnts</v>
          </cell>
          <cell r="X38">
            <v>0</v>
          </cell>
          <cell r="Y38" t="str">
            <v>parents</v>
          </cell>
          <cell r="Z38">
            <v>0</v>
          </cell>
          <cell r="AA38" t="str">
            <v>staff</v>
          </cell>
          <cell r="AB38">
            <v>0</v>
          </cell>
          <cell r="AC38" t="str">
            <v>ksf</v>
          </cell>
          <cell r="AD38">
            <v>0</v>
          </cell>
          <cell r="AE38" t="str">
            <v>ksf</v>
          </cell>
          <cell r="AF38">
            <v>0</v>
          </cell>
          <cell r="AG38" t="str">
            <v>ksf</v>
          </cell>
          <cell r="AH38">
            <v>0</v>
          </cell>
          <cell r="AI38" t="str">
            <v>ksf</v>
          </cell>
          <cell r="AJ38">
            <v>0</v>
          </cell>
          <cell r="AK38" t="str">
            <v>DU</v>
          </cell>
          <cell r="AL38">
            <v>0</v>
          </cell>
          <cell r="AM38" t="str">
            <v>ksf</v>
          </cell>
          <cell r="AN38">
            <v>0</v>
          </cell>
          <cell r="AO38" t="str">
            <v>ksf</v>
          </cell>
          <cell r="AP38">
            <v>0</v>
          </cell>
          <cell r="AQ38" t="str">
            <v>ksf</v>
          </cell>
          <cell r="AR38">
            <v>0</v>
          </cell>
          <cell r="AS38" t="str">
            <v>ksf</v>
          </cell>
          <cell r="AT38">
            <v>0</v>
          </cell>
          <cell r="AU38" t="str">
            <v>ksf</v>
          </cell>
          <cell r="AV38">
            <v>0</v>
          </cell>
          <cell r="AW38" t="str">
            <v>ksf</v>
          </cell>
          <cell r="AX38">
            <v>0</v>
          </cell>
          <cell r="AY38" t="str">
            <v>ksf</v>
          </cell>
          <cell r="AZ38">
            <v>0</v>
          </cell>
          <cell r="BA38" t="str">
            <v>ksf</v>
          </cell>
          <cell r="BB38">
            <v>0</v>
          </cell>
          <cell r="BC38" t="str">
            <v>stdnts</v>
          </cell>
          <cell r="BD38">
            <v>0</v>
          </cell>
          <cell r="BE38" t="str">
            <v>parents</v>
          </cell>
          <cell r="BF38">
            <v>0</v>
          </cell>
          <cell r="BG38" t="str">
            <v>staff</v>
          </cell>
          <cell r="BH38">
            <v>0</v>
          </cell>
          <cell r="BI38" t="str">
            <v>ksf</v>
          </cell>
          <cell r="BJ38">
            <v>0</v>
          </cell>
          <cell r="BK38" t="str">
            <v>ksf</v>
          </cell>
          <cell r="BL38">
            <v>0</v>
          </cell>
          <cell r="BM38" t="str">
            <v>ksf</v>
          </cell>
          <cell r="BN38">
            <v>0</v>
          </cell>
          <cell r="BO38" t="str">
            <v>ksf</v>
          </cell>
          <cell r="BP38">
            <v>0</v>
          </cell>
          <cell r="BQ38" t="str">
            <v>DU</v>
          </cell>
          <cell r="BR38">
            <v>0</v>
          </cell>
          <cell r="BS38" t="str">
            <v>ksf</v>
          </cell>
          <cell r="BT38">
            <v>0</v>
          </cell>
          <cell r="BU38" t="str">
            <v>ksf</v>
          </cell>
          <cell r="BV38">
            <v>0</v>
          </cell>
          <cell r="BW38" t="str">
            <v>ksf</v>
          </cell>
          <cell r="BX38">
            <v>0</v>
          </cell>
          <cell r="BY38" t="str">
            <v>ksf</v>
          </cell>
          <cell r="BZ38">
            <v>0</v>
          </cell>
          <cell r="CA38" t="str">
            <v>ksf</v>
          </cell>
          <cell r="CB38">
            <v>0</v>
          </cell>
          <cell r="CC38" t="str">
            <v>ksf</v>
          </cell>
          <cell r="CD38">
            <v>0</v>
          </cell>
          <cell r="CE38" t="str">
            <v>ksf</v>
          </cell>
          <cell r="CF38">
            <v>0</v>
          </cell>
          <cell r="CG38" t="str">
            <v>ksf</v>
          </cell>
          <cell r="CH38">
            <v>0</v>
          </cell>
          <cell r="CI38" t="str">
            <v>stdnts</v>
          </cell>
          <cell r="CJ38">
            <v>0</v>
          </cell>
          <cell r="CK38" t="str">
            <v>parents</v>
          </cell>
          <cell r="CL38">
            <v>0</v>
          </cell>
          <cell r="CM38" t="str">
            <v>staff</v>
          </cell>
          <cell r="CN38">
            <v>0</v>
          </cell>
          <cell r="CO38" t="str">
            <v>ksf</v>
          </cell>
          <cell r="CP38">
            <v>0</v>
          </cell>
          <cell r="CQ38" t="str">
            <v>ksf</v>
          </cell>
          <cell r="CR38">
            <v>0</v>
          </cell>
          <cell r="CS38" t="str">
            <v>ksf</v>
          </cell>
          <cell r="CT38">
            <v>0</v>
          </cell>
          <cell r="CU38" t="str">
            <v>ksf</v>
          </cell>
        </row>
        <row r="39">
          <cell r="D39">
            <v>0</v>
          </cell>
          <cell r="E39" t="str">
            <v>DU</v>
          </cell>
          <cell r="F39">
            <v>0</v>
          </cell>
          <cell r="G39" t="str">
            <v>ksf</v>
          </cell>
          <cell r="H39">
            <v>0</v>
          </cell>
          <cell r="I39" t="str">
            <v>ksf</v>
          </cell>
          <cell r="J39">
            <v>0</v>
          </cell>
          <cell r="K39" t="str">
            <v>ksf</v>
          </cell>
          <cell r="L39">
            <v>0</v>
          </cell>
          <cell r="M39" t="str">
            <v>ksf</v>
          </cell>
          <cell r="N39">
            <v>0</v>
          </cell>
          <cell r="O39" t="str">
            <v>ksf</v>
          </cell>
          <cell r="P39">
            <v>0</v>
          </cell>
          <cell r="Q39" t="str">
            <v>ksf</v>
          </cell>
          <cell r="R39">
            <v>0</v>
          </cell>
          <cell r="S39" t="str">
            <v>ksf</v>
          </cell>
          <cell r="T39">
            <v>0</v>
          </cell>
          <cell r="U39" t="str">
            <v>ksf</v>
          </cell>
          <cell r="V39">
            <v>0</v>
          </cell>
          <cell r="W39" t="str">
            <v>stdnts</v>
          </cell>
          <cell r="X39">
            <v>0</v>
          </cell>
          <cell r="Y39" t="str">
            <v>parents</v>
          </cell>
          <cell r="Z39">
            <v>0</v>
          </cell>
          <cell r="AA39" t="str">
            <v>staff</v>
          </cell>
          <cell r="AB39">
            <v>0</v>
          </cell>
          <cell r="AC39" t="str">
            <v>ksf</v>
          </cell>
          <cell r="AD39">
            <v>0</v>
          </cell>
          <cell r="AE39" t="str">
            <v>ksf</v>
          </cell>
          <cell r="AF39">
            <v>0</v>
          </cell>
          <cell r="AG39" t="str">
            <v>ksf</v>
          </cell>
          <cell r="AH39">
            <v>0</v>
          </cell>
          <cell r="AI39" t="str">
            <v>ksf</v>
          </cell>
          <cell r="AJ39">
            <v>0</v>
          </cell>
          <cell r="AK39" t="str">
            <v>DU</v>
          </cell>
          <cell r="AL39">
            <v>0</v>
          </cell>
          <cell r="AM39" t="str">
            <v>ksf</v>
          </cell>
          <cell r="AN39">
            <v>0</v>
          </cell>
          <cell r="AO39" t="str">
            <v>ksf</v>
          </cell>
          <cell r="AP39">
            <v>0</v>
          </cell>
          <cell r="AQ39" t="str">
            <v>ksf</v>
          </cell>
          <cell r="AR39">
            <v>0</v>
          </cell>
          <cell r="AS39" t="str">
            <v>ksf</v>
          </cell>
          <cell r="AT39">
            <v>0</v>
          </cell>
          <cell r="AU39" t="str">
            <v>ksf</v>
          </cell>
          <cell r="AV39">
            <v>0</v>
          </cell>
          <cell r="AW39" t="str">
            <v>ksf</v>
          </cell>
          <cell r="AX39">
            <v>0</v>
          </cell>
          <cell r="AY39" t="str">
            <v>ksf</v>
          </cell>
          <cell r="AZ39">
            <v>0</v>
          </cell>
          <cell r="BA39" t="str">
            <v>ksf</v>
          </cell>
          <cell r="BB39">
            <v>0</v>
          </cell>
          <cell r="BC39" t="str">
            <v>stdnts</v>
          </cell>
          <cell r="BD39">
            <v>0</v>
          </cell>
          <cell r="BE39" t="str">
            <v>parents</v>
          </cell>
          <cell r="BF39">
            <v>0</v>
          </cell>
          <cell r="BG39" t="str">
            <v>staff</v>
          </cell>
          <cell r="BH39">
            <v>0</v>
          </cell>
          <cell r="BI39" t="str">
            <v>ksf</v>
          </cell>
          <cell r="BJ39">
            <v>0</v>
          </cell>
          <cell r="BK39" t="str">
            <v>ksf</v>
          </cell>
          <cell r="BL39">
            <v>0</v>
          </cell>
          <cell r="BM39" t="str">
            <v>ksf</v>
          </cell>
          <cell r="BN39">
            <v>0</v>
          </cell>
          <cell r="BO39" t="str">
            <v>ksf</v>
          </cell>
          <cell r="BP39">
            <v>0</v>
          </cell>
          <cell r="BQ39" t="str">
            <v>DU</v>
          </cell>
          <cell r="BR39">
            <v>0</v>
          </cell>
          <cell r="BS39" t="str">
            <v>ksf</v>
          </cell>
          <cell r="BT39">
            <v>0</v>
          </cell>
          <cell r="BU39" t="str">
            <v>ksf</v>
          </cell>
          <cell r="BV39">
            <v>0</v>
          </cell>
          <cell r="BW39" t="str">
            <v>ksf</v>
          </cell>
          <cell r="BX39">
            <v>0</v>
          </cell>
          <cell r="BY39" t="str">
            <v>ksf</v>
          </cell>
          <cell r="BZ39">
            <v>0</v>
          </cell>
          <cell r="CA39" t="str">
            <v>ksf</v>
          </cell>
          <cell r="CB39">
            <v>0</v>
          </cell>
          <cell r="CC39" t="str">
            <v>ksf</v>
          </cell>
          <cell r="CD39">
            <v>0</v>
          </cell>
          <cell r="CE39" t="str">
            <v>ksf</v>
          </cell>
          <cell r="CF39">
            <v>0</v>
          </cell>
          <cell r="CG39" t="str">
            <v>ksf</v>
          </cell>
          <cell r="CH39">
            <v>0</v>
          </cell>
          <cell r="CI39" t="str">
            <v>stdnts</v>
          </cell>
          <cell r="CJ39">
            <v>0</v>
          </cell>
          <cell r="CK39" t="str">
            <v>parents</v>
          </cell>
          <cell r="CL39">
            <v>0</v>
          </cell>
          <cell r="CM39" t="str">
            <v>staff</v>
          </cell>
          <cell r="CN39">
            <v>0</v>
          </cell>
          <cell r="CO39" t="str">
            <v>ksf</v>
          </cell>
          <cell r="CP39">
            <v>0</v>
          </cell>
          <cell r="CQ39" t="str">
            <v>ksf</v>
          </cell>
          <cell r="CR39">
            <v>0</v>
          </cell>
          <cell r="CS39" t="str">
            <v>ksf</v>
          </cell>
          <cell r="CT39">
            <v>0</v>
          </cell>
          <cell r="CU39" t="str">
            <v>ksf</v>
          </cell>
        </row>
        <row r="40">
          <cell r="D40">
            <v>0</v>
          </cell>
          <cell r="E40" t="str">
            <v>DU</v>
          </cell>
          <cell r="F40">
            <v>0</v>
          </cell>
          <cell r="G40" t="str">
            <v>ksf</v>
          </cell>
          <cell r="H40">
            <v>0</v>
          </cell>
          <cell r="I40" t="str">
            <v>ksf</v>
          </cell>
          <cell r="J40">
            <v>0</v>
          </cell>
          <cell r="K40" t="str">
            <v>ksf</v>
          </cell>
          <cell r="L40">
            <v>0</v>
          </cell>
          <cell r="M40" t="str">
            <v>ksf</v>
          </cell>
          <cell r="N40">
            <v>0</v>
          </cell>
          <cell r="O40" t="str">
            <v>ksf</v>
          </cell>
          <cell r="P40">
            <v>0</v>
          </cell>
          <cell r="Q40" t="str">
            <v>ksf</v>
          </cell>
          <cell r="R40">
            <v>0</v>
          </cell>
          <cell r="S40" t="str">
            <v>ksf</v>
          </cell>
          <cell r="T40">
            <v>0</v>
          </cell>
          <cell r="U40" t="str">
            <v>ksf</v>
          </cell>
          <cell r="V40">
            <v>0</v>
          </cell>
          <cell r="W40" t="str">
            <v>stdnts</v>
          </cell>
          <cell r="X40">
            <v>0</v>
          </cell>
          <cell r="Y40" t="str">
            <v>parents</v>
          </cell>
          <cell r="Z40">
            <v>0</v>
          </cell>
          <cell r="AA40" t="str">
            <v>staff</v>
          </cell>
          <cell r="AB40">
            <v>0</v>
          </cell>
          <cell r="AC40" t="str">
            <v>ksf</v>
          </cell>
          <cell r="AD40">
            <v>0</v>
          </cell>
          <cell r="AE40" t="str">
            <v>ksf</v>
          </cell>
          <cell r="AF40">
            <v>0</v>
          </cell>
          <cell r="AG40" t="str">
            <v>ksf</v>
          </cell>
          <cell r="AH40">
            <v>0</v>
          </cell>
          <cell r="AI40" t="str">
            <v>ksf</v>
          </cell>
          <cell r="AJ40">
            <v>0</v>
          </cell>
          <cell r="AK40" t="str">
            <v>DU</v>
          </cell>
          <cell r="AL40">
            <v>0</v>
          </cell>
          <cell r="AM40" t="str">
            <v>ksf</v>
          </cell>
          <cell r="AN40">
            <v>0</v>
          </cell>
          <cell r="AO40" t="str">
            <v>ksf</v>
          </cell>
          <cell r="AP40">
            <v>0</v>
          </cell>
          <cell r="AQ40" t="str">
            <v>ksf</v>
          </cell>
          <cell r="AR40">
            <v>0</v>
          </cell>
          <cell r="AS40" t="str">
            <v>ksf</v>
          </cell>
          <cell r="AT40">
            <v>0</v>
          </cell>
          <cell r="AU40" t="str">
            <v>ksf</v>
          </cell>
          <cell r="AV40">
            <v>0</v>
          </cell>
          <cell r="AW40" t="str">
            <v>ksf</v>
          </cell>
          <cell r="AX40">
            <v>0</v>
          </cell>
          <cell r="AY40" t="str">
            <v>ksf</v>
          </cell>
          <cell r="AZ40">
            <v>0</v>
          </cell>
          <cell r="BA40" t="str">
            <v>ksf</v>
          </cell>
          <cell r="BB40">
            <v>0</v>
          </cell>
          <cell r="BC40" t="str">
            <v>stdnts</v>
          </cell>
          <cell r="BD40">
            <v>0</v>
          </cell>
          <cell r="BE40" t="str">
            <v>parents</v>
          </cell>
          <cell r="BF40">
            <v>0</v>
          </cell>
          <cell r="BG40" t="str">
            <v>staff</v>
          </cell>
          <cell r="BH40">
            <v>0</v>
          </cell>
          <cell r="BI40" t="str">
            <v>ksf</v>
          </cell>
          <cell r="BJ40">
            <v>0</v>
          </cell>
          <cell r="BK40" t="str">
            <v>ksf</v>
          </cell>
          <cell r="BL40">
            <v>0</v>
          </cell>
          <cell r="BM40" t="str">
            <v>ksf</v>
          </cell>
          <cell r="BN40">
            <v>0</v>
          </cell>
          <cell r="BO40" t="str">
            <v>ksf</v>
          </cell>
          <cell r="BP40">
            <v>0</v>
          </cell>
          <cell r="BQ40" t="str">
            <v>DU</v>
          </cell>
          <cell r="BR40">
            <v>0</v>
          </cell>
          <cell r="BS40" t="str">
            <v>ksf</v>
          </cell>
          <cell r="BT40">
            <v>0</v>
          </cell>
          <cell r="BU40" t="str">
            <v>ksf</v>
          </cell>
          <cell r="BV40">
            <v>0</v>
          </cell>
          <cell r="BW40" t="str">
            <v>ksf</v>
          </cell>
          <cell r="BX40">
            <v>0</v>
          </cell>
          <cell r="BY40" t="str">
            <v>ksf</v>
          </cell>
          <cell r="BZ40">
            <v>0</v>
          </cell>
          <cell r="CA40" t="str">
            <v>ksf</v>
          </cell>
          <cell r="CB40">
            <v>0</v>
          </cell>
          <cell r="CC40" t="str">
            <v>ksf</v>
          </cell>
          <cell r="CD40">
            <v>0</v>
          </cell>
          <cell r="CE40" t="str">
            <v>ksf</v>
          </cell>
          <cell r="CF40">
            <v>0</v>
          </cell>
          <cell r="CG40" t="str">
            <v>ksf</v>
          </cell>
          <cell r="CH40">
            <v>0</v>
          </cell>
          <cell r="CI40" t="str">
            <v>stdnts</v>
          </cell>
          <cell r="CJ40">
            <v>0</v>
          </cell>
          <cell r="CK40" t="str">
            <v>parents</v>
          </cell>
          <cell r="CL40">
            <v>0</v>
          </cell>
          <cell r="CM40" t="str">
            <v>staff</v>
          </cell>
          <cell r="CN40">
            <v>0</v>
          </cell>
          <cell r="CO40" t="str">
            <v>ksf</v>
          </cell>
          <cell r="CP40">
            <v>0</v>
          </cell>
          <cell r="CQ40" t="str">
            <v>ksf</v>
          </cell>
          <cell r="CR40">
            <v>0</v>
          </cell>
          <cell r="CS40" t="str">
            <v>ksf</v>
          </cell>
          <cell r="CT40">
            <v>0</v>
          </cell>
          <cell r="CU40" t="str">
            <v>ksf</v>
          </cell>
        </row>
        <row r="41">
          <cell r="D41">
            <v>0</v>
          </cell>
          <cell r="E41" t="str">
            <v>DU</v>
          </cell>
          <cell r="F41">
            <v>0</v>
          </cell>
          <cell r="G41" t="str">
            <v>ksf</v>
          </cell>
          <cell r="H41">
            <v>0</v>
          </cell>
          <cell r="I41" t="str">
            <v>ksf</v>
          </cell>
          <cell r="J41">
            <v>0</v>
          </cell>
          <cell r="K41" t="str">
            <v>ksf</v>
          </cell>
          <cell r="L41">
            <v>0</v>
          </cell>
          <cell r="M41" t="str">
            <v>ksf</v>
          </cell>
          <cell r="N41">
            <v>0</v>
          </cell>
          <cell r="O41" t="str">
            <v>ksf</v>
          </cell>
          <cell r="P41">
            <v>0</v>
          </cell>
          <cell r="Q41" t="str">
            <v>ksf</v>
          </cell>
          <cell r="R41">
            <v>0</v>
          </cell>
          <cell r="S41" t="str">
            <v>ksf</v>
          </cell>
          <cell r="T41">
            <v>0</v>
          </cell>
          <cell r="U41" t="str">
            <v>ksf</v>
          </cell>
          <cell r="V41">
            <v>0</v>
          </cell>
          <cell r="W41" t="str">
            <v>stdnts</v>
          </cell>
          <cell r="X41">
            <v>0</v>
          </cell>
          <cell r="Y41" t="str">
            <v>parents</v>
          </cell>
          <cell r="Z41">
            <v>0</v>
          </cell>
          <cell r="AA41" t="str">
            <v>staff</v>
          </cell>
          <cell r="AB41">
            <v>0</v>
          </cell>
          <cell r="AC41" t="str">
            <v>ksf</v>
          </cell>
          <cell r="AD41">
            <v>0</v>
          </cell>
          <cell r="AE41" t="str">
            <v>ksf</v>
          </cell>
          <cell r="AF41">
            <v>0</v>
          </cell>
          <cell r="AG41" t="str">
            <v>ksf</v>
          </cell>
          <cell r="AH41">
            <v>0</v>
          </cell>
          <cell r="AI41" t="str">
            <v>ksf</v>
          </cell>
          <cell r="AJ41">
            <v>0</v>
          </cell>
          <cell r="AK41" t="str">
            <v>DU</v>
          </cell>
          <cell r="AL41">
            <v>0</v>
          </cell>
          <cell r="AM41" t="str">
            <v>ksf</v>
          </cell>
          <cell r="AN41">
            <v>0</v>
          </cell>
          <cell r="AO41" t="str">
            <v>ksf</v>
          </cell>
          <cell r="AP41">
            <v>0</v>
          </cell>
          <cell r="AQ41" t="str">
            <v>ksf</v>
          </cell>
          <cell r="AR41">
            <v>0</v>
          </cell>
          <cell r="AS41" t="str">
            <v>ksf</v>
          </cell>
          <cell r="AT41">
            <v>0</v>
          </cell>
          <cell r="AU41" t="str">
            <v>ksf</v>
          </cell>
          <cell r="AV41">
            <v>0</v>
          </cell>
          <cell r="AW41" t="str">
            <v>ksf</v>
          </cell>
          <cell r="AX41">
            <v>0</v>
          </cell>
          <cell r="AY41" t="str">
            <v>ksf</v>
          </cell>
          <cell r="AZ41">
            <v>0</v>
          </cell>
          <cell r="BA41" t="str">
            <v>ksf</v>
          </cell>
          <cell r="BB41">
            <v>0</v>
          </cell>
          <cell r="BC41" t="str">
            <v>stdnts</v>
          </cell>
          <cell r="BD41">
            <v>0</v>
          </cell>
          <cell r="BE41" t="str">
            <v>parents</v>
          </cell>
          <cell r="BF41">
            <v>0</v>
          </cell>
          <cell r="BG41" t="str">
            <v>staff</v>
          </cell>
          <cell r="BH41">
            <v>0</v>
          </cell>
          <cell r="BI41" t="str">
            <v>ksf</v>
          </cell>
          <cell r="BJ41">
            <v>0</v>
          </cell>
          <cell r="BK41" t="str">
            <v>ksf</v>
          </cell>
          <cell r="BL41">
            <v>0</v>
          </cell>
          <cell r="BM41" t="str">
            <v>ksf</v>
          </cell>
          <cell r="BN41">
            <v>0</v>
          </cell>
          <cell r="BO41" t="str">
            <v>ksf</v>
          </cell>
          <cell r="BP41">
            <v>0</v>
          </cell>
          <cell r="BQ41" t="str">
            <v>DU</v>
          </cell>
          <cell r="BR41">
            <v>0</v>
          </cell>
          <cell r="BS41" t="str">
            <v>ksf</v>
          </cell>
          <cell r="BT41">
            <v>0</v>
          </cell>
          <cell r="BU41" t="str">
            <v>ksf</v>
          </cell>
          <cell r="BV41">
            <v>0</v>
          </cell>
          <cell r="BW41" t="str">
            <v>ksf</v>
          </cell>
          <cell r="BX41">
            <v>0</v>
          </cell>
          <cell r="BY41" t="str">
            <v>ksf</v>
          </cell>
          <cell r="BZ41">
            <v>0</v>
          </cell>
          <cell r="CA41" t="str">
            <v>ksf</v>
          </cell>
          <cell r="CB41">
            <v>0</v>
          </cell>
          <cell r="CC41" t="str">
            <v>ksf</v>
          </cell>
          <cell r="CD41">
            <v>0</v>
          </cell>
          <cell r="CE41" t="str">
            <v>ksf</v>
          </cell>
          <cell r="CF41">
            <v>0</v>
          </cell>
          <cell r="CG41" t="str">
            <v>ksf</v>
          </cell>
          <cell r="CH41">
            <v>0</v>
          </cell>
          <cell r="CI41" t="str">
            <v>stdnts</v>
          </cell>
          <cell r="CJ41">
            <v>0</v>
          </cell>
          <cell r="CK41" t="str">
            <v>parents</v>
          </cell>
          <cell r="CL41">
            <v>0</v>
          </cell>
          <cell r="CM41" t="str">
            <v>staff</v>
          </cell>
          <cell r="CN41">
            <v>0</v>
          </cell>
          <cell r="CO41" t="str">
            <v>ksf</v>
          </cell>
          <cell r="CP41">
            <v>0</v>
          </cell>
          <cell r="CQ41" t="str">
            <v>ksf</v>
          </cell>
          <cell r="CR41">
            <v>0</v>
          </cell>
          <cell r="CS41" t="str">
            <v>ksf</v>
          </cell>
          <cell r="CT41">
            <v>0</v>
          </cell>
          <cell r="CU41" t="str">
            <v>ksf</v>
          </cell>
        </row>
        <row r="42">
          <cell r="D42">
            <v>0</v>
          </cell>
          <cell r="E42" t="str">
            <v>DU</v>
          </cell>
          <cell r="F42">
            <v>0</v>
          </cell>
          <cell r="G42" t="str">
            <v>ksf</v>
          </cell>
          <cell r="H42">
            <v>0</v>
          </cell>
          <cell r="I42" t="str">
            <v>ksf</v>
          </cell>
          <cell r="J42">
            <v>0</v>
          </cell>
          <cell r="K42" t="str">
            <v>ksf</v>
          </cell>
          <cell r="L42">
            <v>0</v>
          </cell>
          <cell r="M42" t="str">
            <v>ksf</v>
          </cell>
          <cell r="N42">
            <v>0</v>
          </cell>
          <cell r="O42" t="str">
            <v>ksf</v>
          </cell>
          <cell r="P42">
            <v>0</v>
          </cell>
          <cell r="Q42" t="str">
            <v>ksf</v>
          </cell>
          <cell r="R42">
            <v>0</v>
          </cell>
          <cell r="S42" t="str">
            <v>ksf</v>
          </cell>
          <cell r="T42">
            <v>0</v>
          </cell>
          <cell r="U42" t="str">
            <v>ksf</v>
          </cell>
          <cell r="V42">
            <v>0</v>
          </cell>
          <cell r="W42" t="str">
            <v>stdnts</v>
          </cell>
          <cell r="X42">
            <v>0</v>
          </cell>
          <cell r="Y42" t="str">
            <v>parents</v>
          </cell>
          <cell r="Z42">
            <v>0</v>
          </cell>
          <cell r="AA42" t="str">
            <v>staff</v>
          </cell>
          <cell r="AB42">
            <v>0</v>
          </cell>
          <cell r="AC42" t="str">
            <v>ksf</v>
          </cell>
          <cell r="AD42">
            <v>0</v>
          </cell>
          <cell r="AE42" t="str">
            <v>ksf</v>
          </cell>
          <cell r="AF42">
            <v>0</v>
          </cell>
          <cell r="AG42" t="str">
            <v>ksf</v>
          </cell>
          <cell r="AH42">
            <v>0</v>
          </cell>
          <cell r="AI42" t="str">
            <v>ksf</v>
          </cell>
          <cell r="AJ42">
            <v>0</v>
          </cell>
          <cell r="AK42" t="str">
            <v>DU</v>
          </cell>
          <cell r="AL42">
            <v>0</v>
          </cell>
          <cell r="AM42" t="str">
            <v>ksf</v>
          </cell>
          <cell r="AN42">
            <v>0</v>
          </cell>
          <cell r="AO42" t="str">
            <v>ksf</v>
          </cell>
          <cell r="AP42">
            <v>0</v>
          </cell>
          <cell r="AQ42" t="str">
            <v>ksf</v>
          </cell>
          <cell r="AR42">
            <v>0</v>
          </cell>
          <cell r="AS42" t="str">
            <v>ksf</v>
          </cell>
          <cell r="AT42">
            <v>0</v>
          </cell>
          <cell r="AU42" t="str">
            <v>ksf</v>
          </cell>
          <cell r="AV42">
            <v>0</v>
          </cell>
          <cell r="AW42" t="str">
            <v>ksf</v>
          </cell>
          <cell r="AX42">
            <v>0</v>
          </cell>
          <cell r="AY42" t="str">
            <v>ksf</v>
          </cell>
          <cell r="AZ42">
            <v>0</v>
          </cell>
          <cell r="BA42" t="str">
            <v>ksf</v>
          </cell>
          <cell r="BB42">
            <v>0</v>
          </cell>
          <cell r="BC42" t="str">
            <v>stdnts</v>
          </cell>
          <cell r="BD42">
            <v>0</v>
          </cell>
          <cell r="BE42" t="str">
            <v>parents</v>
          </cell>
          <cell r="BF42">
            <v>0</v>
          </cell>
          <cell r="BG42" t="str">
            <v>staff</v>
          </cell>
          <cell r="BH42">
            <v>0</v>
          </cell>
          <cell r="BI42" t="str">
            <v>ksf</v>
          </cell>
          <cell r="BJ42">
            <v>0</v>
          </cell>
          <cell r="BK42" t="str">
            <v>ksf</v>
          </cell>
          <cell r="BL42">
            <v>0</v>
          </cell>
          <cell r="BM42" t="str">
            <v>ksf</v>
          </cell>
          <cell r="BN42">
            <v>0</v>
          </cell>
          <cell r="BO42" t="str">
            <v>ksf</v>
          </cell>
          <cell r="BP42">
            <v>0</v>
          </cell>
          <cell r="BQ42" t="str">
            <v>DU</v>
          </cell>
          <cell r="BR42">
            <v>0</v>
          </cell>
          <cell r="BS42" t="str">
            <v>ksf</v>
          </cell>
          <cell r="BT42">
            <v>0</v>
          </cell>
          <cell r="BU42" t="str">
            <v>ksf</v>
          </cell>
          <cell r="BV42">
            <v>0</v>
          </cell>
          <cell r="BW42" t="str">
            <v>ksf</v>
          </cell>
          <cell r="BX42">
            <v>0</v>
          </cell>
          <cell r="BY42" t="str">
            <v>ksf</v>
          </cell>
          <cell r="BZ42">
            <v>0</v>
          </cell>
          <cell r="CA42" t="str">
            <v>ksf</v>
          </cell>
          <cell r="CB42">
            <v>0</v>
          </cell>
          <cell r="CC42" t="str">
            <v>ksf</v>
          </cell>
          <cell r="CD42">
            <v>0</v>
          </cell>
          <cell r="CE42" t="str">
            <v>ksf</v>
          </cell>
          <cell r="CF42">
            <v>0</v>
          </cell>
          <cell r="CG42" t="str">
            <v>ksf</v>
          </cell>
          <cell r="CH42">
            <v>0</v>
          </cell>
          <cell r="CI42" t="str">
            <v>stdnts</v>
          </cell>
          <cell r="CJ42">
            <v>0</v>
          </cell>
          <cell r="CK42" t="str">
            <v>parents</v>
          </cell>
          <cell r="CL42">
            <v>0</v>
          </cell>
          <cell r="CM42" t="str">
            <v>staff</v>
          </cell>
          <cell r="CN42">
            <v>0</v>
          </cell>
          <cell r="CO42" t="str">
            <v>ksf</v>
          </cell>
          <cell r="CP42">
            <v>0</v>
          </cell>
          <cell r="CQ42" t="str">
            <v>ksf</v>
          </cell>
          <cell r="CR42">
            <v>0</v>
          </cell>
          <cell r="CS42" t="str">
            <v>ksf</v>
          </cell>
          <cell r="CT42">
            <v>0</v>
          </cell>
          <cell r="CU42" t="str">
            <v>ksf</v>
          </cell>
        </row>
        <row r="43">
          <cell r="D43">
            <v>0</v>
          </cell>
          <cell r="E43" t="str">
            <v>DU</v>
          </cell>
          <cell r="F43">
            <v>0</v>
          </cell>
          <cell r="G43" t="str">
            <v>ksf</v>
          </cell>
          <cell r="H43">
            <v>0</v>
          </cell>
          <cell r="I43" t="str">
            <v>ksf</v>
          </cell>
          <cell r="J43">
            <v>0</v>
          </cell>
          <cell r="K43" t="str">
            <v>ksf</v>
          </cell>
          <cell r="L43">
            <v>0</v>
          </cell>
          <cell r="M43" t="str">
            <v>ksf</v>
          </cell>
          <cell r="N43">
            <v>0</v>
          </cell>
          <cell r="O43" t="str">
            <v>ksf</v>
          </cell>
          <cell r="P43">
            <v>0</v>
          </cell>
          <cell r="Q43" t="str">
            <v>ksf</v>
          </cell>
          <cell r="R43">
            <v>0</v>
          </cell>
          <cell r="S43" t="str">
            <v>ksf</v>
          </cell>
          <cell r="T43">
            <v>0</v>
          </cell>
          <cell r="U43" t="str">
            <v>ksf</v>
          </cell>
          <cell r="V43">
            <v>0</v>
          </cell>
          <cell r="W43" t="str">
            <v>stdnts</v>
          </cell>
          <cell r="X43">
            <v>0</v>
          </cell>
          <cell r="Y43" t="str">
            <v>parents</v>
          </cell>
          <cell r="Z43">
            <v>0</v>
          </cell>
          <cell r="AA43" t="str">
            <v>staff</v>
          </cell>
          <cell r="AB43">
            <v>0</v>
          </cell>
          <cell r="AC43" t="str">
            <v>ksf</v>
          </cell>
          <cell r="AD43">
            <v>0</v>
          </cell>
          <cell r="AE43" t="str">
            <v>ksf</v>
          </cell>
          <cell r="AF43">
            <v>0</v>
          </cell>
          <cell r="AG43" t="str">
            <v>ksf</v>
          </cell>
          <cell r="AH43">
            <v>0</v>
          </cell>
          <cell r="AI43" t="str">
            <v>ksf</v>
          </cell>
          <cell r="AJ43">
            <v>0</v>
          </cell>
          <cell r="AK43" t="str">
            <v>DU</v>
          </cell>
          <cell r="AL43">
            <v>0</v>
          </cell>
          <cell r="AM43" t="str">
            <v>ksf</v>
          </cell>
          <cell r="AN43">
            <v>0</v>
          </cell>
          <cell r="AO43" t="str">
            <v>ksf</v>
          </cell>
          <cell r="AP43">
            <v>0</v>
          </cell>
          <cell r="AQ43" t="str">
            <v>ksf</v>
          </cell>
          <cell r="AR43">
            <v>0</v>
          </cell>
          <cell r="AS43" t="str">
            <v>ksf</v>
          </cell>
          <cell r="AT43">
            <v>0</v>
          </cell>
          <cell r="AU43" t="str">
            <v>ksf</v>
          </cell>
          <cell r="AV43">
            <v>0</v>
          </cell>
          <cell r="AW43" t="str">
            <v>ksf</v>
          </cell>
          <cell r="AX43">
            <v>0</v>
          </cell>
          <cell r="AY43" t="str">
            <v>ksf</v>
          </cell>
          <cell r="AZ43">
            <v>0</v>
          </cell>
          <cell r="BA43" t="str">
            <v>ksf</v>
          </cell>
          <cell r="BB43">
            <v>0</v>
          </cell>
          <cell r="BC43" t="str">
            <v>stdnts</v>
          </cell>
          <cell r="BD43">
            <v>0</v>
          </cell>
          <cell r="BE43" t="str">
            <v>parents</v>
          </cell>
          <cell r="BF43">
            <v>0</v>
          </cell>
          <cell r="BG43" t="str">
            <v>staff</v>
          </cell>
          <cell r="BH43">
            <v>0</v>
          </cell>
          <cell r="BI43" t="str">
            <v>ksf</v>
          </cell>
          <cell r="BJ43">
            <v>0</v>
          </cell>
          <cell r="BK43" t="str">
            <v>ksf</v>
          </cell>
          <cell r="BL43">
            <v>0</v>
          </cell>
          <cell r="BM43" t="str">
            <v>ksf</v>
          </cell>
          <cell r="BN43">
            <v>0</v>
          </cell>
          <cell r="BO43" t="str">
            <v>ksf</v>
          </cell>
          <cell r="BP43">
            <v>0</v>
          </cell>
          <cell r="BQ43" t="str">
            <v>DU</v>
          </cell>
          <cell r="BR43">
            <v>0</v>
          </cell>
          <cell r="BS43" t="str">
            <v>ksf</v>
          </cell>
          <cell r="BT43">
            <v>0</v>
          </cell>
          <cell r="BU43" t="str">
            <v>ksf</v>
          </cell>
          <cell r="BV43">
            <v>0</v>
          </cell>
          <cell r="BW43" t="str">
            <v>ksf</v>
          </cell>
          <cell r="BX43">
            <v>0</v>
          </cell>
          <cell r="BY43" t="str">
            <v>ksf</v>
          </cell>
          <cell r="BZ43">
            <v>0</v>
          </cell>
          <cell r="CA43" t="str">
            <v>ksf</v>
          </cell>
          <cell r="CB43">
            <v>0</v>
          </cell>
          <cell r="CC43" t="str">
            <v>ksf</v>
          </cell>
          <cell r="CD43">
            <v>0</v>
          </cell>
          <cell r="CE43" t="str">
            <v>ksf</v>
          </cell>
          <cell r="CF43">
            <v>0</v>
          </cell>
          <cell r="CG43" t="str">
            <v>ksf</v>
          </cell>
          <cell r="CH43">
            <v>0</v>
          </cell>
          <cell r="CI43" t="str">
            <v>stdnts</v>
          </cell>
          <cell r="CJ43">
            <v>0</v>
          </cell>
          <cell r="CK43" t="str">
            <v>parents</v>
          </cell>
          <cell r="CL43">
            <v>0</v>
          </cell>
          <cell r="CM43" t="str">
            <v>staff</v>
          </cell>
          <cell r="CN43">
            <v>0</v>
          </cell>
          <cell r="CO43" t="str">
            <v>ksf</v>
          </cell>
          <cell r="CP43">
            <v>0</v>
          </cell>
          <cell r="CQ43" t="str">
            <v>ksf</v>
          </cell>
          <cell r="CR43">
            <v>0</v>
          </cell>
          <cell r="CS43" t="str">
            <v>ksf</v>
          </cell>
          <cell r="CT43">
            <v>0</v>
          </cell>
          <cell r="CU43" t="str">
            <v>ksf</v>
          </cell>
        </row>
        <row r="44">
          <cell r="D44">
            <v>0</v>
          </cell>
          <cell r="E44" t="str">
            <v>DU</v>
          </cell>
          <cell r="F44">
            <v>0</v>
          </cell>
          <cell r="G44" t="str">
            <v>ksf</v>
          </cell>
          <cell r="H44">
            <v>0</v>
          </cell>
          <cell r="I44" t="str">
            <v>ksf</v>
          </cell>
          <cell r="J44">
            <v>0</v>
          </cell>
          <cell r="K44" t="str">
            <v>ksf</v>
          </cell>
          <cell r="L44">
            <v>0</v>
          </cell>
          <cell r="M44" t="str">
            <v>ksf</v>
          </cell>
          <cell r="N44">
            <v>0</v>
          </cell>
          <cell r="O44" t="str">
            <v>ksf</v>
          </cell>
          <cell r="P44">
            <v>0</v>
          </cell>
          <cell r="Q44" t="str">
            <v>ksf</v>
          </cell>
          <cell r="R44">
            <v>0</v>
          </cell>
          <cell r="S44" t="str">
            <v>ksf</v>
          </cell>
          <cell r="T44">
            <v>0</v>
          </cell>
          <cell r="U44" t="str">
            <v>ksf</v>
          </cell>
          <cell r="V44">
            <v>0</v>
          </cell>
          <cell r="W44" t="str">
            <v>stdnts</v>
          </cell>
          <cell r="X44">
            <v>0</v>
          </cell>
          <cell r="Y44" t="str">
            <v>parents</v>
          </cell>
          <cell r="Z44">
            <v>0</v>
          </cell>
          <cell r="AA44" t="str">
            <v>staff</v>
          </cell>
          <cell r="AB44">
            <v>1.9</v>
          </cell>
          <cell r="AC44" t="str">
            <v>ksf</v>
          </cell>
          <cell r="AD44">
            <v>0</v>
          </cell>
          <cell r="AE44" t="str">
            <v>ksf</v>
          </cell>
          <cell r="AF44">
            <v>0</v>
          </cell>
          <cell r="AG44" t="str">
            <v>ksf</v>
          </cell>
          <cell r="AH44">
            <v>0</v>
          </cell>
          <cell r="AI44" t="str">
            <v>ksf</v>
          </cell>
          <cell r="AJ44">
            <v>21</v>
          </cell>
          <cell r="AK44" t="str">
            <v>DU</v>
          </cell>
          <cell r="AL44">
            <v>7.0970000000000004</v>
          </cell>
          <cell r="AM44" t="str">
            <v>ksf</v>
          </cell>
          <cell r="AN44">
            <v>0</v>
          </cell>
          <cell r="AO44" t="str">
            <v>ksf</v>
          </cell>
          <cell r="AP44">
            <v>0</v>
          </cell>
          <cell r="AQ44" t="str">
            <v>ksf</v>
          </cell>
          <cell r="AR44">
            <v>0</v>
          </cell>
          <cell r="AS44" t="str">
            <v>ksf</v>
          </cell>
          <cell r="AT44">
            <v>0</v>
          </cell>
          <cell r="AU44" t="str">
            <v>ksf</v>
          </cell>
          <cell r="AV44">
            <v>0</v>
          </cell>
          <cell r="AW44" t="str">
            <v>ksf</v>
          </cell>
          <cell r="AX44">
            <v>0</v>
          </cell>
          <cell r="AY44" t="str">
            <v>ksf</v>
          </cell>
          <cell r="AZ44">
            <v>0</v>
          </cell>
          <cell r="BA44" t="str">
            <v>ksf</v>
          </cell>
          <cell r="BB44">
            <v>0</v>
          </cell>
          <cell r="BC44" t="str">
            <v>stdnts</v>
          </cell>
          <cell r="BD44">
            <v>0</v>
          </cell>
          <cell r="BE44" t="str">
            <v>parents</v>
          </cell>
          <cell r="BF44">
            <v>0</v>
          </cell>
          <cell r="BG44" t="str">
            <v>staff</v>
          </cell>
          <cell r="BH44">
            <v>0</v>
          </cell>
          <cell r="BI44" t="str">
            <v>ksf</v>
          </cell>
          <cell r="BJ44">
            <v>0</v>
          </cell>
          <cell r="BK44" t="str">
            <v>ksf</v>
          </cell>
          <cell r="BL44">
            <v>0</v>
          </cell>
          <cell r="BM44" t="str">
            <v>ksf</v>
          </cell>
          <cell r="BN44">
            <v>0</v>
          </cell>
          <cell r="BO44" t="str">
            <v>ksf</v>
          </cell>
          <cell r="BP44">
            <v>21</v>
          </cell>
          <cell r="BQ44" t="str">
            <v>DU</v>
          </cell>
          <cell r="BR44">
            <v>7.0970000000000004</v>
          </cell>
          <cell r="BS44" t="str">
            <v>ksf</v>
          </cell>
          <cell r="BT44">
            <v>0</v>
          </cell>
          <cell r="BU44" t="str">
            <v>ksf</v>
          </cell>
          <cell r="BV44">
            <v>0</v>
          </cell>
          <cell r="BW44" t="str">
            <v>ksf</v>
          </cell>
          <cell r="BX44">
            <v>0</v>
          </cell>
          <cell r="BY44" t="str">
            <v>ksf</v>
          </cell>
          <cell r="BZ44">
            <v>0</v>
          </cell>
          <cell r="CA44" t="str">
            <v>ksf</v>
          </cell>
          <cell r="CB44">
            <v>0</v>
          </cell>
          <cell r="CC44" t="str">
            <v>ksf</v>
          </cell>
          <cell r="CD44">
            <v>0</v>
          </cell>
          <cell r="CE44" t="str">
            <v>ksf</v>
          </cell>
          <cell r="CF44">
            <v>0</v>
          </cell>
          <cell r="CG44" t="str">
            <v>ksf</v>
          </cell>
          <cell r="CH44">
            <v>0</v>
          </cell>
          <cell r="CI44" t="str">
            <v>stdnts</v>
          </cell>
          <cell r="CJ44">
            <v>0</v>
          </cell>
          <cell r="CK44" t="str">
            <v>parents</v>
          </cell>
          <cell r="CL44">
            <v>0</v>
          </cell>
          <cell r="CM44" t="str">
            <v>staff</v>
          </cell>
          <cell r="CN44">
            <v>-1.9</v>
          </cell>
          <cell r="CO44" t="str">
            <v>ksf</v>
          </cell>
          <cell r="CP44">
            <v>0</v>
          </cell>
          <cell r="CQ44" t="str">
            <v>ksf</v>
          </cell>
          <cell r="CR44">
            <v>0</v>
          </cell>
          <cell r="CS44" t="str">
            <v>ksf</v>
          </cell>
          <cell r="CT44">
            <v>0</v>
          </cell>
          <cell r="CU44" t="str">
            <v>ksf</v>
          </cell>
        </row>
        <row r="45">
          <cell r="D45">
            <v>4</v>
          </cell>
          <cell r="E45" t="str">
            <v>DU</v>
          </cell>
          <cell r="F45">
            <v>9.5549999999999997</v>
          </cell>
          <cell r="G45" t="str">
            <v>ksf</v>
          </cell>
          <cell r="H45">
            <v>0</v>
          </cell>
          <cell r="I45" t="str">
            <v>ksf</v>
          </cell>
          <cell r="J45">
            <v>57.353000000000002</v>
          </cell>
          <cell r="K45" t="str">
            <v>ksf</v>
          </cell>
          <cell r="L45">
            <v>290.87400000000002</v>
          </cell>
          <cell r="M45" t="str">
            <v>ksf</v>
          </cell>
          <cell r="N45">
            <v>0</v>
          </cell>
          <cell r="O45" t="str">
            <v>ksf</v>
          </cell>
          <cell r="P45">
            <v>0</v>
          </cell>
          <cell r="Q45" t="str">
            <v>ksf</v>
          </cell>
          <cell r="R45">
            <v>0</v>
          </cell>
          <cell r="S45" t="str">
            <v>ksf</v>
          </cell>
          <cell r="T45">
            <v>0</v>
          </cell>
          <cell r="U45" t="str">
            <v>ksf</v>
          </cell>
          <cell r="V45">
            <v>0</v>
          </cell>
          <cell r="W45" t="str">
            <v>stdnts</v>
          </cell>
          <cell r="X45">
            <v>0</v>
          </cell>
          <cell r="Y45" t="str">
            <v>parents</v>
          </cell>
          <cell r="Z45">
            <v>0</v>
          </cell>
          <cell r="AA45" t="str">
            <v>staff</v>
          </cell>
          <cell r="AB45">
            <v>0.88</v>
          </cell>
          <cell r="AC45" t="str">
            <v>ksf</v>
          </cell>
          <cell r="AD45">
            <v>0</v>
          </cell>
          <cell r="AE45" t="str">
            <v>ksf</v>
          </cell>
          <cell r="AF45">
            <v>0</v>
          </cell>
          <cell r="AG45" t="str">
            <v>ksf</v>
          </cell>
          <cell r="AH45">
            <v>0</v>
          </cell>
          <cell r="AI45" t="str">
            <v>ksf</v>
          </cell>
          <cell r="AJ45">
            <v>1707</v>
          </cell>
          <cell r="AK45" t="str">
            <v>DU</v>
          </cell>
          <cell r="AL45">
            <v>72.647000000000006</v>
          </cell>
          <cell r="AM45" t="str">
            <v>ksf</v>
          </cell>
          <cell r="AN45">
            <v>0</v>
          </cell>
          <cell r="AO45" t="str">
            <v>ksf</v>
          </cell>
          <cell r="AP45">
            <v>57.353000000000002</v>
          </cell>
          <cell r="AQ45" t="str">
            <v>ksf</v>
          </cell>
          <cell r="AR45">
            <v>0</v>
          </cell>
          <cell r="AS45" t="str">
            <v>ksf</v>
          </cell>
          <cell r="AT45">
            <v>63</v>
          </cell>
          <cell r="AU45" t="str">
            <v>ksf</v>
          </cell>
          <cell r="AV45">
            <v>0</v>
          </cell>
          <cell r="AW45" t="str">
            <v>ksf</v>
          </cell>
          <cell r="AX45">
            <v>0</v>
          </cell>
          <cell r="AY45" t="str">
            <v>ksf</v>
          </cell>
          <cell r="AZ45">
            <v>0</v>
          </cell>
          <cell r="BA45" t="str">
            <v>ksf</v>
          </cell>
          <cell r="BB45">
            <v>0</v>
          </cell>
          <cell r="BC45" t="str">
            <v>stdnts</v>
          </cell>
          <cell r="BD45">
            <v>0</v>
          </cell>
          <cell r="BE45" t="str">
            <v>parents</v>
          </cell>
          <cell r="BF45">
            <v>0</v>
          </cell>
          <cell r="BG45" t="str">
            <v>staff</v>
          </cell>
          <cell r="BH45">
            <v>0</v>
          </cell>
          <cell r="BI45" t="str">
            <v>ksf</v>
          </cell>
          <cell r="BJ45">
            <v>0</v>
          </cell>
          <cell r="BK45" t="str">
            <v>ksf</v>
          </cell>
          <cell r="BL45">
            <v>0</v>
          </cell>
          <cell r="BM45" t="str">
            <v>ksf</v>
          </cell>
          <cell r="BN45">
            <v>0</v>
          </cell>
          <cell r="BO45" t="str">
            <v>ksf</v>
          </cell>
          <cell r="BP45">
            <v>1703</v>
          </cell>
          <cell r="BQ45" t="str">
            <v>DU</v>
          </cell>
          <cell r="BR45">
            <v>63.091999999999999</v>
          </cell>
          <cell r="BS45" t="str">
            <v>ksf</v>
          </cell>
          <cell r="BT45">
            <v>0</v>
          </cell>
          <cell r="BU45" t="str">
            <v>ksf</v>
          </cell>
          <cell r="BV45">
            <v>0</v>
          </cell>
          <cell r="BW45" t="str">
            <v>ksf</v>
          </cell>
          <cell r="BX45">
            <v>-290.87400000000002</v>
          </cell>
          <cell r="BY45" t="str">
            <v>ksf</v>
          </cell>
          <cell r="BZ45">
            <v>63</v>
          </cell>
          <cell r="CA45" t="str">
            <v>ksf</v>
          </cell>
          <cell r="CB45">
            <v>0</v>
          </cell>
          <cell r="CC45" t="str">
            <v>ksf</v>
          </cell>
          <cell r="CD45">
            <v>0</v>
          </cell>
          <cell r="CE45" t="str">
            <v>ksf</v>
          </cell>
          <cell r="CF45">
            <v>0</v>
          </cell>
          <cell r="CG45" t="str">
            <v>ksf</v>
          </cell>
          <cell r="CH45">
            <v>0</v>
          </cell>
          <cell r="CI45" t="str">
            <v>stdnts</v>
          </cell>
          <cell r="CJ45">
            <v>0</v>
          </cell>
          <cell r="CK45" t="str">
            <v>parents</v>
          </cell>
          <cell r="CL45">
            <v>0</v>
          </cell>
          <cell r="CM45" t="str">
            <v>staff</v>
          </cell>
          <cell r="CN45">
            <v>-0.88</v>
          </cell>
          <cell r="CO45" t="str">
            <v>ksf</v>
          </cell>
          <cell r="CP45">
            <v>0</v>
          </cell>
          <cell r="CQ45" t="str">
            <v>ksf</v>
          </cell>
          <cell r="CR45">
            <v>0</v>
          </cell>
          <cell r="CS45" t="str">
            <v>ksf</v>
          </cell>
          <cell r="CT45">
            <v>0</v>
          </cell>
          <cell r="CU45" t="str">
            <v>ksf</v>
          </cell>
        </row>
        <row r="46">
          <cell r="D46">
            <v>0</v>
          </cell>
          <cell r="E46" t="str">
            <v>DU</v>
          </cell>
          <cell r="F46">
            <v>0</v>
          </cell>
          <cell r="G46" t="str">
            <v>ksf</v>
          </cell>
          <cell r="H46">
            <v>0</v>
          </cell>
          <cell r="I46" t="str">
            <v>ksf</v>
          </cell>
          <cell r="J46">
            <v>0</v>
          </cell>
          <cell r="K46" t="str">
            <v>ksf</v>
          </cell>
          <cell r="L46">
            <v>0</v>
          </cell>
          <cell r="M46" t="str">
            <v>ksf</v>
          </cell>
          <cell r="N46">
            <v>0</v>
          </cell>
          <cell r="O46" t="str">
            <v>ksf</v>
          </cell>
          <cell r="P46">
            <v>0</v>
          </cell>
          <cell r="Q46" t="str">
            <v>ksf</v>
          </cell>
          <cell r="R46">
            <v>0</v>
          </cell>
          <cell r="S46" t="str">
            <v>ksf</v>
          </cell>
          <cell r="T46">
            <v>0</v>
          </cell>
          <cell r="U46" t="str">
            <v>ksf</v>
          </cell>
          <cell r="V46">
            <v>0</v>
          </cell>
          <cell r="W46" t="str">
            <v>stdnts</v>
          </cell>
          <cell r="X46">
            <v>0</v>
          </cell>
          <cell r="Y46" t="str">
            <v>parents</v>
          </cell>
          <cell r="Z46">
            <v>0</v>
          </cell>
          <cell r="AA46" t="str">
            <v>staff</v>
          </cell>
          <cell r="AB46">
            <v>0</v>
          </cell>
          <cell r="AC46" t="str">
            <v>ksf</v>
          </cell>
          <cell r="AD46">
            <v>0</v>
          </cell>
          <cell r="AE46" t="str">
            <v>ksf</v>
          </cell>
          <cell r="AF46">
            <v>0</v>
          </cell>
          <cell r="AG46" t="str">
            <v>ksf</v>
          </cell>
          <cell r="AH46">
            <v>0</v>
          </cell>
          <cell r="AI46" t="str">
            <v>ksf</v>
          </cell>
          <cell r="AJ46">
            <v>0</v>
          </cell>
          <cell r="AK46" t="str">
            <v>DU</v>
          </cell>
          <cell r="AL46">
            <v>0</v>
          </cell>
          <cell r="AM46" t="str">
            <v>ksf</v>
          </cell>
          <cell r="AN46">
            <v>0</v>
          </cell>
          <cell r="AO46" t="str">
            <v>ksf</v>
          </cell>
          <cell r="AP46">
            <v>0</v>
          </cell>
          <cell r="AQ46" t="str">
            <v>ksf</v>
          </cell>
          <cell r="AR46">
            <v>0</v>
          </cell>
          <cell r="AS46" t="str">
            <v>ksf</v>
          </cell>
          <cell r="AT46">
            <v>0</v>
          </cell>
          <cell r="AU46" t="str">
            <v>ksf</v>
          </cell>
          <cell r="AV46">
            <v>0</v>
          </cell>
          <cell r="AW46" t="str">
            <v>ksf</v>
          </cell>
          <cell r="AX46">
            <v>0</v>
          </cell>
          <cell r="AY46" t="str">
            <v>ksf</v>
          </cell>
          <cell r="AZ46">
            <v>0</v>
          </cell>
          <cell r="BA46" t="str">
            <v>ksf</v>
          </cell>
          <cell r="BB46">
            <v>0</v>
          </cell>
          <cell r="BC46" t="str">
            <v>stdnts</v>
          </cell>
          <cell r="BD46">
            <v>0</v>
          </cell>
          <cell r="BE46" t="str">
            <v>parents</v>
          </cell>
          <cell r="BF46">
            <v>0</v>
          </cell>
          <cell r="BG46" t="str">
            <v>staff</v>
          </cell>
          <cell r="BH46">
            <v>0</v>
          </cell>
          <cell r="BI46" t="str">
            <v>ksf</v>
          </cell>
          <cell r="BJ46">
            <v>0</v>
          </cell>
          <cell r="BK46" t="str">
            <v>ksf</v>
          </cell>
          <cell r="BL46">
            <v>0</v>
          </cell>
          <cell r="BM46" t="str">
            <v>ksf</v>
          </cell>
          <cell r="BN46">
            <v>0</v>
          </cell>
          <cell r="BO46" t="str">
            <v>ksf</v>
          </cell>
          <cell r="BP46">
            <v>0</v>
          </cell>
          <cell r="BQ46" t="str">
            <v>DU</v>
          </cell>
          <cell r="BR46">
            <v>0</v>
          </cell>
          <cell r="BS46" t="str">
            <v>ksf</v>
          </cell>
          <cell r="BT46">
            <v>0</v>
          </cell>
          <cell r="BU46" t="str">
            <v>ksf</v>
          </cell>
          <cell r="BV46">
            <v>0</v>
          </cell>
          <cell r="BW46" t="str">
            <v>ksf</v>
          </cell>
          <cell r="BX46">
            <v>0</v>
          </cell>
          <cell r="BY46" t="str">
            <v>ksf</v>
          </cell>
          <cell r="BZ46">
            <v>0</v>
          </cell>
          <cell r="CA46" t="str">
            <v>ksf</v>
          </cell>
          <cell r="CB46">
            <v>0</v>
          </cell>
          <cell r="CC46" t="str">
            <v>ksf</v>
          </cell>
          <cell r="CD46">
            <v>0</v>
          </cell>
          <cell r="CE46" t="str">
            <v>ksf</v>
          </cell>
          <cell r="CF46">
            <v>0</v>
          </cell>
          <cell r="CG46" t="str">
            <v>ksf</v>
          </cell>
          <cell r="CH46">
            <v>0</v>
          </cell>
          <cell r="CI46" t="str">
            <v>stdnts</v>
          </cell>
          <cell r="CJ46">
            <v>0</v>
          </cell>
          <cell r="CK46" t="str">
            <v>parents</v>
          </cell>
          <cell r="CL46">
            <v>0</v>
          </cell>
          <cell r="CM46" t="str">
            <v>staff</v>
          </cell>
          <cell r="CN46">
            <v>0</v>
          </cell>
          <cell r="CO46" t="str">
            <v>ksf</v>
          </cell>
          <cell r="CP46">
            <v>0</v>
          </cell>
          <cell r="CQ46" t="str">
            <v>ksf</v>
          </cell>
          <cell r="CR46">
            <v>0</v>
          </cell>
          <cell r="CS46" t="str">
            <v>ksf</v>
          </cell>
          <cell r="CT46">
            <v>0</v>
          </cell>
          <cell r="CU46" t="str">
            <v>ksf</v>
          </cell>
        </row>
        <row r="47">
          <cell r="D47">
            <v>0</v>
          </cell>
          <cell r="E47" t="str">
            <v>DU</v>
          </cell>
          <cell r="F47">
            <v>0</v>
          </cell>
          <cell r="G47" t="str">
            <v>ksf</v>
          </cell>
          <cell r="H47">
            <v>0</v>
          </cell>
          <cell r="I47" t="str">
            <v>ksf</v>
          </cell>
          <cell r="J47">
            <v>0</v>
          </cell>
          <cell r="K47" t="str">
            <v>ksf</v>
          </cell>
          <cell r="L47">
            <v>0.63500000000000001</v>
          </cell>
          <cell r="M47" t="str">
            <v>ksf</v>
          </cell>
          <cell r="N47">
            <v>6.2169999999999996</v>
          </cell>
          <cell r="O47" t="str">
            <v>ksf</v>
          </cell>
          <cell r="P47">
            <v>0</v>
          </cell>
          <cell r="Q47" t="str">
            <v>ksf</v>
          </cell>
          <cell r="R47">
            <v>0</v>
          </cell>
          <cell r="S47" t="str">
            <v>ksf</v>
          </cell>
          <cell r="T47">
            <v>0</v>
          </cell>
          <cell r="U47" t="str">
            <v>ksf</v>
          </cell>
          <cell r="V47">
            <v>0</v>
          </cell>
          <cell r="W47" t="str">
            <v>stdnts</v>
          </cell>
          <cell r="X47">
            <v>0</v>
          </cell>
          <cell r="Y47" t="str">
            <v>parents</v>
          </cell>
          <cell r="Z47">
            <v>0</v>
          </cell>
          <cell r="AA47" t="str">
            <v>staff</v>
          </cell>
          <cell r="AB47">
            <v>0</v>
          </cell>
          <cell r="AC47" t="str">
            <v>ksf</v>
          </cell>
          <cell r="AD47">
            <v>0</v>
          </cell>
          <cell r="AE47" t="str">
            <v>ksf</v>
          </cell>
          <cell r="AF47">
            <v>0</v>
          </cell>
          <cell r="AG47" t="str">
            <v>ksf</v>
          </cell>
          <cell r="AH47">
            <v>0</v>
          </cell>
          <cell r="AI47" t="str">
            <v>ksf</v>
          </cell>
          <cell r="AJ47">
            <v>41</v>
          </cell>
          <cell r="AK47" t="str">
            <v>DU</v>
          </cell>
          <cell r="AL47">
            <v>6.6239999999999997</v>
          </cell>
          <cell r="AM47" t="str">
            <v>ksf</v>
          </cell>
          <cell r="AN47">
            <v>0</v>
          </cell>
          <cell r="AO47" t="str">
            <v>ksf</v>
          </cell>
          <cell r="AP47">
            <v>0</v>
          </cell>
          <cell r="AQ47" t="str">
            <v>ksf</v>
          </cell>
          <cell r="AR47">
            <v>0</v>
          </cell>
          <cell r="AS47" t="str">
            <v>ksf</v>
          </cell>
          <cell r="AT47">
            <v>2.2000000000000002</v>
          </cell>
          <cell r="AU47" t="str">
            <v>ksf</v>
          </cell>
          <cell r="AV47">
            <v>0</v>
          </cell>
          <cell r="AW47" t="str">
            <v>ksf</v>
          </cell>
          <cell r="AX47">
            <v>0</v>
          </cell>
          <cell r="AY47" t="str">
            <v>ksf</v>
          </cell>
          <cell r="AZ47">
            <v>0</v>
          </cell>
          <cell r="BA47" t="str">
            <v>ksf</v>
          </cell>
          <cell r="BB47">
            <v>0</v>
          </cell>
          <cell r="BC47" t="str">
            <v>stdnts</v>
          </cell>
          <cell r="BD47">
            <v>0</v>
          </cell>
          <cell r="BE47" t="str">
            <v>parents</v>
          </cell>
          <cell r="BF47">
            <v>0</v>
          </cell>
          <cell r="BG47" t="str">
            <v>staff</v>
          </cell>
          <cell r="BH47">
            <v>0</v>
          </cell>
          <cell r="BI47" t="str">
            <v>ksf</v>
          </cell>
          <cell r="BJ47">
            <v>0</v>
          </cell>
          <cell r="BK47" t="str">
            <v>ksf</v>
          </cell>
          <cell r="BL47">
            <v>0</v>
          </cell>
          <cell r="BM47" t="str">
            <v>ksf</v>
          </cell>
          <cell r="BN47">
            <v>0</v>
          </cell>
          <cell r="BO47" t="str">
            <v>ksf</v>
          </cell>
          <cell r="BP47">
            <v>41</v>
          </cell>
          <cell r="BQ47" t="str">
            <v>DU</v>
          </cell>
          <cell r="BR47">
            <v>6.6239999999999997</v>
          </cell>
          <cell r="BS47" t="str">
            <v>ksf</v>
          </cell>
          <cell r="BT47">
            <v>0</v>
          </cell>
          <cell r="BU47" t="str">
            <v>ksf</v>
          </cell>
          <cell r="BV47">
            <v>0</v>
          </cell>
          <cell r="BW47" t="str">
            <v>ksf</v>
          </cell>
          <cell r="BX47">
            <v>-0.63500000000000001</v>
          </cell>
          <cell r="BY47" t="str">
            <v>ksf</v>
          </cell>
          <cell r="BZ47">
            <v>-4.0170000000000003</v>
          </cell>
          <cell r="CA47" t="str">
            <v>ksf</v>
          </cell>
          <cell r="CB47">
            <v>0</v>
          </cell>
          <cell r="CC47" t="str">
            <v>ksf</v>
          </cell>
          <cell r="CD47">
            <v>0</v>
          </cell>
          <cell r="CE47" t="str">
            <v>ksf</v>
          </cell>
          <cell r="CF47">
            <v>0</v>
          </cell>
          <cell r="CG47" t="str">
            <v>ksf</v>
          </cell>
          <cell r="CH47">
            <v>0</v>
          </cell>
          <cell r="CI47" t="str">
            <v>stdnts</v>
          </cell>
          <cell r="CJ47">
            <v>0</v>
          </cell>
          <cell r="CK47" t="str">
            <v>parents</v>
          </cell>
          <cell r="CL47">
            <v>0</v>
          </cell>
          <cell r="CM47" t="str">
            <v>staff</v>
          </cell>
          <cell r="CN47">
            <v>0</v>
          </cell>
          <cell r="CO47" t="str">
            <v>ksf</v>
          </cell>
          <cell r="CP47">
            <v>0</v>
          </cell>
          <cell r="CQ47" t="str">
            <v>ksf</v>
          </cell>
          <cell r="CR47">
            <v>0</v>
          </cell>
          <cell r="CS47" t="str">
            <v>ksf</v>
          </cell>
          <cell r="CT47">
            <v>0</v>
          </cell>
          <cell r="CU47" t="str">
            <v>ksf</v>
          </cell>
        </row>
        <row r="48">
          <cell r="D48">
            <v>0</v>
          </cell>
          <cell r="E48" t="str">
            <v>DU</v>
          </cell>
          <cell r="F48">
            <v>0</v>
          </cell>
          <cell r="G48" t="str">
            <v>ksf</v>
          </cell>
          <cell r="H48">
            <v>0</v>
          </cell>
          <cell r="I48" t="str">
            <v>ksf</v>
          </cell>
          <cell r="J48">
            <v>0</v>
          </cell>
          <cell r="K48" t="str">
            <v>ksf</v>
          </cell>
          <cell r="L48">
            <v>0</v>
          </cell>
          <cell r="M48" t="str">
            <v>ksf</v>
          </cell>
          <cell r="N48">
            <v>0</v>
          </cell>
          <cell r="O48" t="str">
            <v>ksf</v>
          </cell>
          <cell r="P48">
            <v>0</v>
          </cell>
          <cell r="Q48" t="str">
            <v>ksf</v>
          </cell>
          <cell r="R48">
            <v>3.75</v>
          </cell>
          <cell r="S48" t="str">
            <v>ksf</v>
          </cell>
          <cell r="T48">
            <v>0</v>
          </cell>
          <cell r="U48" t="str">
            <v>ksf</v>
          </cell>
          <cell r="V48">
            <v>0</v>
          </cell>
          <cell r="W48" t="str">
            <v>stdnts</v>
          </cell>
          <cell r="X48">
            <v>0</v>
          </cell>
          <cell r="Y48" t="str">
            <v>parents</v>
          </cell>
          <cell r="Z48">
            <v>0</v>
          </cell>
          <cell r="AA48" t="str">
            <v>staff</v>
          </cell>
          <cell r="AB48">
            <v>3.75</v>
          </cell>
          <cell r="AC48" t="str">
            <v>ksf</v>
          </cell>
          <cell r="AD48">
            <v>0</v>
          </cell>
          <cell r="AE48" t="str">
            <v>ksf</v>
          </cell>
          <cell r="AF48">
            <v>0</v>
          </cell>
          <cell r="AG48" t="str">
            <v>ksf</v>
          </cell>
          <cell r="AH48">
            <v>0</v>
          </cell>
          <cell r="AI48" t="str">
            <v>ksf</v>
          </cell>
          <cell r="AJ48">
            <v>23</v>
          </cell>
          <cell r="AK48" t="str">
            <v>DU</v>
          </cell>
          <cell r="AL48">
            <v>7.6760000000000002</v>
          </cell>
          <cell r="AM48" t="str">
            <v>ksf</v>
          </cell>
          <cell r="AN48">
            <v>0</v>
          </cell>
          <cell r="AO48" t="str">
            <v>ksf</v>
          </cell>
          <cell r="AP48">
            <v>0</v>
          </cell>
          <cell r="AQ48" t="str">
            <v>ksf</v>
          </cell>
          <cell r="AR48">
            <v>0</v>
          </cell>
          <cell r="AS48" t="str">
            <v>ksf</v>
          </cell>
          <cell r="AT48">
            <v>0</v>
          </cell>
          <cell r="AU48" t="str">
            <v>ksf</v>
          </cell>
          <cell r="AV48">
            <v>0</v>
          </cell>
          <cell r="AW48" t="str">
            <v>ksf</v>
          </cell>
          <cell r="AX48">
            <v>0</v>
          </cell>
          <cell r="AY48" t="str">
            <v>ksf</v>
          </cell>
          <cell r="AZ48">
            <v>0</v>
          </cell>
          <cell r="BA48" t="str">
            <v>ksf</v>
          </cell>
          <cell r="BB48">
            <v>0</v>
          </cell>
          <cell r="BC48" t="str">
            <v>stdnts</v>
          </cell>
          <cell r="BD48">
            <v>0</v>
          </cell>
          <cell r="BE48" t="str">
            <v>parents</v>
          </cell>
          <cell r="BF48">
            <v>0</v>
          </cell>
          <cell r="BG48" t="str">
            <v>staff</v>
          </cell>
          <cell r="BH48">
            <v>0</v>
          </cell>
          <cell r="BI48" t="str">
            <v>ksf</v>
          </cell>
          <cell r="BJ48">
            <v>0</v>
          </cell>
          <cell r="BK48" t="str">
            <v>ksf</v>
          </cell>
          <cell r="BL48">
            <v>0</v>
          </cell>
          <cell r="BM48" t="str">
            <v>ksf</v>
          </cell>
          <cell r="BN48">
            <v>0</v>
          </cell>
          <cell r="BO48" t="str">
            <v>ksf</v>
          </cell>
          <cell r="BP48">
            <v>23</v>
          </cell>
          <cell r="BQ48" t="str">
            <v>DU</v>
          </cell>
          <cell r="BR48">
            <v>7.6760000000000002</v>
          </cell>
          <cell r="BS48" t="str">
            <v>ksf</v>
          </cell>
          <cell r="BT48">
            <v>0</v>
          </cell>
          <cell r="BU48" t="str">
            <v>ksf</v>
          </cell>
          <cell r="BV48">
            <v>0</v>
          </cell>
          <cell r="BW48" t="str">
            <v>ksf</v>
          </cell>
          <cell r="BX48">
            <v>0</v>
          </cell>
          <cell r="BY48" t="str">
            <v>ksf</v>
          </cell>
          <cell r="BZ48">
            <v>0</v>
          </cell>
          <cell r="CA48" t="str">
            <v>ksf</v>
          </cell>
          <cell r="CB48">
            <v>0</v>
          </cell>
          <cell r="CC48" t="str">
            <v>ksf</v>
          </cell>
          <cell r="CD48">
            <v>-3.75</v>
          </cell>
          <cell r="CE48" t="str">
            <v>ksf</v>
          </cell>
          <cell r="CF48">
            <v>0</v>
          </cell>
          <cell r="CG48" t="str">
            <v>ksf</v>
          </cell>
          <cell r="CH48">
            <v>0</v>
          </cell>
          <cell r="CI48" t="str">
            <v>stdnts</v>
          </cell>
          <cell r="CJ48">
            <v>0</v>
          </cell>
          <cell r="CK48" t="str">
            <v>parents</v>
          </cell>
          <cell r="CL48">
            <v>0</v>
          </cell>
          <cell r="CM48" t="str">
            <v>staff</v>
          </cell>
          <cell r="CN48">
            <v>-3.75</v>
          </cell>
          <cell r="CO48" t="str">
            <v>ksf</v>
          </cell>
          <cell r="CP48">
            <v>0</v>
          </cell>
          <cell r="CQ48" t="str">
            <v>ksf</v>
          </cell>
          <cell r="CR48">
            <v>0</v>
          </cell>
          <cell r="CS48" t="str">
            <v>ksf</v>
          </cell>
          <cell r="CT48">
            <v>0</v>
          </cell>
          <cell r="CU48" t="str">
            <v>ksf</v>
          </cell>
        </row>
        <row r="49">
          <cell r="D49">
            <v>0</v>
          </cell>
          <cell r="E49" t="str">
            <v>DU</v>
          </cell>
          <cell r="F49">
            <v>0</v>
          </cell>
          <cell r="G49" t="str">
            <v>ksf</v>
          </cell>
          <cell r="H49">
            <v>0</v>
          </cell>
          <cell r="I49" t="str">
            <v>ksf</v>
          </cell>
          <cell r="J49">
            <v>0</v>
          </cell>
          <cell r="K49" t="str">
            <v>ksf</v>
          </cell>
          <cell r="L49">
            <v>0</v>
          </cell>
          <cell r="M49" t="str">
            <v>ksf</v>
          </cell>
          <cell r="N49">
            <v>0</v>
          </cell>
          <cell r="O49" t="str">
            <v>ksf</v>
          </cell>
          <cell r="P49">
            <v>0</v>
          </cell>
          <cell r="Q49" t="str">
            <v>ksf</v>
          </cell>
          <cell r="R49">
            <v>0</v>
          </cell>
          <cell r="S49" t="str">
            <v>ksf</v>
          </cell>
          <cell r="T49">
            <v>0</v>
          </cell>
          <cell r="U49" t="str">
            <v>ksf</v>
          </cell>
          <cell r="V49">
            <v>0</v>
          </cell>
          <cell r="W49" t="str">
            <v>stdnts</v>
          </cell>
          <cell r="X49">
            <v>0</v>
          </cell>
          <cell r="Y49" t="str">
            <v>parents</v>
          </cell>
          <cell r="Z49">
            <v>0</v>
          </cell>
          <cell r="AA49" t="str">
            <v>staff</v>
          </cell>
          <cell r="AB49">
            <v>4.96</v>
          </cell>
          <cell r="AC49" t="str">
            <v>ksf</v>
          </cell>
          <cell r="AD49">
            <v>0</v>
          </cell>
          <cell r="AE49" t="str">
            <v>ksf</v>
          </cell>
          <cell r="AF49">
            <v>0</v>
          </cell>
          <cell r="AG49" t="str">
            <v>ksf</v>
          </cell>
          <cell r="AH49">
            <v>0</v>
          </cell>
          <cell r="AI49" t="str">
            <v>ksf</v>
          </cell>
          <cell r="AJ49">
            <v>24</v>
          </cell>
          <cell r="AK49" t="str">
            <v>DU</v>
          </cell>
          <cell r="AL49">
            <v>6.1310000000000002</v>
          </cell>
          <cell r="AM49" t="str">
            <v>ksf</v>
          </cell>
          <cell r="AN49">
            <v>0</v>
          </cell>
          <cell r="AO49" t="str">
            <v>ksf</v>
          </cell>
          <cell r="AP49">
            <v>0</v>
          </cell>
          <cell r="AQ49" t="str">
            <v>ksf</v>
          </cell>
          <cell r="AR49">
            <v>0</v>
          </cell>
          <cell r="AS49" t="str">
            <v>ksf</v>
          </cell>
          <cell r="AT49">
            <v>0</v>
          </cell>
          <cell r="AU49" t="str">
            <v>ksf</v>
          </cell>
          <cell r="AV49">
            <v>0</v>
          </cell>
          <cell r="AW49" t="str">
            <v>ksf</v>
          </cell>
          <cell r="AX49">
            <v>0</v>
          </cell>
          <cell r="AY49" t="str">
            <v>ksf</v>
          </cell>
          <cell r="AZ49">
            <v>0</v>
          </cell>
          <cell r="BA49" t="str">
            <v>ksf</v>
          </cell>
          <cell r="BB49">
            <v>0</v>
          </cell>
          <cell r="BC49" t="str">
            <v>stdnts</v>
          </cell>
          <cell r="BD49">
            <v>0</v>
          </cell>
          <cell r="BE49" t="str">
            <v>parents</v>
          </cell>
          <cell r="BF49">
            <v>0</v>
          </cell>
          <cell r="BG49" t="str">
            <v>staff</v>
          </cell>
          <cell r="BH49">
            <v>0</v>
          </cell>
          <cell r="BI49" t="str">
            <v>ksf</v>
          </cell>
          <cell r="BJ49">
            <v>0</v>
          </cell>
          <cell r="BK49" t="str">
            <v>ksf</v>
          </cell>
          <cell r="BL49">
            <v>0</v>
          </cell>
          <cell r="BM49" t="str">
            <v>ksf</v>
          </cell>
          <cell r="BN49">
            <v>0</v>
          </cell>
          <cell r="BO49" t="str">
            <v>ksf</v>
          </cell>
          <cell r="BP49">
            <v>24</v>
          </cell>
          <cell r="BQ49" t="str">
            <v>DU</v>
          </cell>
          <cell r="BR49">
            <v>6.1310000000000002</v>
          </cell>
          <cell r="BS49" t="str">
            <v>ksf</v>
          </cell>
          <cell r="BT49">
            <v>0</v>
          </cell>
          <cell r="BU49" t="str">
            <v>ksf</v>
          </cell>
          <cell r="BV49">
            <v>0</v>
          </cell>
          <cell r="BW49" t="str">
            <v>ksf</v>
          </cell>
          <cell r="BX49">
            <v>0</v>
          </cell>
          <cell r="BY49" t="str">
            <v>ksf</v>
          </cell>
          <cell r="BZ49">
            <v>0</v>
          </cell>
          <cell r="CA49" t="str">
            <v>ksf</v>
          </cell>
          <cell r="CB49">
            <v>0</v>
          </cell>
          <cell r="CC49" t="str">
            <v>ksf</v>
          </cell>
          <cell r="CD49">
            <v>0</v>
          </cell>
          <cell r="CE49" t="str">
            <v>ksf</v>
          </cell>
          <cell r="CF49">
            <v>0</v>
          </cell>
          <cell r="CG49" t="str">
            <v>ksf</v>
          </cell>
          <cell r="CH49">
            <v>0</v>
          </cell>
          <cell r="CI49" t="str">
            <v>stdnts</v>
          </cell>
          <cell r="CJ49">
            <v>0</v>
          </cell>
          <cell r="CK49" t="str">
            <v>parents</v>
          </cell>
          <cell r="CL49">
            <v>0</v>
          </cell>
          <cell r="CM49" t="str">
            <v>staff</v>
          </cell>
          <cell r="CN49">
            <v>-4.96</v>
          </cell>
          <cell r="CO49" t="str">
            <v>ksf</v>
          </cell>
          <cell r="CP49">
            <v>0</v>
          </cell>
          <cell r="CQ49" t="str">
            <v>ksf</v>
          </cell>
          <cell r="CR49">
            <v>0</v>
          </cell>
          <cell r="CS49" t="str">
            <v>ksf</v>
          </cell>
          <cell r="CT49">
            <v>0</v>
          </cell>
          <cell r="CU49" t="str">
            <v>ksf</v>
          </cell>
        </row>
        <row r="50">
          <cell r="D50">
            <v>0</v>
          </cell>
          <cell r="E50" t="str">
            <v>DU</v>
          </cell>
          <cell r="F50">
            <v>2.2559999999999998</v>
          </cell>
          <cell r="G50" t="str">
            <v>ksf</v>
          </cell>
          <cell r="H50">
            <v>0</v>
          </cell>
          <cell r="I50" t="str">
            <v>ksf</v>
          </cell>
          <cell r="J50">
            <v>1.359</v>
          </cell>
          <cell r="K50" t="str">
            <v>ksf</v>
          </cell>
          <cell r="L50">
            <v>0</v>
          </cell>
          <cell r="M50" t="str">
            <v>ksf</v>
          </cell>
          <cell r="N50">
            <v>0</v>
          </cell>
          <cell r="O50" t="str">
            <v>ksf</v>
          </cell>
          <cell r="P50">
            <v>0</v>
          </cell>
          <cell r="Q50" t="str">
            <v>ksf</v>
          </cell>
          <cell r="R50">
            <v>0</v>
          </cell>
          <cell r="S50" t="str">
            <v>ksf</v>
          </cell>
          <cell r="T50">
            <v>0</v>
          </cell>
          <cell r="U50" t="str">
            <v>ksf</v>
          </cell>
          <cell r="V50">
            <v>0</v>
          </cell>
          <cell r="W50" t="str">
            <v>stdnts</v>
          </cell>
          <cell r="X50">
            <v>0</v>
          </cell>
          <cell r="Y50" t="str">
            <v>parents</v>
          </cell>
          <cell r="Z50">
            <v>0</v>
          </cell>
          <cell r="AA50" t="str">
            <v>staff</v>
          </cell>
          <cell r="AB50">
            <v>4.3159999999999998</v>
          </cell>
          <cell r="AC50" t="str">
            <v>ksf</v>
          </cell>
          <cell r="AD50">
            <v>0</v>
          </cell>
          <cell r="AE50" t="str">
            <v>ksf</v>
          </cell>
          <cell r="AF50">
            <v>0</v>
          </cell>
          <cell r="AG50" t="str">
            <v>ksf</v>
          </cell>
          <cell r="AH50">
            <v>0</v>
          </cell>
          <cell r="AI50" t="str">
            <v>ksf</v>
          </cell>
          <cell r="AJ50">
            <v>15</v>
          </cell>
          <cell r="AK50" t="str">
            <v>DU</v>
          </cell>
          <cell r="AL50">
            <v>4.9930000000000003</v>
          </cell>
          <cell r="AM50" t="str">
            <v>ksf</v>
          </cell>
          <cell r="AN50">
            <v>0</v>
          </cell>
          <cell r="AO50" t="str">
            <v>ksf</v>
          </cell>
          <cell r="AP50">
            <v>0</v>
          </cell>
          <cell r="AQ50" t="str">
            <v>ksf</v>
          </cell>
          <cell r="AR50">
            <v>0</v>
          </cell>
          <cell r="AS50" t="str">
            <v>ksf</v>
          </cell>
          <cell r="AT50">
            <v>0</v>
          </cell>
          <cell r="AU50" t="str">
            <v>ksf</v>
          </cell>
          <cell r="AV50">
            <v>0</v>
          </cell>
          <cell r="AW50" t="str">
            <v>ksf</v>
          </cell>
          <cell r="AX50">
            <v>0</v>
          </cell>
          <cell r="AY50" t="str">
            <v>ksf</v>
          </cell>
          <cell r="AZ50">
            <v>0</v>
          </cell>
          <cell r="BA50" t="str">
            <v>ksf</v>
          </cell>
          <cell r="BB50">
            <v>0</v>
          </cell>
          <cell r="BC50" t="str">
            <v>stdnts</v>
          </cell>
          <cell r="BD50">
            <v>0</v>
          </cell>
          <cell r="BE50" t="str">
            <v>parents</v>
          </cell>
          <cell r="BF50">
            <v>0</v>
          </cell>
          <cell r="BG50" t="str">
            <v>staff</v>
          </cell>
          <cell r="BH50">
            <v>0</v>
          </cell>
          <cell r="BI50" t="str">
            <v>ksf</v>
          </cell>
          <cell r="BJ50">
            <v>0</v>
          </cell>
          <cell r="BK50" t="str">
            <v>ksf</v>
          </cell>
          <cell r="BL50">
            <v>0</v>
          </cell>
          <cell r="BM50" t="str">
            <v>ksf</v>
          </cell>
          <cell r="BN50">
            <v>0</v>
          </cell>
          <cell r="BO50" t="str">
            <v>ksf</v>
          </cell>
          <cell r="BP50">
            <v>15</v>
          </cell>
          <cell r="BQ50" t="str">
            <v>DU</v>
          </cell>
          <cell r="BR50">
            <v>2.7370000000000001</v>
          </cell>
          <cell r="BS50" t="str">
            <v>ksf</v>
          </cell>
          <cell r="BT50">
            <v>0</v>
          </cell>
          <cell r="BU50" t="str">
            <v>ksf</v>
          </cell>
          <cell r="BV50">
            <v>-1.359</v>
          </cell>
          <cell r="BW50" t="str">
            <v>ksf</v>
          </cell>
          <cell r="BX50">
            <v>0</v>
          </cell>
          <cell r="BY50" t="str">
            <v>ksf</v>
          </cell>
          <cell r="BZ50">
            <v>0</v>
          </cell>
          <cell r="CA50" t="str">
            <v>ksf</v>
          </cell>
          <cell r="CB50">
            <v>0</v>
          </cell>
          <cell r="CC50" t="str">
            <v>ksf</v>
          </cell>
          <cell r="CD50">
            <v>0</v>
          </cell>
          <cell r="CE50" t="str">
            <v>ksf</v>
          </cell>
          <cell r="CF50">
            <v>0</v>
          </cell>
          <cell r="CG50" t="str">
            <v>ksf</v>
          </cell>
          <cell r="CH50">
            <v>0</v>
          </cell>
          <cell r="CI50" t="str">
            <v>stdnts</v>
          </cell>
          <cell r="CJ50">
            <v>0</v>
          </cell>
          <cell r="CK50" t="str">
            <v>parents</v>
          </cell>
          <cell r="CL50">
            <v>0</v>
          </cell>
          <cell r="CM50" t="str">
            <v>staff</v>
          </cell>
          <cell r="CN50">
            <v>-4.3159999999999998</v>
          </cell>
          <cell r="CO50" t="str">
            <v>ksf</v>
          </cell>
          <cell r="CP50">
            <v>0</v>
          </cell>
          <cell r="CQ50" t="str">
            <v>ksf</v>
          </cell>
          <cell r="CR50">
            <v>0</v>
          </cell>
          <cell r="CS50" t="str">
            <v>ksf</v>
          </cell>
          <cell r="CT50">
            <v>0</v>
          </cell>
          <cell r="CU50" t="str">
            <v>ksf</v>
          </cell>
        </row>
        <row r="51">
          <cell r="D51">
            <v>0</v>
          </cell>
          <cell r="E51" t="str">
            <v>DU</v>
          </cell>
          <cell r="F51">
            <v>0</v>
          </cell>
          <cell r="G51" t="str">
            <v>ksf</v>
          </cell>
          <cell r="H51">
            <v>0</v>
          </cell>
          <cell r="I51" t="str">
            <v>ksf</v>
          </cell>
          <cell r="J51">
            <v>0</v>
          </cell>
          <cell r="K51" t="str">
            <v>ksf</v>
          </cell>
          <cell r="L51">
            <v>0</v>
          </cell>
          <cell r="M51" t="str">
            <v>ksf</v>
          </cell>
          <cell r="N51">
            <v>0</v>
          </cell>
          <cell r="O51" t="str">
            <v>ksf</v>
          </cell>
          <cell r="P51">
            <v>0</v>
          </cell>
          <cell r="Q51" t="str">
            <v>ksf</v>
          </cell>
          <cell r="R51">
            <v>0</v>
          </cell>
          <cell r="S51" t="str">
            <v>ksf</v>
          </cell>
          <cell r="T51">
            <v>0</v>
          </cell>
          <cell r="U51" t="str">
            <v>ksf</v>
          </cell>
          <cell r="V51">
            <v>0</v>
          </cell>
          <cell r="W51" t="str">
            <v>stdnts</v>
          </cell>
          <cell r="X51">
            <v>0</v>
          </cell>
          <cell r="Y51" t="str">
            <v>parents</v>
          </cell>
          <cell r="Z51">
            <v>0</v>
          </cell>
          <cell r="AA51" t="str">
            <v>staff</v>
          </cell>
          <cell r="AB51">
            <v>7.05</v>
          </cell>
          <cell r="AC51" t="str">
            <v>ksf</v>
          </cell>
          <cell r="AD51">
            <v>0</v>
          </cell>
          <cell r="AE51" t="str">
            <v>ksf</v>
          </cell>
          <cell r="AF51">
            <v>0</v>
          </cell>
          <cell r="AG51" t="str">
            <v>ksf</v>
          </cell>
          <cell r="AH51">
            <v>0</v>
          </cell>
          <cell r="AI51" t="str">
            <v>ksf</v>
          </cell>
          <cell r="AJ51">
            <v>22</v>
          </cell>
          <cell r="AK51" t="str">
            <v>DU</v>
          </cell>
          <cell r="AL51">
            <v>7.2519999999999998</v>
          </cell>
          <cell r="AM51" t="str">
            <v>ksf</v>
          </cell>
          <cell r="AN51">
            <v>0</v>
          </cell>
          <cell r="AO51" t="str">
            <v>ksf</v>
          </cell>
          <cell r="AP51">
            <v>0</v>
          </cell>
          <cell r="AQ51" t="str">
            <v>ksf</v>
          </cell>
          <cell r="AR51">
            <v>0</v>
          </cell>
          <cell r="AS51" t="str">
            <v>ksf</v>
          </cell>
          <cell r="AT51">
            <v>0</v>
          </cell>
          <cell r="AU51" t="str">
            <v>ksf</v>
          </cell>
          <cell r="AV51">
            <v>0</v>
          </cell>
          <cell r="AW51" t="str">
            <v>ksf</v>
          </cell>
          <cell r="AX51">
            <v>0</v>
          </cell>
          <cell r="AY51" t="str">
            <v>ksf</v>
          </cell>
          <cell r="AZ51">
            <v>0</v>
          </cell>
          <cell r="BA51" t="str">
            <v>ksf</v>
          </cell>
          <cell r="BB51">
            <v>0</v>
          </cell>
          <cell r="BC51" t="str">
            <v>stdnts</v>
          </cell>
          <cell r="BD51">
            <v>0</v>
          </cell>
          <cell r="BE51" t="str">
            <v>parents</v>
          </cell>
          <cell r="BF51">
            <v>0</v>
          </cell>
          <cell r="BG51" t="str">
            <v>staff</v>
          </cell>
          <cell r="BH51">
            <v>0</v>
          </cell>
          <cell r="BI51" t="str">
            <v>ksf</v>
          </cell>
          <cell r="BJ51">
            <v>0</v>
          </cell>
          <cell r="BK51" t="str">
            <v>ksf</v>
          </cell>
          <cell r="BL51">
            <v>0</v>
          </cell>
          <cell r="BM51" t="str">
            <v>ksf</v>
          </cell>
          <cell r="BN51">
            <v>0</v>
          </cell>
          <cell r="BO51" t="str">
            <v>ksf</v>
          </cell>
          <cell r="BP51">
            <v>22</v>
          </cell>
          <cell r="BQ51" t="str">
            <v>DU</v>
          </cell>
          <cell r="BR51">
            <v>7.2519999999999998</v>
          </cell>
          <cell r="BS51" t="str">
            <v>ksf</v>
          </cell>
          <cell r="BT51">
            <v>0</v>
          </cell>
          <cell r="BU51" t="str">
            <v>ksf</v>
          </cell>
          <cell r="BV51">
            <v>0</v>
          </cell>
          <cell r="BW51" t="str">
            <v>ksf</v>
          </cell>
          <cell r="BX51">
            <v>0</v>
          </cell>
          <cell r="BY51" t="str">
            <v>ksf</v>
          </cell>
          <cell r="BZ51">
            <v>0</v>
          </cell>
          <cell r="CA51" t="str">
            <v>ksf</v>
          </cell>
          <cell r="CB51">
            <v>0</v>
          </cell>
          <cell r="CC51" t="str">
            <v>ksf</v>
          </cell>
          <cell r="CD51">
            <v>0</v>
          </cell>
          <cell r="CE51" t="str">
            <v>ksf</v>
          </cell>
          <cell r="CF51">
            <v>0</v>
          </cell>
          <cell r="CG51" t="str">
            <v>ksf</v>
          </cell>
          <cell r="CH51">
            <v>0</v>
          </cell>
          <cell r="CI51" t="str">
            <v>stdnts</v>
          </cell>
          <cell r="CJ51">
            <v>0</v>
          </cell>
          <cell r="CK51" t="str">
            <v>parents</v>
          </cell>
          <cell r="CL51">
            <v>0</v>
          </cell>
          <cell r="CM51" t="str">
            <v>staff</v>
          </cell>
          <cell r="CN51">
            <v>-7.05</v>
          </cell>
          <cell r="CO51" t="str">
            <v>ksf</v>
          </cell>
          <cell r="CP51">
            <v>0</v>
          </cell>
          <cell r="CQ51" t="str">
            <v>ksf</v>
          </cell>
          <cell r="CR51">
            <v>0</v>
          </cell>
          <cell r="CS51" t="str">
            <v>ksf</v>
          </cell>
          <cell r="CT51">
            <v>0</v>
          </cell>
          <cell r="CU51" t="str">
            <v>ksf</v>
          </cell>
        </row>
        <row r="52">
          <cell r="D52">
            <v>0</v>
          </cell>
          <cell r="E52" t="str">
            <v>DU</v>
          </cell>
          <cell r="F52">
            <v>0</v>
          </cell>
          <cell r="G52" t="str">
            <v>ksf</v>
          </cell>
          <cell r="H52">
            <v>0</v>
          </cell>
          <cell r="I52" t="str">
            <v>ksf</v>
          </cell>
          <cell r="J52">
            <v>0</v>
          </cell>
          <cell r="K52" t="str">
            <v>ksf</v>
          </cell>
          <cell r="L52">
            <v>0</v>
          </cell>
          <cell r="M52" t="str">
            <v>ksf</v>
          </cell>
          <cell r="N52">
            <v>0</v>
          </cell>
          <cell r="O52" t="str">
            <v>ksf</v>
          </cell>
          <cell r="P52">
            <v>25.167000000000002</v>
          </cell>
          <cell r="Q52" t="str">
            <v>ksf</v>
          </cell>
          <cell r="R52">
            <v>0</v>
          </cell>
          <cell r="S52" t="str">
            <v>ksf</v>
          </cell>
          <cell r="T52">
            <v>0</v>
          </cell>
          <cell r="U52" t="str">
            <v>ksf</v>
          </cell>
          <cell r="V52">
            <v>0</v>
          </cell>
          <cell r="W52" t="str">
            <v>stdnts</v>
          </cell>
          <cell r="X52">
            <v>0</v>
          </cell>
          <cell r="Y52" t="str">
            <v>parents</v>
          </cell>
          <cell r="Z52">
            <v>0</v>
          </cell>
          <cell r="AA52" t="str">
            <v>staff</v>
          </cell>
          <cell r="AB52">
            <v>0</v>
          </cell>
          <cell r="AC52" t="str">
            <v>ksf</v>
          </cell>
          <cell r="AD52">
            <v>0</v>
          </cell>
          <cell r="AE52" t="str">
            <v>ksf</v>
          </cell>
          <cell r="AF52">
            <v>0</v>
          </cell>
          <cell r="AG52" t="str">
            <v>ksf</v>
          </cell>
          <cell r="AH52">
            <v>0</v>
          </cell>
          <cell r="AI52" t="str">
            <v>ksf</v>
          </cell>
          <cell r="AJ52">
            <v>76</v>
          </cell>
          <cell r="AK52" t="str">
            <v>DU</v>
          </cell>
          <cell r="AL52">
            <v>10.079000000000001</v>
          </cell>
          <cell r="AM52" t="str">
            <v>ksf</v>
          </cell>
          <cell r="AN52">
            <v>0</v>
          </cell>
          <cell r="AO52" t="str">
            <v>ksf</v>
          </cell>
          <cell r="AP52">
            <v>0</v>
          </cell>
          <cell r="AQ52" t="str">
            <v>ksf</v>
          </cell>
          <cell r="AR52">
            <v>0</v>
          </cell>
          <cell r="AS52" t="str">
            <v>ksf</v>
          </cell>
          <cell r="AT52">
            <v>0</v>
          </cell>
          <cell r="AU52" t="str">
            <v>ksf</v>
          </cell>
          <cell r="AV52">
            <v>0</v>
          </cell>
          <cell r="AW52" t="str">
            <v>ksf</v>
          </cell>
          <cell r="AX52">
            <v>0</v>
          </cell>
          <cell r="AY52" t="str">
            <v>ksf</v>
          </cell>
          <cell r="AZ52">
            <v>0</v>
          </cell>
          <cell r="BA52" t="str">
            <v>ksf</v>
          </cell>
          <cell r="BB52">
            <v>0</v>
          </cell>
          <cell r="BC52" t="str">
            <v>stdnts</v>
          </cell>
          <cell r="BD52">
            <v>0</v>
          </cell>
          <cell r="BE52" t="str">
            <v>parents</v>
          </cell>
          <cell r="BF52">
            <v>0</v>
          </cell>
          <cell r="BG52" t="str">
            <v>staff</v>
          </cell>
          <cell r="BH52">
            <v>0</v>
          </cell>
          <cell r="BI52" t="str">
            <v>ksf</v>
          </cell>
          <cell r="BJ52">
            <v>0</v>
          </cell>
          <cell r="BK52" t="str">
            <v>ksf</v>
          </cell>
          <cell r="BL52">
            <v>0</v>
          </cell>
          <cell r="BM52" t="str">
            <v>ksf</v>
          </cell>
          <cell r="BN52">
            <v>0</v>
          </cell>
          <cell r="BO52" t="str">
            <v>ksf</v>
          </cell>
          <cell r="BP52">
            <v>76</v>
          </cell>
          <cell r="BQ52" t="str">
            <v>DU</v>
          </cell>
          <cell r="BR52">
            <v>10.079000000000001</v>
          </cell>
          <cell r="BS52" t="str">
            <v>ksf</v>
          </cell>
          <cell r="BT52">
            <v>0</v>
          </cell>
          <cell r="BU52" t="str">
            <v>ksf</v>
          </cell>
          <cell r="BV52">
            <v>0</v>
          </cell>
          <cell r="BW52" t="str">
            <v>ksf</v>
          </cell>
          <cell r="BX52">
            <v>0</v>
          </cell>
          <cell r="BY52" t="str">
            <v>ksf</v>
          </cell>
          <cell r="BZ52">
            <v>0</v>
          </cell>
          <cell r="CA52" t="str">
            <v>ksf</v>
          </cell>
          <cell r="CB52">
            <v>-25.167000000000002</v>
          </cell>
          <cell r="CC52" t="str">
            <v>ksf</v>
          </cell>
          <cell r="CD52">
            <v>0</v>
          </cell>
          <cell r="CE52" t="str">
            <v>ksf</v>
          </cell>
          <cell r="CF52">
            <v>0</v>
          </cell>
          <cell r="CG52" t="str">
            <v>ksf</v>
          </cell>
          <cell r="CH52">
            <v>0</v>
          </cell>
          <cell r="CI52" t="str">
            <v>stdnts</v>
          </cell>
          <cell r="CJ52">
            <v>0</v>
          </cell>
          <cell r="CK52" t="str">
            <v>parents</v>
          </cell>
          <cell r="CL52">
            <v>0</v>
          </cell>
          <cell r="CM52" t="str">
            <v>staff</v>
          </cell>
          <cell r="CN52">
            <v>0</v>
          </cell>
          <cell r="CO52" t="str">
            <v>ksf</v>
          </cell>
          <cell r="CP52">
            <v>0</v>
          </cell>
          <cell r="CQ52" t="str">
            <v>ksf</v>
          </cell>
          <cell r="CR52">
            <v>0</v>
          </cell>
          <cell r="CS52" t="str">
            <v>ksf</v>
          </cell>
          <cell r="CT52">
            <v>0</v>
          </cell>
          <cell r="CU52" t="str">
            <v>ksf</v>
          </cell>
        </row>
        <row r="53">
          <cell r="D53">
            <v>0</v>
          </cell>
          <cell r="E53" t="str">
            <v>DU</v>
          </cell>
          <cell r="F53">
            <v>0</v>
          </cell>
          <cell r="G53" t="str">
            <v>ksf</v>
          </cell>
          <cell r="H53">
            <v>0</v>
          </cell>
          <cell r="I53" t="str">
            <v>ksf</v>
          </cell>
          <cell r="J53">
            <v>0</v>
          </cell>
          <cell r="K53" t="str">
            <v>ksf</v>
          </cell>
          <cell r="L53">
            <v>7</v>
          </cell>
          <cell r="M53" t="str">
            <v>ksf</v>
          </cell>
          <cell r="N53">
            <v>0</v>
          </cell>
          <cell r="O53" t="str">
            <v>ksf</v>
          </cell>
          <cell r="P53">
            <v>0</v>
          </cell>
          <cell r="Q53" t="str">
            <v>ksf</v>
          </cell>
          <cell r="R53">
            <v>0</v>
          </cell>
          <cell r="S53" t="str">
            <v>ksf</v>
          </cell>
          <cell r="T53">
            <v>0</v>
          </cell>
          <cell r="U53" t="str">
            <v>ksf</v>
          </cell>
          <cell r="V53">
            <v>0</v>
          </cell>
          <cell r="W53" t="str">
            <v>stdnts</v>
          </cell>
          <cell r="X53">
            <v>0</v>
          </cell>
          <cell r="Y53" t="str">
            <v>parents</v>
          </cell>
          <cell r="Z53">
            <v>0</v>
          </cell>
          <cell r="AA53" t="str">
            <v>staff</v>
          </cell>
          <cell r="AB53">
            <v>0</v>
          </cell>
          <cell r="AC53" t="str">
            <v>ksf</v>
          </cell>
          <cell r="AD53">
            <v>0</v>
          </cell>
          <cell r="AE53" t="str">
            <v>ksf</v>
          </cell>
          <cell r="AF53">
            <v>0</v>
          </cell>
          <cell r="AG53" t="str">
            <v>ksf</v>
          </cell>
          <cell r="AH53">
            <v>0</v>
          </cell>
          <cell r="AI53" t="str">
            <v>ksf</v>
          </cell>
          <cell r="AJ53">
            <v>22</v>
          </cell>
          <cell r="AK53" t="str">
            <v>DU</v>
          </cell>
          <cell r="AL53">
            <v>7.3620000000000001</v>
          </cell>
          <cell r="AM53" t="str">
            <v>ksf</v>
          </cell>
          <cell r="AN53">
            <v>0</v>
          </cell>
          <cell r="AO53" t="str">
            <v>ksf</v>
          </cell>
          <cell r="AP53">
            <v>0</v>
          </cell>
          <cell r="AQ53" t="str">
            <v>ksf</v>
          </cell>
          <cell r="AR53">
            <v>0</v>
          </cell>
          <cell r="AS53" t="str">
            <v>ksf</v>
          </cell>
          <cell r="AT53">
            <v>0</v>
          </cell>
          <cell r="AU53" t="str">
            <v>ksf</v>
          </cell>
          <cell r="AV53">
            <v>0</v>
          </cell>
          <cell r="AW53" t="str">
            <v>ksf</v>
          </cell>
          <cell r="AX53">
            <v>0</v>
          </cell>
          <cell r="AY53" t="str">
            <v>ksf</v>
          </cell>
          <cell r="AZ53">
            <v>0</v>
          </cell>
          <cell r="BA53" t="str">
            <v>ksf</v>
          </cell>
          <cell r="BB53">
            <v>0</v>
          </cell>
          <cell r="BC53" t="str">
            <v>stdnts</v>
          </cell>
          <cell r="BD53">
            <v>0</v>
          </cell>
          <cell r="BE53" t="str">
            <v>parents</v>
          </cell>
          <cell r="BF53">
            <v>0</v>
          </cell>
          <cell r="BG53" t="str">
            <v>staff</v>
          </cell>
          <cell r="BH53">
            <v>0</v>
          </cell>
          <cell r="BI53" t="str">
            <v>ksf</v>
          </cell>
          <cell r="BJ53">
            <v>0</v>
          </cell>
          <cell r="BK53" t="str">
            <v>ksf</v>
          </cell>
          <cell r="BL53">
            <v>0</v>
          </cell>
          <cell r="BM53" t="str">
            <v>ksf</v>
          </cell>
          <cell r="BN53">
            <v>0</v>
          </cell>
          <cell r="BO53" t="str">
            <v>ksf</v>
          </cell>
          <cell r="BP53">
            <v>22</v>
          </cell>
          <cell r="BQ53" t="str">
            <v>DU</v>
          </cell>
          <cell r="BR53">
            <v>7.3620000000000001</v>
          </cell>
          <cell r="BS53" t="str">
            <v>ksf</v>
          </cell>
          <cell r="BT53">
            <v>0</v>
          </cell>
          <cell r="BU53" t="str">
            <v>ksf</v>
          </cell>
          <cell r="BV53">
            <v>0</v>
          </cell>
          <cell r="BW53" t="str">
            <v>ksf</v>
          </cell>
          <cell r="BX53">
            <v>-7</v>
          </cell>
          <cell r="BY53" t="str">
            <v>ksf</v>
          </cell>
          <cell r="BZ53">
            <v>0</v>
          </cell>
          <cell r="CA53" t="str">
            <v>ksf</v>
          </cell>
          <cell r="CB53">
            <v>0</v>
          </cell>
          <cell r="CC53" t="str">
            <v>ksf</v>
          </cell>
          <cell r="CD53">
            <v>0</v>
          </cell>
          <cell r="CE53" t="str">
            <v>ksf</v>
          </cell>
          <cell r="CF53">
            <v>0</v>
          </cell>
          <cell r="CG53" t="str">
            <v>ksf</v>
          </cell>
          <cell r="CH53">
            <v>0</v>
          </cell>
          <cell r="CI53" t="str">
            <v>stdnts</v>
          </cell>
          <cell r="CJ53">
            <v>0</v>
          </cell>
          <cell r="CK53" t="str">
            <v>parents</v>
          </cell>
          <cell r="CL53">
            <v>0</v>
          </cell>
          <cell r="CM53" t="str">
            <v>staff</v>
          </cell>
          <cell r="CN53">
            <v>0</v>
          </cell>
          <cell r="CO53" t="str">
            <v>ksf</v>
          </cell>
          <cell r="CP53">
            <v>0</v>
          </cell>
          <cell r="CQ53" t="str">
            <v>ksf</v>
          </cell>
          <cell r="CR53">
            <v>0</v>
          </cell>
          <cell r="CS53" t="str">
            <v>ksf</v>
          </cell>
          <cell r="CT53">
            <v>0</v>
          </cell>
          <cell r="CU53" t="str">
            <v>ksf</v>
          </cell>
        </row>
        <row r="54">
          <cell r="D54">
            <v>0</v>
          </cell>
          <cell r="E54" t="str">
            <v>DU</v>
          </cell>
          <cell r="F54">
            <v>0</v>
          </cell>
          <cell r="G54" t="str">
            <v>ksf</v>
          </cell>
          <cell r="H54">
            <v>0</v>
          </cell>
          <cell r="I54" t="str">
            <v>ksf</v>
          </cell>
          <cell r="J54">
            <v>1.333</v>
          </cell>
          <cell r="K54" t="str">
            <v>ksf</v>
          </cell>
          <cell r="L54">
            <v>0</v>
          </cell>
          <cell r="M54" t="str">
            <v>ksf</v>
          </cell>
          <cell r="N54">
            <v>0</v>
          </cell>
          <cell r="O54" t="str">
            <v>ksf</v>
          </cell>
          <cell r="P54">
            <v>0</v>
          </cell>
          <cell r="Q54" t="str">
            <v>ksf</v>
          </cell>
          <cell r="R54">
            <v>4.9000000000000004</v>
          </cell>
          <cell r="S54" t="str">
            <v>ksf</v>
          </cell>
          <cell r="T54">
            <v>0</v>
          </cell>
          <cell r="U54" t="str">
            <v>ksf</v>
          </cell>
          <cell r="V54">
            <v>0</v>
          </cell>
          <cell r="W54" t="str">
            <v>stdnts</v>
          </cell>
          <cell r="X54">
            <v>0</v>
          </cell>
          <cell r="Y54" t="str">
            <v>parents</v>
          </cell>
          <cell r="Z54">
            <v>0</v>
          </cell>
          <cell r="AA54" t="str">
            <v>staff</v>
          </cell>
          <cell r="AB54">
            <v>5.2779999999999996</v>
          </cell>
          <cell r="AC54" t="str">
            <v>ksf</v>
          </cell>
          <cell r="AD54">
            <v>0</v>
          </cell>
          <cell r="AE54" t="str">
            <v>ksf</v>
          </cell>
          <cell r="AF54">
            <v>0</v>
          </cell>
          <cell r="AG54" t="str">
            <v>ksf</v>
          </cell>
          <cell r="AH54">
            <v>0</v>
          </cell>
          <cell r="AI54" t="str">
            <v>ksf</v>
          </cell>
          <cell r="AJ54">
            <v>31</v>
          </cell>
          <cell r="AK54" t="str">
            <v>DU</v>
          </cell>
          <cell r="AL54">
            <v>10.233000000000001</v>
          </cell>
          <cell r="AM54" t="str">
            <v>ksf</v>
          </cell>
          <cell r="AN54">
            <v>0</v>
          </cell>
          <cell r="AO54" t="str">
            <v>ksf</v>
          </cell>
          <cell r="AP54">
            <v>0</v>
          </cell>
          <cell r="AQ54" t="str">
            <v>ksf</v>
          </cell>
          <cell r="AR54">
            <v>0</v>
          </cell>
          <cell r="AS54" t="str">
            <v>ksf</v>
          </cell>
          <cell r="AT54">
            <v>0</v>
          </cell>
          <cell r="AU54" t="str">
            <v>ksf</v>
          </cell>
          <cell r="AV54">
            <v>0</v>
          </cell>
          <cell r="AW54" t="str">
            <v>ksf</v>
          </cell>
          <cell r="AX54">
            <v>0</v>
          </cell>
          <cell r="AY54" t="str">
            <v>ksf</v>
          </cell>
          <cell r="AZ54">
            <v>0</v>
          </cell>
          <cell r="BA54" t="str">
            <v>ksf</v>
          </cell>
          <cell r="BB54">
            <v>0</v>
          </cell>
          <cell r="BC54" t="str">
            <v>stdnts</v>
          </cell>
          <cell r="BD54">
            <v>0</v>
          </cell>
          <cell r="BE54" t="str">
            <v>parents</v>
          </cell>
          <cell r="BF54">
            <v>0</v>
          </cell>
          <cell r="BG54" t="str">
            <v>staff</v>
          </cell>
          <cell r="BH54">
            <v>0</v>
          </cell>
          <cell r="BI54" t="str">
            <v>ksf</v>
          </cell>
          <cell r="BJ54">
            <v>0</v>
          </cell>
          <cell r="BK54" t="str">
            <v>ksf</v>
          </cell>
          <cell r="BL54">
            <v>0</v>
          </cell>
          <cell r="BM54" t="str">
            <v>ksf</v>
          </cell>
          <cell r="BN54">
            <v>0</v>
          </cell>
          <cell r="BO54" t="str">
            <v>ksf</v>
          </cell>
          <cell r="BP54">
            <v>31</v>
          </cell>
          <cell r="BQ54" t="str">
            <v>DU</v>
          </cell>
          <cell r="BR54">
            <v>10.233000000000001</v>
          </cell>
          <cell r="BS54" t="str">
            <v>ksf</v>
          </cell>
          <cell r="BT54">
            <v>0</v>
          </cell>
          <cell r="BU54" t="str">
            <v>ksf</v>
          </cell>
          <cell r="BV54">
            <v>-1.333</v>
          </cell>
          <cell r="BW54" t="str">
            <v>ksf</v>
          </cell>
          <cell r="BX54">
            <v>0</v>
          </cell>
          <cell r="BY54" t="str">
            <v>ksf</v>
          </cell>
          <cell r="BZ54">
            <v>0</v>
          </cell>
          <cell r="CA54" t="str">
            <v>ksf</v>
          </cell>
          <cell r="CB54">
            <v>0</v>
          </cell>
          <cell r="CC54" t="str">
            <v>ksf</v>
          </cell>
          <cell r="CD54">
            <v>-4.9000000000000004</v>
          </cell>
          <cell r="CE54" t="str">
            <v>ksf</v>
          </cell>
          <cell r="CF54">
            <v>0</v>
          </cell>
          <cell r="CG54" t="str">
            <v>ksf</v>
          </cell>
          <cell r="CH54">
            <v>0</v>
          </cell>
          <cell r="CI54" t="str">
            <v>stdnts</v>
          </cell>
          <cell r="CJ54">
            <v>0</v>
          </cell>
          <cell r="CK54" t="str">
            <v>parents</v>
          </cell>
          <cell r="CL54">
            <v>0</v>
          </cell>
          <cell r="CM54" t="str">
            <v>staff</v>
          </cell>
          <cell r="CN54">
            <v>-5.2779999999999996</v>
          </cell>
          <cell r="CO54" t="str">
            <v>ksf</v>
          </cell>
          <cell r="CP54">
            <v>0</v>
          </cell>
          <cell r="CQ54" t="str">
            <v>ksf</v>
          </cell>
          <cell r="CR54">
            <v>0</v>
          </cell>
          <cell r="CS54" t="str">
            <v>ksf</v>
          </cell>
          <cell r="CT54">
            <v>0</v>
          </cell>
          <cell r="CU54" t="str">
            <v>ksf</v>
          </cell>
        </row>
        <row r="55">
          <cell r="D55">
            <v>0</v>
          </cell>
          <cell r="E55" t="str">
            <v>DU</v>
          </cell>
          <cell r="F55">
            <v>0</v>
          </cell>
          <cell r="G55" t="str">
            <v>ksf</v>
          </cell>
          <cell r="H55">
            <v>0</v>
          </cell>
          <cell r="I55" t="str">
            <v>ksf</v>
          </cell>
          <cell r="J55">
            <v>0</v>
          </cell>
          <cell r="K55" t="str">
            <v>ksf</v>
          </cell>
          <cell r="L55">
            <v>0</v>
          </cell>
          <cell r="M55" t="str">
            <v>ksf</v>
          </cell>
          <cell r="N55">
            <v>0</v>
          </cell>
          <cell r="O55" t="str">
            <v>ksf</v>
          </cell>
          <cell r="P55">
            <v>0</v>
          </cell>
          <cell r="Q55" t="str">
            <v>ksf</v>
          </cell>
          <cell r="R55">
            <v>0</v>
          </cell>
          <cell r="S55" t="str">
            <v>ksf</v>
          </cell>
          <cell r="T55">
            <v>0</v>
          </cell>
          <cell r="U55" t="str">
            <v>ksf</v>
          </cell>
          <cell r="V55">
            <v>0</v>
          </cell>
          <cell r="W55" t="str">
            <v>stdnts</v>
          </cell>
          <cell r="X55">
            <v>0</v>
          </cell>
          <cell r="Y55" t="str">
            <v>parents</v>
          </cell>
          <cell r="Z55">
            <v>0</v>
          </cell>
          <cell r="AA55" t="str">
            <v>staff</v>
          </cell>
          <cell r="AB55">
            <v>3.2</v>
          </cell>
          <cell r="AC55" t="str">
            <v>ksf</v>
          </cell>
          <cell r="AD55">
            <v>0</v>
          </cell>
          <cell r="AE55" t="str">
            <v>ksf</v>
          </cell>
          <cell r="AF55">
            <v>0</v>
          </cell>
          <cell r="AG55" t="str">
            <v>ksf</v>
          </cell>
          <cell r="AH55">
            <v>0</v>
          </cell>
          <cell r="AI55" t="str">
            <v>ksf</v>
          </cell>
          <cell r="AJ55">
            <v>29</v>
          </cell>
          <cell r="AK55" t="str">
            <v>DU</v>
          </cell>
          <cell r="AL55">
            <v>9.7309999999999999</v>
          </cell>
          <cell r="AM55" t="str">
            <v>ksf</v>
          </cell>
          <cell r="AN55">
            <v>0</v>
          </cell>
          <cell r="AO55" t="str">
            <v>ksf</v>
          </cell>
          <cell r="AP55">
            <v>0</v>
          </cell>
          <cell r="AQ55" t="str">
            <v>ksf</v>
          </cell>
          <cell r="AR55">
            <v>0</v>
          </cell>
          <cell r="AS55" t="str">
            <v>ksf</v>
          </cell>
          <cell r="AT55">
            <v>0</v>
          </cell>
          <cell r="AU55" t="str">
            <v>ksf</v>
          </cell>
          <cell r="AV55">
            <v>0</v>
          </cell>
          <cell r="AW55" t="str">
            <v>ksf</v>
          </cell>
          <cell r="AX55">
            <v>0</v>
          </cell>
          <cell r="AY55" t="str">
            <v>ksf</v>
          </cell>
          <cell r="AZ55">
            <v>0</v>
          </cell>
          <cell r="BA55" t="str">
            <v>ksf</v>
          </cell>
          <cell r="BB55">
            <v>0</v>
          </cell>
          <cell r="BC55" t="str">
            <v>stdnts</v>
          </cell>
          <cell r="BD55">
            <v>0</v>
          </cell>
          <cell r="BE55" t="str">
            <v>parents</v>
          </cell>
          <cell r="BF55">
            <v>0</v>
          </cell>
          <cell r="BG55" t="str">
            <v>staff</v>
          </cell>
          <cell r="BH55">
            <v>0</v>
          </cell>
          <cell r="BI55" t="str">
            <v>ksf</v>
          </cell>
          <cell r="BJ55">
            <v>0</v>
          </cell>
          <cell r="BK55" t="str">
            <v>ksf</v>
          </cell>
          <cell r="BL55">
            <v>0</v>
          </cell>
          <cell r="BM55" t="str">
            <v>ksf</v>
          </cell>
          <cell r="BN55">
            <v>0</v>
          </cell>
          <cell r="BO55" t="str">
            <v>ksf</v>
          </cell>
          <cell r="BP55">
            <v>29</v>
          </cell>
          <cell r="BQ55" t="str">
            <v>DU</v>
          </cell>
          <cell r="BR55">
            <v>9.7309999999999999</v>
          </cell>
          <cell r="BS55" t="str">
            <v>ksf</v>
          </cell>
          <cell r="BT55">
            <v>0</v>
          </cell>
          <cell r="BU55" t="str">
            <v>ksf</v>
          </cell>
          <cell r="BV55">
            <v>0</v>
          </cell>
          <cell r="BW55" t="str">
            <v>ksf</v>
          </cell>
          <cell r="BX55">
            <v>0</v>
          </cell>
          <cell r="BY55" t="str">
            <v>ksf</v>
          </cell>
          <cell r="BZ55">
            <v>0</v>
          </cell>
          <cell r="CA55" t="str">
            <v>ksf</v>
          </cell>
          <cell r="CB55">
            <v>0</v>
          </cell>
          <cell r="CC55" t="str">
            <v>ksf</v>
          </cell>
          <cell r="CD55">
            <v>0</v>
          </cell>
          <cell r="CE55" t="str">
            <v>ksf</v>
          </cell>
          <cell r="CF55">
            <v>0</v>
          </cell>
          <cell r="CG55" t="str">
            <v>ksf</v>
          </cell>
          <cell r="CH55">
            <v>0</v>
          </cell>
          <cell r="CI55" t="str">
            <v>stdnts</v>
          </cell>
          <cell r="CJ55">
            <v>0</v>
          </cell>
          <cell r="CK55" t="str">
            <v>parents</v>
          </cell>
          <cell r="CL55">
            <v>0</v>
          </cell>
          <cell r="CM55" t="str">
            <v>staff</v>
          </cell>
          <cell r="CN55">
            <v>-3.2</v>
          </cell>
          <cell r="CO55" t="str">
            <v>ksf</v>
          </cell>
          <cell r="CP55">
            <v>0</v>
          </cell>
          <cell r="CQ55" t="str">
            <v>ksf</v>
          </cell>
          <cell r="CR55">
            <v>0</v>
          </cell>
          <cell r="CS55" t="str">
            <v>ksf</v>
          </cell>
          <cell r="CT55">
            <v>0</v>
          </cell>
          <cell r="CU55" t="str">
            <v>ksf</v>
          </cell>
        </row>
        <row r="56">
          <cell r="D56">
            <v>2</v>
          </cell>
          <cell r="E56" t="str">
            <v>DU</v>
          </cell>
          <cell r="F56">
            <v>0</v>
          </cell>
          <cell r="G56" t="str">
            <v>ksf</v>
          </cell>
          <cell r="H56">
            <v>0</v>
          </cell>
          <cell r="I56" t="str">
            <v>ksf</v>
          </cell>
          <cell r="J56">
            <v>0</v>
          </cell>
          <cell r="K56" t="str">
            <v>ksf</v>
          </cell>
          <cell r="L56">
            <v>0</v>
          </cell>
          <cell r="M56" t="str">
            <v>ksf</v>
          </cell>
          <cell r="N56">
            <v>0</v>
          </cell>
          <cell r="O56" t="str">
            <v>ksf</v>
          </cell>
          <cell r="P56">
            <v>0</v>
          </cell>
          <cell r="Q56" t="str">
            <v>ksf</v>
          </cell>
          <cell r="R56">
            <v>0</v>
          </cell>
          <cell r="S56" t="str">
            <v>ksf</v>
          </cell>
          <cell r="T56">
            <v>0</v>
          </cell>
          <cell r="U56" t="str">
            <v>ksf</v>
          </cell>
          <cell r="V56">
            <v>0</v>
          </cell>
          <cell r="W56" t="str">
            <v>stdnts</v>
          </cell>
          <cell r="X56">
            <v>0</v>
          </cell>
          <cell r="Y56" t="str">
            <v>parents</v>
          </cell>
          <cell r="Z56">
            <v>0</v>
          </cell>
          <cell r="AA56" t="str">
            <v>staff</v>
          </cell>
          <cell r="AB56">
            <v>5</v>
          </cell>
          <cell r="AC56" t="str">
            <v>ksf</v>
          </cell>
          <cell r="AD56">
            <v>0</v>
          </cell>
          <cell r="AE56" t="str">
            <v>ksf</v>
          </cell>
          <cell r="AF56">
            <v>0</v>
          </cell>
          <cell r="AG56" t="str">
            <v>ksf</v>
          </cell>
          <cell r="AH56">
            <v>0</v>
          </cell>
          <cell r="AI56" t="str">
            <v>ksf</v>
          </cell>
          <cell r="AJ56">
            <v>30</v>
          </cell>
          <cell r="AK56" t="str">
            <v>DU</v>
          </cell>
          <cell r="AL56">
            <v>0</v>
          </cell>
          <cell r="AM56" t="str">
            <v>ksf</v>
          </cell>
          <cell r="AN56">
            <v>0</v>
          </cell>
          <cell r="AO56" t="str">
            <v>ksf</v>
          </cell>
          <cell r="AP56">
            <v>0</v>
          </cell>
          <cell r="AQ56" t="str">
            <v>ksf</v>
          </cell>
          <cell r="AR56">
            <v>0</v>
          </cell>
          <cell r="AS56" t="str">
            <v>ksf</v>
          </cell>
          <cell r="AT56">
            <v>0</v>
          </cell>
          <cell r="AU56" t="str">
            <v>ksf</v>
          </cell>
          <cell r="AV56">
            <v>0</v>
          </cell>
          <cell r="AW56" t="str">
            <v>ksf</v>
          </cell>
          <cell r="AX56">
            <v>0</v>
          </cell>
          <cell r="AY56" t="str">
            <v>ksf</v>
          </cell>
          <cell r="AZ56">
            <v>0</v>
          </cell>
          <cell r="BA56" t="str">
            <v>ksf</v>
          </cell>
          <cell r="BB56">
            <v>0</v>
          </cell>
          <cell r="BC56" t="str">
            <v>stdnts</v>
          </cell>
          <cell r="BD56">
            <v>0</v>
          </cell>
          <cell r="BE56" t="str">
            <v>parents</v>
          </cell>
          <cell r="BF56">
            <v>0</v>
          </cell>
          <cell r="BG56" t="str">
            <v>staff</v>
          </cell>
          <cell r="BH56">
            <v>0</v>
          </cell>
          <cell r="BI56" t="str">
            <v>ksf</v>
          </cell>
          <cell r="BJ56">
            <v>0</v>
          </cell>
          <cell r="BK56" t="str">
            <v>ksf</v>
          </cell>
          <cell r="BL56">
            <v>0</v>
          </cell>
          <cell r="BM56" t="str">
            <v>ksf</v>
          </cell>
          <cell r="BN56">
            <v>0</v>
          </cell>
          <cell r="BO56" t="str">
            <v>ksf</v>
          </cell>
          <cell r="BP56">
            <v>28</v>
          </cell>
          <cell r="BQ56" t="str">
            <v>DU</v>
          </cell>
          <cell r="BR56">
            <v>0</v>
          </cell>
          <cell r="BS56" t="str">
            <v>ksf</v>
          </cell>
          <cell r="BT56">
            <v>0</v>
          </cell>
          <cell r="BU56" t="str">
            <v>ksf</v>
          </cell>
          <cell r="BV56">
            <v>0</v>
          </cell>
          <cell r="BW56" t="str">
            <v>ksf</v>
          </cell>
          <cell r="BX56">
            <v>0</v>
          </cell>
          <cell r="BY56" t="str">
            <v>ksf</v>
          </cell>
          <cell r="BZ56">
            <v>0</v>
          </cell>
          <cell r="CA56" t="str">
            <v>ksf</v>
          </cell>
          <cell r="CB56">
            <v>0</v>
          </cell>
          <cell r="CC56" t="str">
            <v>ksf</v>
          </cell>
          <cell r="CD56">
            <v>0</v>
          </cell>
          <cell r="CE56" t="str">
            <v>ksf</v>
          </cell>
          <cell r="CF56">
            <v>0</v>
          </cell>
          <cell r="CG56" t="str">
            <v>ksf</v>
          </cell>
          <cell r="CH56">
            <v>0</v>
          </cell>
          <cell r="CI56" t="str">
            <v>stdnts</v>
          </cell>
          <cell r="CJ56">
            <v>0</v>
          </cell>
          <cell r="CK56" t="str">
            <v>parents</v>
          </cell>
          <cell r="CL56">
            <v>0</v>
          </cell>
          <cell r="CM56" t="str">
            <v>staff</v>
          </cell>
          <cell r="CN56">
            <v>-5</v>
          </cell>
          <cell r="CO56" t="str">
            <v>ksf</v>
          </cell>
          <cell r="CP56">
            <v>0</v>
          </cell>
          <cell r="CQ56" t="str">
            <v>ksf</v>
          </cell>
          <cell r="CR56">
            <v>0</v>
          </cell>
          <cell r="CS56" t="str">
            <v>ksf</v>
          </cell>
          <cell r="CT56">
            <v>0</v>
          </cell>
          <cell r="CU56" t="str">
            <v>ksf</v>
          </cell>
        </row>
        <row r="57">
          <cell r="D57">
            <v>0</v>
          </cell>
          <cell r="E57" t="str">
            <v>DU</v>
          </cell>
          <cell r="F57">
            <v>0</v>
          </cell>
          <cell r="G57" t="str">
            <v>ksf</v>
          </cell>
          <cell r="H57">
            <v>0</v>
          </cell>
          <cell r="I57" t="str">
            <v>ksf</v>
          </cell>
          <cell r="J57">
            <v>0</v>
          </cell>
          <cell r="K57" t="str">
            <v>ksf</v>
          </cell>
          <cell r="L57">
            <v>0</v>
          </cell>
          <cell r="M57" t="str">
            <v>ksf</v>
          </cell>
          <cell r="N57">
            <v>0</v>
          </cell>
          <cell r="O57" t="str">
            <v>ksf</v>
          </cell>
          <cell r="P57">
            <v>0</v>
          </cell>
          <cell r="Q57" t="str">
            <v>ksf</v>
          </cell>
          <cell r="R57">
            <v>0</v>
          </cell>
          <cell r="S57" t="str">
            <v>ksf</v>
          </cell>
          <cell r="T57">
            <v>0</v>
          </cell>
          <cell r="U57" t="str">
            <v>ksf</v>
          </cell>
          <cell r="V57">
            <v>0</v>
          </cell>
          <cell r="W57" t="str">
            <v>stdnts</v>
          </cell>
          <cell r="X57">
            <v>0</v>
          </cell>
          <cell r="Y57" t="str">
            <v>parents</v>
          </cell>
          <cell r="Z57">
            <v>0</v>
          </cell>
          <cell r="AA57" t="str">
            <v>staff</v>
          </cell>
          <cell r="AB57">
            <v>0</v>
          </cell>
          <cell r="AC57" t="str">
            <v>ksf</v>
          </cell>
          <cell r="AD57">
            <v>0</v>
          </cell>
          <cell r="AE57" t="str">
            <v>ksf</v>
          </cell>
          <cell r="AF57">
            <v>0</v>
          </cell>
          <cell r="AG57" t="str">
            <v>ksf</v>
          </cell>
          <cell r="AH57">
            <v>0</v>
          </cell>
          <cell r="AI57" t="str">
            <v>ksf</v>
          </cell>
          <cell r="AJ57">
            <v>38</v>
          </cell>
          <cell r="AK57" t="str">
            <v>DU</v>
          </cell>
          <cell r="AL57">
            <v>0</v>
          </cell>
          <cell r="AM57" t="str">
            <v>ksf</v>
          </cell>
          <cell r="AN57">
            <v>0</v>
          </cell>
          <cell r="AO57" t="str">
            <v>ksf</v>
          </cell>
          <cell r="AP57">
            <v>0</v>
          </cell>
          <cell r="AQ57" t="str">
            <v>ksf</v>
          </cell>
          <cell r="AR57">
            <v>0</v>
          </cell>
          <cell r="AS57" t="str">
            <v>ksf</v>
          </cell>
          <cell r="AT57">
            <v>0</v>
          </cell>
          <cell r="AU57" t="str">
            <v>ksf</v>
          </cell>
          <cell r="AV57">
            <v>0</v>
          </cell>
          <cell r="AW57" t="str">
            <v>ksf</v>
          </cell>
          <cell r="AX57">
            <v>0</v>
          </cell>
          <cell r="AY57" t="str">
            <v>ksf</v>
          </cell>
          <cell r="AZ57">
            <v>0</v>
          </cell>
          <cell r="BA57" t="str">
            <v>ksf</v>
          </cell>
          <cell r="BB57">
            <v>0</v>
          </cell>
          <cell r="BC57" t="str">
            <v>stdnts</v>
          </cell>
          <cell r="BD57">
            <v>0</v>
          </cell>
          <cell r="BE57" t="str">
            <v>parents</v>
          </cell>
          <cell r="BF57">
            <v>0</v>
          </cell>
          <cell r="BG57" t="str">
            <v>staff</v>
          </cell>
          <cell r="BH57">
            <v>0</v>
          </cell>
          <cell r="BI57" t="str">
            <v>ksf</v>
          </cell>
          <cell r="BJ57">
            <v>0</v>
          </cell>
          <cell r="BK57" t="str">
            <v>ksf</v>
          </cell>
          <cell r="BL57">
            <v>0</v>
          </cell>
          <cell r="BM57" t="str">
            <v>ksf</v>
          </cell>
          <cell r="BN57">
            <v>0</v>
          </cell>
          <cell r="BO57" t="str">
            <v>ksf</v>
          </cell>
          <cell r="BP57">
            <v>38</v>
          </cell>
          <cell r="BQ57" t="str">
            <v>DU</v>
          </cell>
          <cell r="BR57">
            <v>0</v>
          </cell>
          <cell r="BS57" t="str">
            <v>ksf</v>
          </cell>
          <cell r="BT57">
            <v>0</v>
          </cell>
          <cell r="BU57" t="str">
            <v>ksf</v>
          </cell>
          <cell r="BV57">
            <v>0</v>
          </cell>
          <cell r="BW57" t="str">
            <v>ksf</v>
          </cell>
          <cell r="BX57">
            <v>0</v>
          </cell>
          <cell r="BY57" t="str">
            <v>ksf</v>
          </cell>
          <cell r="BZ57">
            <v>0</v>
          </cell>
          <cell r="CA57" t="str">
            <v>ksf</v>
          </cell>
          <cell r="CB57">
            <v>0</v>
          </cell>
          <cell r="CC57" t="str">
            <v>ksf</v>
          </cell>
          <cell r="CD57">
            <v>0</v>
          </cell>
          <cell r="CE57" t="str">
            <v>ksf</v>
          </cell>
          <cell r="CF57">
            <v>0</v>
          </cell>
          <cell r="CG57" t="str">
            <v>ksf</v>
          </cell>
          <cell r="CH57">
            <v>0</v>
          </cell>
          <cell r="CI57" t="str">
            <v>stdnts</v>
          </cell>
          <cell r="CJ57">
            <v>0</v>
          </cell>
          <cell r="CK57" t="str">
            <v>parents</v>
          </cell>
          <cell r="CL57">
            <v>0</v>
          </cell>
          <cell r="CM57" t="str">
            <v>staff</v>
          </cell>
          <cell r="CN57">
            <v>0</v>
          </cell>
          <cell r="CO57" t="str">
            <v>ksf</v>
          </cell>
          <cell r="CP57">
            <v>0</v>
          </cell>
          <cell r="CQ57" t="str">
            <v>ksf</v>
          </cell>
          <cell r="CR57">
            <v>0</v>
          </cell>
          <cell r="CS57" t="str">
            <v>ksf</v>
          </cell>
          <cell r="CT57">
            <v>0</v>
          </cell>
          <cell r="CU57" t="str">
            <v>ksf</v>
          </cell>
        </row>
        <row r="58">
          <cell r="D58">
            <v>0</v>
          </cell>
          <cell r="E58" t="str">
            <v>DU</v>
          </cell>
          <cell r="F58">
            <v>0</v>
          </cell>
          <cell r="G58" t="str">
            <v>ksf</v>
          </cell>
          <cell r="H58">
            <v>0</v>
          </cell>
          <cell r="I58" t="str">
            <v>ksf</v>
          </cell>
          <cell r="J58">
            <v>0</v>
          </cell>
          <cell r="K58" t="str">
            <v>ksf</v>
          </cell>
          <cell r="L58">
            <v>0</v>
          </cell>
          <cell r="M58" t="str">
            <v>ksf</v>
          </cell>
          <cell r="N58">
            <v>0</v>
          </cell>
          <cell r="O58" t="str">
            <v>ksf</v>
          </cell>
          <cell r="P58">
            <v>0</v>
          </cell>
          <cell r="Q58" t="str">
            <v>ksf</v>
          </cell>
          <cell r="R58">
            <v>0</v>
          </cell>
          <cell r="S58" t="str">
            <v>ksf</v>
          </cell>
          <cell r="T58">
            <v>0</v>
          </cell>
          <cell r="U58" t="str">
            <v>ksf</v>
          </cell>
          <cell r="V58">
            <v>0</v>
          </cell>
          <cell r="W58" t="str">
            <v>stdnts</v>
          </cell>
          <cell r="X58">
            <v>0</v>
          </cell>
          <cell r="Y58" t="str">
            <v>parents</v>
          </cell>
          <cell r="Z58">
            <v>0</v>
          </cell>
          <cell r="AA58" t="str">
            <v>staff</v>
          </cell>
          <cell r="AB58">
            <v>0</v>
          </cell>
          <cell r="AC58" t="str">
            <v>ksf</v>
          </cell>
          <cell r="AD58">
            <v>0</v>
          </cell>
          <cell r="AE58" t="str">
            <v>ksf</v>
          </cell>
          <cell r="AF58">
            <v>0</v>
          </cell>
          <cell r="AG58" t="str">
            <v>ksf</v>
          </cell>
          <cell r="AH58">
            <v>0</v>
          </cell>
          <cell r="AI58" t="str">
            <v>ksf</v>
          </cell>
          <cell r="AJ58">
            <v>0</v>
          </cell>
          <cell r="AK58" t="str">
            <v>DU</v>
          </cell>
          <cell r="AL58">
            <v>0</v>
          </cell>
          <cell r="AM58" t="str">
            <v>ksf</v>
          </cell>
          <cell r="AN58">
            <v>0</v>
          </cell>
          <cell r="AO58" t="str">
            <v>ksf</v>
          </cell>
          <cell r="AP58">
            <v>0</v>
          </cell>
          <cell r="AQ58" t="str">
            <v>ksf</v>
          </cell>
          <cell r="AR58">
            <v>0</v>
          </cell>
          <cell r="AS58" t="str">
            <v>ksf</v>
          </cell>
          <cell r="AT58">
            <v>0</v>
          </cell>
          <cell r="AU58" t="str">
            <v>ksf</v>
          </cell>
          <cell r="AV58">
            <v>0</v>
          </cell>
          <cell r="AW58" t="str">
            <v>ksf</v>
          </cell>
          <cell r="AX58">
            <v>0</v>
          </cell>
          <cell r="AY58" t="str">
            <v>ksf</v>
          </cell>
          <cell r="AZ58">
            <v>0</v>
          </cell>
          <cell r="BA58" t="str">
            <v>ksf</v>
          </cell>
          <cell r="BB58">
            <v>0</v>
          </cell>
          <cell r="BC58" t="str">
            <v>stdnts</v>
          </cell>
          <cell r="BD58">
            <v>0</v>
          </cell>
          <cell r="BE58" t="str">
            <v>parents</v>
          </cell>
          <cell r="BF58">
            <v>0</v>
          </cell>
          <cell r="BG58" t="str">
            <v>staff</v>
          </cell>
          <cell r="BH58">
            <v>0</v>
          </cell>
          <cell r="BI58" t="str">
            <v>ksf</v>
          </cell>
          <cell r="BJ58">
            <v>0</v>
          </cell>
          <cell r="BK58" t="str">
            <v>ksf</v>
          </cell>
          <cell r="BL58">
            <v>0</v>
          </cell>
          <cell r="BM58" t="str">
            <v>ksf</v>
          </cell>
          <cell r="BN58">
            <v>0</v>
          </cell>
          <cell r="BO58" t="str">
            <v>ksf</v>
          </cell>
          <cell r="BP58">
            <v>0</v>
          </cell>
          <cell r="BQ58" t="str">
            <v>DU</v>
          </cell>
          <cell r="BR58">
            <v>0</v>
          </cell>
          <cell r="BS58" t="str">
            <v>ksf</v>
          </cell>
          <cell r="BT58">
            <v>0</v>
          </cell>
          <cell r="BU58" t="str">
            <v>ksf</v>
          </cell>
          <cell r="BV58">
            <v>0</v>
          </cell>
          <cell r="BW58" t="str">
            <v>ksf</v>
          </cell>
          <cell r="BX58">
            <v>0</v>
          </cell>
          <cell r="BY58" t="str">
            <v>ksf</v>
          </cell>
          <cell r="BZ58">
            <v>0</v>
          </cell>
          <cell r="CA58" t="str">
            <v>ksf</v>
          </cell>
          <cell r="CB58">
            <v>0</v>
          </cell>
          <cell r="CC58" t="str">
            <v>ksf</v>
          </cell>
          <cell r="CD58">
            <v>0</v>
          </cell>
          <cell r="CE58" t="str">
            <v>ksf</v>
          </cell>
          <cell r="CF58">
            <v>0</v>
          </cell>
          <cell r="CG58" t="str">
            <v>ksf</v>
          </cell>
          <cell r="CH58">
            <v>0</v>
          </cell>
          <cell r="CI58" t="str">
            <v>stdnts</v>
          </cell>
          <cell r="CJ58">
            <v>0</v>
          </cell>
          <cell r="CK58" t="str">
            <v>parents</v>
          </cell>
          <cell r="CL58">
            <v>0</v>
          </cell>
          <cell r="CM58" t="str">
            <v>staff</v>
          </cell>
          <cell r="CN58">
            <v>0</v>
          </cell>
          <cell r="CO58" t="str">
            <v>ksf</v>
          </cell>
          <cell r="CP58">
            <v>0</v>
          </cell>
          <cell r="CQ58" t="str">
            <v>ksf</v>
          </cell>
          <cell r="CR58">
            <v>0</v>
          </cell>
          <cell r="CS58" t="str">
            <v>ksf</v>
          </cell>
          <cell r="CT58">
            <v>0</v>
          </cell>
          <cell r="CU58" t="str">
            <v>ksf</v>
          </cell>
        </row>
        <row r="59">
          <cell r="D59">
            <v>0</v>
          </cell>
          <cell r="E59" t="str">
            <v>DU</v>
          </cell>
          <cell r="F59">
            <v>0</v>
          </cell>
          <cell r="G59" t="str">
            <v>ksf</v>
          </cell>
          <cell r="H59">
            <v>0</v>
          </cell>
          <cell r="I59" t="str">
            <v>ksf</v>
          </cell>
          <cell r="J59">
            <v>0</v>
          </cell>
          <cell r="K59" t="str">
            <v>ksf</v>
          </cell>
          <cell r="L59">
            <v>0</v>
          </cell>
          <cell r="M59" t="str">
            <v>ksf</v>
          </cell>
          <cell r="N59">
            <v>0</v>
          </cell>
          <cell r="O59" t="str">
            <v>ksf</v>
          </cell>
          <cell r="P59">
            <v>0</v>
          </cell>
          <cell r="Q59" t="str">
            <v>ksf</v>
          </cell>
          <cell r="R59">
            <v>0</v>
          </cell>
          <cell r="S59" t="str">
            <v>ksf</v>
          </cell>
          <cell r="T59">
            <v>0</v>
          </cell>
          <cell r="U59" t="str">
            <v>ksf</v>
          </cell>
          <cell r="V59">
            <v>0</v>
          </cell>
          <cell r="W59" t="str">
            <v>stdnts</v>
          </cell>
          <cell r="X59">
            <v>0</v>
          </cell>
          <cell r="Y59" t="str">
            <v>parents</v>
          </cell>
          <cell r="Z59">
            <v>0</v>
          </cell>
          <cell r="AA59" t="str">
            <v>staff</v>
          </cell>
          <cell r="AB59">
            <v>0</v>
          </cell>
          <cell r="AC59" t="str">
            <v>ksf</v>
          </cell>
          <cell r="AD59">
            <v>0</v>
          </cell>
          <cell r="AE59" t="str">
            <v>ksf</v>
          </cell>
          <cell r="AF59">
            <v>0</v>
          </cell>
          <cell r="AG59" t="str">
            <v>ksf</v>
          </cell>
          <cell r="AH59">
            <v>0</v>
          </cell>
          <cell r="AI59" t="str">
            <v>ksf</v>
          </cell>
          <cell r="AJ59">
            <v>0</v>
          </cell>
          <cell r="AK59" t="str">
            <v>DU</v>
          </cell>
          <cell r="AL59">
            <v>0</v>
          </cell>
          <cell r="AM59" t="str">
            <v>ksf</v>
          </cell>
          <cell r="AN59">
            <v>0</v>
          </cell>
          <cell r="AO59" t="str">
            <v>ksf</v>
          </cell>
          <cell r="AP59">
            <v>0</v>
          </cell>
          <cell r="AQ59" t="str">
            <v>ksf</v>
          </cell>
          <cell r="AR59">
            <v>0</v>
          </cell>
          <cell r="AS59" t="str">
            <v>ksf</v>
          </cell>
          <cell r="AT59">
            <v>0</v>
          </cell>
          <cell r="AU59" t="str">
            <v>ksf</v>
          </cell>
          <cell r="AV59">
            <v>0</v>
          </cell>
          <cell r="AW59" t="str">
            <v>ksf</v>
          </cell>
          <cell r="AX59">
            <v>0</v>
          </cell>
          <cell r="AY59" t="str">
            <v>ksf</v>
          </cell>
          <cell r="AZ59">
            <v>0</v>
          </cell>
          <cell r="BA59" t="str">
            <v>ksf</v>
          </cell>
          <cell r="BB59">
            <v>0</v>
          </cell>
          <cell r="BC59" t="str">
            <v>stdnts</v>
          </cell>
          <cell r="BD59">
            <v>0</v>
          </cell>
          <cell r="BE59" t="str">
            <v>parents</v>
          </cell>
          <cell r="BF59">
            <v>0</v>
          </cell>
          <cell r="BG59" t="str">
            <v>staff</v>
          </cell>
          <cell r="BH59">
            <v>0</v>
          </cell>
          <cell r="BI59" t="str">
            <v>ksf</v>
          </cell>
          <cell r="BJ59">
            <v>0</v>
          </cell>
          <cell r="BK59" t="str">
            <v>ksf</v>
          </cell>
          <cell r="BL59">
            <v>0</v>
          </cell>
          <cell r="BM59" t="str">
            <v>ksf</v>
          </cell>
          <cell r="BN59">
            <v>0</v>
          </cell>
          <cell r="BO59" t="str">
            <v>ksf</v>
          </cell>
          <cell r="BP59">
            <v>0</v>
          </cell>
          <cell r="BQ59" t="str">
            <v>DU</v>
          </cell>
          <cell r="BR59">
            <v>0</v>
          </cell>
          <cell r="BS59" t="str">
            <v>ksf</v>
          </cell>
          <cell r="BT59">
            <v>0</v>
          </cell>
          <cell r="BU59" t="str">
            <v>ksf</v>
          </cell>
          <cell r="BV59">
            <v>0</v>
          </cell>
          <cell r="BW59" t="str">
            <v>ksf</v>
          </cell>
          <cell r="BX59">
            <v>0</v>
          </cell>
          <cell r="BY59" t="str">
            <v>ksf</v>
          </cell>
          <cell r="BZ59">
            <v>0</v>
          </cell>
          <cell r="CA59" t="str">
            <v>ksf</v>
          </cell>
          <cell r="CB59">
            <v>0</v>
          </cell>
          <cell r="CC59" t="str">
            <v>ksf</v>
          </cell>
          <cell r="CD59">
            <v>0</v>
          </cell>
          <cell r="CE59" t="str">
            <v>ksf</v>
          </cell>
          <cell r="CF59">
            <v>0</v>
          </cell>
          <cell r="CG59" t="str">
            <v>ksf</v>
          </cell>
          <cell r="CH59">
            <v>0</v>
          </cell>
          <cell r="CI59" t="str">
            <v>stdnts</v>
          </cell>
          <cell r="CJ59">
            <v>0</v>
          </cell>
          <cell r="CK59" t="str">
            <v>parents</v>
          </cell>
          <cell r="CL59">
            <v>0</v>
          </cell>
          <cell r="CM59" t="str">
            <v>staff</v>
          </cell>
          <cell r="CN59">
            <v>0</v>
          </cell>
          <cell r="CO59" t="str">
            <v>ksf</v>
          </cell>
          <cell r="CP59">
            <v>0</v>
          </cell>
          <cell r="CQ59" t="str">
            <v>ksf</v>
          </cell>
          <cell r="CR59">
            <v>0</v>
          </cell>
          <cell r="CS59" t="str">
            <v>ksf</v>
          </cell>
          <cell r="CT59">
            <v>0</v>
          </cell>
          <cell r="CU59" t="str">
            <v>ksf</v>
          </cell>
        </row>
        <row r="60">
          <cell r="D60">
            <v>1</v>
          </cell>
          <cell r="E60" t="str">
            <v>DU</v>
          </cell>
          <cell r="F60">
            <v>1</v>
          </cell>
          <cell r="G60" t="str">
            <v>ksf</v>
          </cell>
          <cell r="H60">
            <v>0</v>
          </cell>
          <cell r="I60" t="str">
            <v>ksf</v>
          </cell>
          <cell r="J60">
            <v>0</v>
          </cell>
          <cell r="K60" t="str">
            <v>ksf</v>
          </cell>
          <cell r="L60">
            <v>0</v>
          </cell>
          <cell r="M60" t="str">
            <v>ksf</v>
          </cell>
          <cell r="N60">
            <v>0</v>
          </cell>
          <cell r="O60" t="str">
            <v>ksf</v>
          </cell>
          <cell r="P60">
            <v>0</v>
          </cell>
          <cell r="Q60" t="str">
            <v>ksf</v>
          </cell>
          <cell r="R60">
            <v>0</v>
          </cell>
          <cell r="S60" t="str">
            <v>ksf</v>
          </cell>
          <cell r="T60">
            <v>0</v>
          </cell>
          <cell r="U60" t="str">
            <v>ksf</v>
          </cell>
          <cell r="V60">
            <v>0</v>
          </cell>
          <cell r="W60" t="str">
            <v>stdnts</v>
          </cell>
          <cell r="X60">
            <v>0</v>
          </cell>
          <cell r="Y60" t="str">
            <v>parents</v>
          </cell>
          <cell r="Z60">
            <v>0</v>
          </cell>
          <cell r="AA60" t="str">
            <v>staff</v>
          </cell>
          <cell r="AB60">
            <v>3.25</v>
          </cell>
          <cell r="AC60" t="str">
            <v>ksf</v>
          </cell>
          <cell r="AD60">
            <v>0</v>
          </cell>
          <cell r="AE60" t="str">
            <v>ksf</v>
          </cell>
          <cell r="AF60">
            <v>0</v>
          </cell>
          <cell r="AG60" t="str">
            <v>ksf</v>
          </cell>
          <cell r="AH60">
            <v>0</v>
          </cell>
          <cell r="AI60" t="str">
            <v>ksf</v>
          </cell>
          <cell r="AJ60">
            <v>16</v>
          </cell>
          <cell r="AK60" t="str">
            <v>DU</v>
          </cell>
          <cell r="AL60">
            <v>5.367</v>
          </cell>
          <cell r="AM60" t="str">
            <v>ksf</v>
          </cell>
          <cell r="AN60">
            <v>0</v>
          </cell>
          <cell r="AO60" t="str">
            <v>ksf</v>
          </cell>
          <cell r="AP60">
            <v>0</v>
          </cell>
          <cell r="AQ60" t="str">
            <v>ksf</v>
          </cell>
          <cell r="AR60">
            <v>0</v>
          </cell>
          <cell r="AS60" t="str">
            <v>ksf</v>
          </cell>
          <cell r="AT60">
            <v>0</v>
          </cell>
          <cell r="AU60" t="str">
            <v>ksf</v>
          </cell>
          <cell r="AV60">
            <v>0</v>
          </cell>
          <cell r="AW60" t="str">
            <v>ksf</v>
          </cell>
          <cell r="AX60">
            <v>0</v>
          </cell>
          <cell r="AY60" t="str">
            <v>ksf</v>
          </cell>
          <cell r="AZ60">
            <v>0</v>
          </cell>
          <cell r="BA60" t="str">
            <v>ksf</v>
          </cell>
          <cell r="BB60">
            <v>0</v>
          </cell>
          <cell r="BC60" t="str">
            <v>stdnts</v>
          </cell>
          <cell r="BD60">
            <v>0</v>
          </cell>
          <cell r="BE60" t="str">
            <v>parents</v>
          </cell>
          <cell r="BF60">
            <v>0</v>
          </cell>
          <cell r="BG60" t="str">
            <v>staff</v>
          </cell>
          <cell r="BH60">
            <v>0</v>
          </cell>
          <cell r="BI60" t="str">
            <v>ksf</v>
          </cell>
          <cell r="BJ60">
            <v>0</v>
          </cell>
          <cell r="BK60" t="str">
            <v>ksf</v>
          </cell>
          <cell r="BL60">
            <v>0</v>
          </cell>
          <cell r="BM60" t="str">
            <v>ksf</v>
          </cell>
          <cell r="BN60">
            <v>0</v>
          </cell>
          <cell r="BO60" t="str">
            <v>ksf</v>
          </cell>
          <cell r="BP60">
            <v>15</v>
          </cell>
          <cell r="BQ60" t="str">
            <v>DU</v>
          </cell>
          <cell r="BR60">
            <v>4.367</v>
          </cell>
          <cell r="BS60" t="str">
            <v>ksf</v>
          </cell>
          <cell r="BT60">
            <v>0</v>
          </cell>
          <cell r="BU60" t="str">
            <v>ksf</v>
          </cell>
          <cell r="BV60">
            <v>0</v>
          </cell>
          <cell r="BW60" t="str">
            <v>ksf</v>
          </cell>
          <cell r="BX60">
            <v>0</v>
          </cell>
          <cell r="BY60" t="str">
            <v>ksf</v>
          </cell>
          <cell r="BZ60">
            <v>0</v>
          </cell>
          <cell r="CA60" t="str">
            <v>ksf</v>
          </cell>
          <cell r="CB60">
            <v>0</v>
          </cell>
          <cell r="CC60" t="str">
            <v>ksf</v>
          </cell>
          <cell r="CD60">
            <v>0</v>
          </cell>
          <cell r="CE60" t="str">
            <v>ksf</v>
          </cell>
          <cell r="CF60">
            <v>0</v>
          </cell>
          <cell r="CG60" t="str">
            <v>ksf</v>
          </cell>
          <cell r="CH60">
            <v>0</v>
          </cell>
          <cell r="CI60" t="str">
            <v>stdnts</v>
          </cell>
          <cell r="CJ60">
            <v>0</v>
          </cell>
          <cell r="CK60" t="str">
            <v>parents</v>
          </cell>
          <cell r="CL60">
            <v>0</v>
          </cell>
          <cell r="CM60" t="str">
            <v>staff</v>
          </cell>
          <cell r="CN60">
            <v>-3.25</v>
          </cell>
          <cell r="CO60" t="str">
            <v>ksf</v>
          </cell>
          <cell r="CP60">
            <v>0</v>
          </cell>
          <cell r="CQ60" t="str">
            <v>ksf</v>
          </cell>
          <cell r="CR60">
            <v>0</v>
          </cell>
          <cell r="CS60" t="str">
            <v>ksf</v>
          </cell>
          <cell r="CT60">
            <v>0</v>
          </cell>
          <cell r="CU60" t="str">
            <v>ksf</v>
          </cell>
        </row>
        <row r="61">
          <cell r="D61">
            <v>3</v>
          </cell>
          <cell r="E61" t="str">
            <v>DU</v>
          </cell>
          <cell r="F61">
            <v>0</v>
          </cell>
          <cell r="G61" t="str">
            <v>ksf</v>
          </cell>
          <cell r="H61">
            <v>0</v>
          </cell>
          <cell r="I61" t="str">
            <v>ksf</v>
          </cell>
          <cell r="J61">
            <v>0</v>
          </cell>
          <cell r="K61" t="str">
            <v>ksf</v>
          </cell>
          <cell r="L61">
            <v>0</v>
          </cell>
          <cell r="M61" t="str">
            <v>ksf</v>
          </cell>
          <cell r="N61">
            <v>0</v>
          </cell>
          <cell r="O61" t="str">
            <v>ksf</v>
          </cell>
          <cell r="P61">
            <v>0</v>
          </cell>
          <cell r="Q61" t="str">
            <v>ksf</v>
          </cell>
          <cell r="R61">
            <v>0</v>
          </cell>
          <cell r="S61" t="str">
            <v>ksf</v>
          </cell>
          <cell r="T61">
            <v>0</v>
          </cell>
          <cell r="U61" t="str">
            <v>ksf</v>
          </cell>
          <cell r="V61">
            <v>0</v>
          </cell>
          <cell r="W61" t="str">
            <v>stdnts</v>
          </cell>
          <cell r="X61">
            <v>0</v>
          </cell>
          <cell r="Y61" t="str">
            <v>parents</v>
          </cell>
          <cell r="Z61">
            <v>0</v>
          </cell>
          <cell r="AA61" t="str">
            <v>staff</v>
          </cell>
          <cell r="AB61">
            <v>0</v>
          </cell>
          <cell r="AC61" t="str">
            <v>ksf</v>
          </cell>
          <cell r="AD61">
            <v>0</v>
          </cell>
          <cell r="AE61" t="str">
            <v>ksf</v>
          </cell>
          <cell r="AF61">
            <v>0</v>
          </cell>
          <cell r="AG61" t="str">
            <v>ksf</v>
          </cell>
          <cell r="AH61">
            <v>0</v>
          </cell>
          <cell r="AI61" t="str">
            <v>ksf</v>
          </cell>
          <cell r="AJ61">
            <v>0</v>
          </cell>
          <cell r="AK61" t="str">
            <v>DU</v>
          </cell>
          <cell r="AL61">
            <v>0</v>
          </cell>
          <cell r="AM61" t="str">
            <v>ksf</v>
          </cell>
          <cell r="AN61">
            <v>0</v>
          </cell>
          <cell r="AO61" t="str">
            <v>ksf</v>
          </cell>
          <cell r="AP61">
            <v>26.555</v>
          </cell>
          <cell r="AQ61" t="str">
            <v>ksf</v>
          </cell>
          <cell r="AR61">
            <v>0</v>
          </cell>
          <cell r="AS61" t="str">
            <v>ksf</v>
          </cell>
          <cell r="AT61">
            <v>0</v>
          </cell>
          <cell r="AU61" t="str">
            <v>ksf</v>
          </cell>
          <cell r="AV61">
            <v>0</v>
          </cell>
          <cell r="AW61" t="str">
            <v>ksf</v>
          </cell>
          <cell r="AX61">
            <v>0</v>
          </cell>
          <cell r="AY61" t="str">
            <v>ksf</v>
          </cell>
          <cell r="AZ61">
            <v>0</v>
          </cell>
          <cell r="BA61" t="str">
            <v>ksf</v>
          </cell>
          <cell r="BB61">
            <v>0</v>
          </cell>
          <cell r="BC61" t="str">
            <v>stdnts</v>
          </cell>
          <cell r="BD61">
            <v>0</v>
          </cell>
          <cell r="BE61" t="str">
            <v>parents</v>
          </cell>
          <cell r="BF61">
            <v>0</v>
          </cell>
          <cell r="BG61" t="str">
            <v>staff</v>
          </cell>
          <cell r="BH61">
            <v>0</v>
          </cell>
          <cell r="BI61" t="str">
            <v>ksf</v>
          </cell>
          <cell r="BJ61">
            <v>0</v>
          </cell>
          <cell r="BK61" t="str">
            <v>ksf</v>
          </cell>
          <cell r="BL61">
            <v>0</v>
          </cell>
          <cell r="BM61" t="str">
            <v>ksf</v>
          </cell>
          <cell r="BN61">
            <v>0</v>
          </cell>
          <cell r="BO61" t="str">
            <v>ksf</v>
          </cell>
          <cell r="BP61">
            <v>-3</v>
          </cell>
          <cell r="BQ61" t="str">
            <v>DU</v>
          </cell>
          <cell r="BR61">
            <v>0</v>
          </cell>
          <cell r="BS61" t="str">
            <v>ksf</v>
          </cell>
          <cell r="BT61">
            <v>0</v>
          </cell>
          <cell r="BU61" t="str">
            <v>ksf</v>
          </cell>
          <cell r="BV61">
            <v>26.555</v>
          </cell>
          <cell r="BW61" t="str">
            <v>ksf</v>
          </cell>
          <cell r="BX61">
            <v>0</v>
          </cell>
          <cell r="BY61" t="str">
            <v>ksf</v>
          </cell>
          <cell r="BZ61">
            <v>0</v>
          </cell>
          <cell r="CA61" t="str">
            <v>ksf</v>
          </cell>
          <cell r="CB61">
            <v>0</v>
          </cell>
          <cell r="CC61" t="str">
            <v>ksf</v>
          </cell>
          <cell r="CD61">
            <v>0</v>
          </cell>
          <cell r="CE61" t="str">
            <v>ksf</v>
          </cell>
          <cell r="CF61">
            <v>0</v>
          </cell>
          <cell r="CG61" t="str">
            <v>ksf</v>
          </cell>
          <cell r="CH61">
            <v>0</v>
          </cell>
          <cell r="CI61" t="str">
            <v>stdnts</v>
          </cell>
          <cell r="CJ61">
            <v>0</v>
          </cell>
          <cell r="CK61" t="str">
            <v>parents</v>
          </cell>
          <cell r="CL61">
            <v>0</v>
          </cell>
          <cell r="CM61" t="str">
            <v>staff</v>
          </cell>
          <cell r="CN61">
            <v>0</v>
          </cell>
          <cell r="CO61" t="str">
            <v>ksf</v>
          </cell>
          <cell r="CP61">
            <v>0</v>
          </cell>
          <cell r="CQ61" t="str">
            <v>ksf</v>
          </cell>
          <cell r="CR61">
            <v>0</v>
          </cell>
          <cell r="CS61" t="str">
            <v>ksf</v>
          </cell>
          <cell r="CT61">
            <v>0</v>
          </cell>
          <cell r="CU61" t="str">
            <v>ksf</v>
          </cell>
        </row>
        <row r="62">
          <cell r="D62">
            <v>2</v>
          </cell>
          <cell r="E62" t="str">
            <v>DU</v>
          </cell>
          <cell r="F62">
            <v>1.645</v>
          </cell>
          <cell r="G62" t="str">
            <v>ksf</v>
          </cell>
          <cell r="H62">
            <v>0</v>
          </cell>
          <cell r="I62" t="str">
            <v>ksf</v>
          </cell>
          <cell r="J62">
            <v>0</v>
          </cell>
          <cell r="K62" t="str">
            <v>ksf</v>
          </cell>
          <cell r="L62">
            <v>0</v>
          </cell>
          <cell r="M62" t="str">
            <v>ksf</v>
          </cell>
          <cell r="N62">
            <v>0</v>
          </cell>
          <cell r="O62" t="str">
            <v>ksf</v>
          </cell>
          <cell r="P62">
            <v>0</v>
          </cell>
          <cell r="Q62" t="str">
            <v>ksf</v>
          </cell>
          <cell r="R62">
            <v>0</v>
          </cell>
          <cell r="S62" t="str">
            <v>ksf</v>
          </cell>
          <cell r="T62">
            <v>0</v>
          </cell>
          <cell r="U62" t="str">
            <v>ksf</v>
          </cell>
          <cell r="V62">
            <v>0</v>
          </cell>
          <cell r="W62" t="str">
            <v>stdnts</v>
          </cell>
          <cell r="X62">
            <v>0</v>
          </cell>
          <cell r="Y62" t="str">
            <v>parents</v>
          </cell>
          <cell r="Z62">
            <v>0</v>
          </cell>
          <cell r="AA62" t="str">
            <v>staff</v>
          </cell>
          <cell r="AB62">
            <v>3.6819999999999999</v>
          </cell>
          <cell r="AC62" t="str">
            <v>ksf</v>
          </cell>
          <cell r="AD62">
            <v>0</v>
          </cell>
          <cell r="AE62" t="str">
            <v>ksf</v>
          </cell>
          <cell r="AF62">
            <v>0</v>
          </cell>
          <cell r="AG62" t="str">
            <v>ksf</v>
          </cell>
          <cell r="AH62">
            <v>0</v>
          </cell>
          <cell r="AI62" t="str">
            <v>ksf</v>
          </cell>
          <cell r="AJ62">
            <v>23</v>
          </cell>
          <cell r="AK62" t="str">
            <v>DU</v>
          </cell>
          <cell r="AL62">
            <v>7.7869999999999999</v>
          </cell>
          <cell r="AM62" t="str">
            <v>ksf</v>
          </cell>
          <cell r="AN62">
            <v>0</v>
          </cell>
          <cell r="AO62" t="str">
            <v>ksf</v>
          </cell>
          <cell r="AP62">
            <v>0</v>
          </cell>
          <cell r="AQ62" t="str">
            <v>ksf</v>
          </cell>
          <cell r="AR62">
            <v>0</v>
          </cell>
          <cell r="AS62" t="str">
            <v>ksf</v>
          </cell>
          <cell r="AT62">
            <v>0</v>
          </cell>
          <cell r="AU62" t="str">
            <v>ksf</v>
          </cell>
          <cell r="AV62">
            <v>0</v>
          </cell>
          <cell r="AW62" t="str">
            <v>ksf</v>
          </cell>
          <cell r="AX62">
            <v>0</v>
          </cell>
          <cell r="AY62" t="str">
            <v>ksf</v>
          </cell>
          <cell r="AZ62">
            <v>0</v>
          </cell>
          <cell r="BA62" t="str">
            <v>ksf</v>
          </cell>
          <cell r="BB62">
            <v>0</v>
          </cell>
          <cell r="BC62" t="str">
            <v>stdnts</v>
          </cell>
          <cell r="BD62">
            <v>0</v>
          </cell>
          <cell r="BE62" t="str">
            <v>parents</v>
          </cell>
          <cell r="BF62">
            <v>0</v>
          </cell>
          <cell r="BG62" t="str">
            <v>staff</v>
          </cell>
          <cell r="BH62">
            <v>0</v>
          </cell>
          <cell r="BI62" t="str">
            <v>ksf</v>
          </cell>
          <cell r="BJ62">
            <v>0</v>
          </cell>
          <cell r="BK62" t="str">
            <v>ksf</v>
          </cell>
          <cell r="BL62">
            <v>0</v>
          </cell>
          <cell r="BM62" t="str">
            <v>ksf</v>
          </cell>
          <cell r="BN62">
            <v>0</v>
          </cell>
          <cell r="BO62" t="str">
            <v>ksf</v>
          </cell>
          <cell r="BP62">
            <v>21</v>
          </cell>
          <cell r="BQ62" t="str">
            <v>DU</v>
          </cell>
          <cell r="BR62">
            <v>6.1420000000000003</v>
          </cell>
          <cell r="BS62" t="str">
            <v>ksf</v>
          </cell>
          <cell r="BT62">
            <v>0</v>
          </cell>
          <cell r="BU62" t="str">
            <v>ksf</v>
          </cell>
          <cell r="BV62">
            <v>0</v>
          </cell>
          <cell r="BW62" t="str">
            <v>ksf</v>
          </cell>
          <cell r="BX62">
            <v>0</v>
          </cell>
          <cell r="BY62" t="str">
            <v>ksf</v>
          </cell>
          <cell r="BZ62">
            <v>0</v>
          </cell>
          <cell r="CA62" t="str">
            <v>ksf</v>
          </cell>
          <cell r="CB62">
            <v>0</v>
          </cell>
          <cell r="CC62" t="str">
            <v>ksf</v>
          </cell>
          <cell r="CD62">
            <v>0</v>
          </cell>
          <cell r="CE62" t="str">
            <v>ksf</v>
          </cell>
          <cell r="CF62">
            <v>0</v>
          </cell>
          <cell r="CG62" t="str">
            <v>ksf</v>
          </cell>
          <cell r="CH62">
            <v>0</v>
          </cell>
          <cell r="CI62" t="str">
            <v>stdnts</v>
          </cell>
          <cell r="CJ62">
            <v>0</v>
          </cell>
          <cell r="CK62" t="str">
            <v>parents</v>
          </cell>
          <cell r="CL62">
            <v>0</v>
          </cell>
          <cell r="CM62" t="str">
            <v>staff</v>
          </cell>
          <cell r="CN62">
            <v>-3.6819999999999999</v>
          </cell>
          <cell r="CO62" t="str">
            <v>ksf</v>
          </cell>
          <cell r="CP62">
            <v>0</v>
          </cell>
          <cell r="CQ62" t="str">
            <v>ksf</v>
          </cell>
          <cell r="CR62">
            <v>0</v>
          </cell>
          <cell r="CS62" t="str">
            <v>ksf</v>
          </cell>
          <cell r="CT62">
            <v>0</v>
          </cell>
          <cell r="CU62" t="str">
            <v>ksf</v>
          </cell>
        </row>
        <row r="63">
          <cell r="D63">
            <v>3</v>
          </cell>
          <cell r="E63" t="str">
            <v>DU</v>
          </cell>
          <cell r="F63">
            <v>0</v>
          </cell>
          <cell r="G63" t="str">
            <v>ksf</v>
          </cell>
          <cell r="H63">
            <v>0</v>
          </cell>
          <cell r="I63" t="str">
            <v>ksf</v>
          </cell>
          <cell r="J63">
            <v>0</v>
          </cell>
          <cell r="K63" t="str">
            <v>ksf</v>
          </cell>
          <cell r="L63">
            <v>0</v>
          </cell>
          <cell r="M63" t="str">
            <v>ksf</v>
          </cell>
          <cell r="N63">
            <v>0</v>
          </cell>
          <cell r="O63" t="str">
            <v>ksf</v>
          </cell>
          <cell r="P63">
            <v>0</v>
          </cell>
          <cell r="Q63" t="str">
            <v>ksf</v>
          </cell>
          <cell r="R63">
            <v>0</v>
          </cell>
          <cell r="S63" t="str">
            <v>ksf</v>
          </cell>
          <cell r="T63">
            <v>0</v>
          </cell>
          <cell r="U63" t="str">
            <v>ksf</v>
          </cell>
          <cell r="V63">
            <v>0</v>
          </cell>
          <cell r="W63" t="str">
            <v>stdnts</v>
          </cell>
          <cell r="X63">
            <v>0</v>
          </cell>
          <cell r="Y63" t="str">
            <v>parents</v>
          </cell>
          <cell r="Z63">
            <v>0</v>
          </cell>
          <cell r="AA63" t="str">
            <v>staff</v>
          </cell>
          <cell r="AB63">
            <v>4.9000000000000004</v>
          </cell>
          <cell r="AC63" t="str">
            <v>ksf</v>
          </cell>
          <cell r="AD63">
            <v>0</v>
          </cell>
          <cell r="AE63" t="str">
            <v>ksf</v>
          </cell>
          <cell r="AF63">
            <v>0</v>
          </cell>
          <cell r="AG63" t="str">
            <v>ksf</v>
          </cell>
          <cell r="AH63">
            <v>0</v>
          </cell>
          <cell r="AI63" t="str">
            <v>ksf</v>
          </cell>
          <cell r="AJ63">
            <v>23</v>
          </cell>
          <cell r="AK63" t="str">
            <v>DU</v>
          </cell>
          <cell r="AL63">
            <v>7.6870000000000003</v>
          </cell>
          <cell r="AM63" t="str">
            <v>ksf</v>
          </cell>
          <cell r="AN63">
            <v>0</v>
          </cell>
          <cell r="AO63" t="str">
            <v>ksf</v>
          </cell>
          <cell r="AP63">
            <v>0</v>
          </cell>
          <cell r="AQ63" t="str">
            <v>ksf</v>
          </cell>
          <cell r="AR63">
            <v>0</v>
          </cell>
          <cell r="AS63" t="str">
            <v>ksf</v>
          </cell>
          <cell r="AT63">
            <v>0</v>
          </cell>
          <cell r="AU63" t="str">
            <v>ksf</v>
          </cell>
          <cell r="AV63">
            <v>0</v>
          </cell>
          <cell r="AW63" t="str">
            <v>ksf</v>
          </cell>
          <cell r="AX63">
            <v>0</v>
          </cell>
          <cell r="AY63" t="str">
            <v>ksf</v>
          </cell>
          <cell r="AZ63">
            <v>0</v>
          </cell>
          <cell r="BA63" t="str">
            <v>ksf</v>
          </cell>
          <cell r="BB63">
            <v>0</v>
          </cell>
          <cell r="BC63" t="str">
            <v>stdnts</v>
          </cell>
          <cell r="BD63">
            <v>0</v>
          </cell>
          <cell r="BE63" t="str">
            <v>parents</v>
          </cell>
          <cell r="BF63">
            <v>0</v>
          </cell>
          <cell r="BG63" t="str">
            <v>staff</v>
          </cell>
          <cell r="BH63">
            <v>0</v>
          </cell>
          <cell r="BI63" t="str">
            <v>ksf</v>
          </cell>
          <cell r="BJ63">
            <v>0</v>
          </cell>
          <cell r="BK63" t="str">
            <v>ksf</v>
          </cell>
          <cell r="BL63">
            <v>0</v>
          </cell>
          <cell r="BM63" t="str">
            <v>ksf</v>
          </cell>
          <cell r="BN63">
            <v>0</v>
          </cell>
          <cell r="BO63" t="str">
            <v>ksf</v>
          </cell>
          <cell r="BP63">
            <v>20</v>
          </cell>
          <cell r="BQ63" t="str">
            <v>DU</v>
          </cell>
          <cell r="BR63">
            <v>7.6870000000000003</v>
          </cell>
          <cell r="BS63" t="str">
            <v>ksf</v>
          </cell>
          <cell r="BT63">
            <v>0</v>
          </cell>
          <cell r="BU63" t="str">
            <v>ksf</v>
          </cell>
          <cell r="BV63">
            <v>0</v>
          </cell>
          <cell r="BW63" t="str">
            <v>ksf</v>
          </cell>
          <cell r="BX63">
            <v>0</v>
          </cell>
          <cell r="BY63" t="str">
            <v>ksf</v>
          </cell>
          <cell r="BZ63">
            <v>0</v>
          </cell>
          <cell r="CA63" t="str">
            <v>ksf</v>
          </cell>
          <cell r="CB63">
            <v>0</v>
          </cell>
          <cell r="CC63" t="str">
            <v>ksf</v>
          </cell>
          <cell r="CD63">
            <v>0</v>
          </cell>
          <cell r="CE63" t="str">
            <v>ksf</v>
          </cell>
          <cell r="CF63">
            <v>0</v>
          </cell>
          <cell r="CG63" t="str">
            <v>ksf</v>
          </cell>
          <cell r="CH63">
            <v>0</v>
          </cell>
          <cell r="CI63" t="str">
            <v>stdnts</v>
          </cell>
          <cell r="CJ63">
            <v>0</v>
          </cell>
          <cell r="CK63" t="str">
            <v>parents</v>
          </cell>
          <cell r="CL63">
            <v>0</v>
          </cell>
          <cell r="CM63" t="str">
            <v>staff</v>
          </cell>
          <cell r="CN63">
            <v>-4.9000000000000004</v>
          </cell>
          <cell r="CO63" t="str">
            <v>ksf</v>
          </cell>
          <cell r="CP63">
            <v>0</v>
          </cell>
          <cell r="CQ63" t="str">
            <v>ksf</v>
          </cell>
          <cell r="CR63">
            <v>0</v>
          </cell>
          <cell r="CS63" t="str">
            <v>ksf</v>
          </cell>
          <cell r="CT63">
            <v>0</v>
          </cell>
          <cell r="CU63" t="str">
            <v>ksf</v>
          </cell>
        </row>
        <row r="64">
          <cell r="D64">
            <v>0</v>
          </cell>
          <cell r="E64" t="str">
            <v>DU</v>
          </cell>
          <cell r="F64">
            <v>0</v>
          </cell>
          <cell r="G64" t="str">
            <v>ksf</v>
          </cell>
          <cell r="H64">
            <v>0</v>
          </cell>
          <cell r="I64" t="str">
            <v>ksf</v>
          </cell>
          <cell r="J64">
            <v>0</v>
          </cell>
          <cell r="K64" t="str">
            <v>ksf</v>
          </cell>
          <cell r="L64">
            <v>0</v>
          </cell>
          <cell r="M64" t="str">
            <v>ksf</v>
          </cell>
          <cell r="N64">
            <v>0</v>
          </cell>
          <cell r="O64" t="str">
            <v>ksf</v>
          </cell>
          <cell r="P64">
            <v>0</v>
          </cell>
          <cell r="Q64" t="str">
            <v>ksf</v>
          </cell>
          <cell r="R64">
            <v>0</v>
          </cell>
          <cell r="S64" t="str">
            <v>ksf</v>
          </cell>
          <cell r="T64">
            <v>0</v>
          </cell>
          <cell r="U64" t="str">
            <v>ksf</v>
          </cell>
          <cell r="V64">
            <v>0</v>
          </cell>
          <cell r="W64" t="str">
            <v>stdnts</v>
          </cell>
          <cell r="X64">
            <v>0</v>
          </cell>
          <cell r="Y64" t="str">
            <v>parents</v>
          </cell>
          <cell r="Z64">
            <v>0</v>
          </cell>
          <cell r="AA64" t="str">
            <v>staff</v>
          </cell>
          <cell r="AB64">
            <v>5.2290000000000001</v>
          </cell>
          <cell r="AC64" t="str">
            <v>ksf</v>
          </cell>
          <cell r="AD64">
            <v>0</v>
          </cell>
          <cell r="AE64" t="str">
            <v>ksf</v>
          </cell>
          <cell r="AF64">
            <v>0</v>
          </cell>
          <cell r="AG64" t="str">
            <v>ksf</v>
          </cell>
          <cell r="AH64">
            <v>0</v>
          </cell>
          <cell r="AI64" t="str">
            <v>ksf</v>
          </cell>
          <cell r="AJ64">
            <v>17</v>
          </cell>
          <cell r="AK64" t="str">
            <v>DU</v>
          </cell>
          <cell r="AL64">
            <v>5.6550000000000002</v>
          </cell>
          <cell r="AM64" t="str">
            <v>ksf</v>
          </cell>
          <cell r="AN64">
            <v>0</v>
          </cell>
          <cell r="AO64" t="str">
            <v>ksf</v>
          </cell>
          <cell r="AP64">
            <v>0</v>
          </cell>
          <cell r="AQ64" t="str">
            <v>ksf</v>
          </cell>
          <cell r="AR64">
            <v>0</v>
          </cell>
          <cell r="AS64" t="str">
            <v>ksf</v>
          </cell>
          <cell r="AT64">
            <v>0</v>
          </cell>
          <cell r="AU64" t="str">
            <v>ksf</v>
          </cell>
          <cell r="AV64">
            <v>0</v>
          </cell>
          <cell r="AW64" t="str">
            <v>ksf</v>
          </cell>
          <cell r="AX64">
            <v>0</v>
          </cell>
          <cell r="AY64" t="str">
            <v>ksf</v>
          </cell>
          <cell r="AZ64">
            <v>0</v>
          </cell>
          <cell r="BA64" t="str">
            <v>ksf</v>
          </cell>
          <cell r="BB64">
            <v>0</v>
          </cell>
          <cell r="BC64" t="str">
            <v>stdnts</v>
          </cell>
          <cell r="BD64">
            <v>0</v>
          </cell>
          <cell r="BE64" t="str">
            <v>parents</v>
          </cell>
          <cell r="BF64">
            <v>0</v>
          </cell>
          <cell r="BG64" t="str">
            <v>staff</v>
          </cell>
          <cell r="BH64">
            <v>0</v>
          </cell>
          <cell r="BI64" t="str">
            <v>ksf</v>
          </cell>
          <cell r="BJ64">
            <v>0</v>
          </cell>
          <cell r="BK64" t="str">
            <v>ksf</v>
          </cell>
          <cell r="BL64">
            <v>0</v>
          </cell>
          <cell r="BM64" t="str">
            <v>ksf</v>
          </cell>
          <cell r="BN64">
            <v>0</v>
          </cell>
          <cell r="BO64" t="str">
            <v>ksf</v>
          </cell>
          <cell r="BP64">
            <v>17</v>
          </cell>
          <cell r="BQ64" t="str">
            <v>DU</v>
          </cell>
          <cell r="BR64">
            <v>5.6550000000000002</v>
          </cell>
          <cell r="BS64" t="str">
            <v>ksf</v>
          </cell>
          <cell r="BT64">
            <v>0</v>
          </cell>
          <cell r="BU64" t="str">
            <v>ksf</v>
          </cell>
          <cell r="BV64">
            <v>0</v>
          </cell>
          <cell r="BW64" t="str">
            <v>ksf</v>
          </cell>
          <cell r="BX64">
            <v>0</v>
          </cell>
          <cell r="BY64" t="str">
            <v>ksf</v>
          </cell>
          <cell r="BZ64">
            <v>0</v>
          </cell>
          <cell r="CA64" t="str">
            <v>ksf</v>
          </cell>
          <cell r="CB64">
            <v>0</v>
          </cell>
          <cell r="CC64" t="str">
            <v>ksf</v>
          </cell>
          <cell r="CD64">
            <v>0</v>
          </cell>
          <cell r="CE64" t="str">
            <v>ksf</v>
          </cell>
          <cell r="CF64">
            <v>0</v>
          </cell>
          <cell r="CG64" t="str">
            <v>ksf</v>
          </cell>
          <cell r="CH64">
            <v>0</v>
          </cell>
          <cell r="CI64" t="str">
            <v>stdnts</v>
          </cell>
          <cell r="CJ64">
            <v>0</v>
          </cell>
          <cell r="CK64" t="str">
            <v>parents</v>
          </cell>
          <cell r="CL64">
            <v>0</v>
          </cell>
          <cell r="CM64" t="str">
            <v>staff</v>
          </cell>
          <cell r="CN64">
            <v>-5.2290000000000001</v>
          </cell>
          <cell r="CO64" t="str">
            <v>ksf</v>
          </cell>
          <cell r="CP64">
            <v>0</v>
          </cell>
          <cell r="CQ64" t="str">
            <v>ksf</v>
          </cell>
          <cell r="CR64">
            <v>0</v>
          </cell>
          <cell r="CS64" t="str">
            <v>ksf</v>
          </cell>
          <cell r="CT64">
            <v>0</v>
          </cell>
          <cell r="CU64" t="str">
            <v>ksf</v>
          </cell>
        </row>
        <row r="65">
          <cell r="D65">
            <v>1</v>
          </cell>
          <cell r="E65" t="str">
            <v>DU</v>
          </cell>
          <cell r="F65">
            <v>0</v>
          </cell>
          <cell r="G65" t="str">
            <v>ksf</v>
          </cell>
          <cell r="H65">
            <v>0</v>
          </cell>
          <cell r="I65" t="str">
            <v>ksf</v>
          </cell>
          <cell r="J65">
            <v>0.3</v>
          </cell>
          <cell r="K65" t="str">
            <v>ksf</v>
          </cell>
          <cell r="L65">
            <v>0</v>
          </cell>
          <cell r="M65" t="str">
            <v>ksf</v>
          </cell>
          <cell r="N65">
            <v>0</v>
          </cell>
          <cell r="O65" t="str">
            <v>ksf</v>
          </cell>
          <cell r="P65">
            <v>0</v>
          </cell>
          <cell r="Q65" t="str">
            <v>ksf</v>
          </cell>
          <cell r="R65">
            <v>0</v>
          </cell>
          <cell r="S65" t="str">
            <v>ksf</v>
          </cell>
          <cell r="T65">
            <v>0</v>
          </cell>
          <cell r="U65" t="str">
            <v>ksf</v>
          </cell>
          <cell r="V65">
            <v>0</v>
          </cell>
          <cell r="W65" t="str">
            <v>stdnts</v>
          </cell>
          <cell r="X65">
            <v>0</v>
          </cell>
          <cell r="Y65" t="str">
            <v>parents</v>
          </cell>
          <cell r="Z65">
            <v>0</v>
          </cell>
          <cell r="AA65" t="str">
            <v>staff</v>
          </cell>
          <cell r="AB65">
            <v>8.7899999999999991</v>
          </cell>
          <cell r="AC65" t="str">
            <v>ksf</v>
          </cell>
          <cell r="AD65">
            <v>0</v>
          </cell>
          <cell r="AE65" t="str">
            <v>ksf</v>
          </cell>
          <cell r="AF65">
            <v>0</v>
          </cell>
          <cell r="AG65" t="str">
            <v>ksf</v>
          </cell>
          <cell r="AH65">
            <v>0</v>
          </cell>
          <cell r="AI65" t="str">
            <v>ksf</v>
          </cell>
          <cell r="AJ65">
            <v>41</v>
          </cell>
          <cell r="AK65" t="str">
            <v>DU</v>
          </cell>
          <cell r="AL65">
            <v>11.891999999999999</v>
          </cell>
          <cell r="AM65" t="str">
            <v>ksf</v>
          </cell>
          <cell r="AN65">
            <v>0</v>
          </cell>
          <cell r="AO65" t="str">
            <v>ksf</v>
          </cell>
          <cell r="AP65">
            <v>0</v>
          </cell>
          <cell r="AQ65" t="str">
            <v>ksf</v>
          </cell>
          <cell r="AR65">
            <v>0</v>
          </cell>
          <cell r="AS65" t="str">
            <v>ksf</v>
          </cell>
          <cell r="AT65">
            <v>0</v>
          </cell>
          <cell r="AU65" t="str">
            <v>ksf</v>
          </cell>
          <cell r="AV65">
            <v>0</v>
          </cell>
          <cell r="AW65" t="str">
            <v>ksf</v>
          </cell>
          <cell r="AX65">
            <v>0</v>
          </cell>
          <cell r="AY65" t="str">
            <v>ksf</v>
          </cell>
          <cell r="AZ65">
            <v>0</v>
          </cell>
          <cell r="BA65" t="str">
            <v>ksf</v>
          </cell>
          <cell r="BB65">
            <v>0</v>
          </cell>
          <cell r="BC65" t="str">
            <v>stdnts</v>
          </cell>
          <cell r="BD65">
            <v>0</v>
          </cell>
          <cell r="BE65" t="str">
            <v>parents</v>
          </cell>
          <cell r="BF65">
            <v>0</v>
          </cell>
          <cell r="BG65" t="str">
            <v>staff</v>
          </cell>
          <cell r="BH65">
            <v>0</v>
          </cell>
          <cell r="BI65" t="str">
            <v>ksf</v>
          </cell>
          <cell r="BJ65">
            <v>0</v>
          </cell>
          <cell r="BK65" t="str">
            <v>ksf</v>
          </cell>
          <cell r="BL65">
            <v>0</v>
          </cell>
          <cell r="BM65" t="str">
            <v>ksf</v>
          </cell>
          <cell r="BN65">
            <v>0</v>
          </cell>
          <cell r="BO65" t="str">
            <v>ksf</v>
          </cell>
          <cell r="BP65">
            <v>40</v>
          </cell>
          <cell r="BQ65" t="str">
            <v>DU</v>
          </cell>
          <cell r="BR65">
            <v>11.891999999999999</v>
          </cell>
          <cell r="BS65" t="str">
            <v>ksf</v>
          </cell>
          <cell r="BT65">
            <v>0</v>
          </cell>
          <cell r="BU65" t="str">
            <v>ksf</v>
          </cell>
          <cell r="BV65">
            <v>-0.3</v>
          </cell>
          <cell r="BW65" t="str">
            <v>ksf</v>
          </cell>
          <cell r="BX65">
            <v>0</v>
          </cell>
          <cell r="BY65" t="str">
            <v>ksf</v>
          </cell>
          <cell r="BZ65">
            <v>0</v>
          </cell>
          <cell r="CA65" t="str">
            <v>ksf</v>
          </cell>
          <cell r="CB65">
            <v>0</v>
          </cell>
          <cell r="CC65" t="str">
            <v>ksf</v>
          </cell>
          <cell r="CD65">
            <v>0</v>
          </cell>
          <cell r="CE65" t="str">
            <v>ksf</v>
          </cell>
          <cell r="CF65">
            <v>0</v>
          </cell>
          <cell r="CG65" t="str">
            <v>ksf</v>
          </cell>
          <cell r="CH65">
            <v>0</v>
          </cell>
          <cell r="CI65" t="str">
            <v>stdnts</v>
          </cell>
          <cell r="CJ65">
            <v>0</v>
          </cell>
          <cell r="CK65" t="str">
            <v>parents</v>
          </cell>
          <cell r="CL65">
            <v>0</v>
          </cell>
          <cell r="CM65" t="str">
            <v>staff</v>
          </cell>
          <cell r="CN65">
            <v>-8.7899999999999991</v>
          </cell>
          <cell r="CO65" t="str">
            <v>ksf</v>
          </cell>
          <cell r="CP65">
            <v>0</v>
          </cell>
          <cell r="CQ65" t="str">
            <v>ksf</v>
          </cell>
          <cell r="CR65">
            <v>0</v>
          </cell>
          <cell r="CS65" t="str">
            <v>ksf</v>
          </cell>
          <cell r="CT65">
            <v>0</v>
          </cell>
          <cell r="CU65" t="str">
            <v>ksf</v>
          </cell>
        </row>
        <row r="66">
          <cell r="D66">
            <v>0</v>
          </cell>
          <cell r="E66" t="str">
            <v>DU</v>
          </cell>
          <cell r="F66">
            <v>0</v>
          </cell>
          <cell r="G66" t="str">
            <v>ksf</v>
          </cell>
          <cell r="H66">
            <v>0</v>
          </cell>
          <cell r="I66" t="str">
            <v>ksf</v>
          </cell>
          <cell r="J66">
            <v>0</v>
          </cell>
          <cell r="K66" t="str">
            <v>ksf</v>
          </cell>
          <cell r="L66">
            <v>12.576000000000001</v>
          </cell>
          <cell r="M66" t="str">
            <v>ksf</v>
          </cell>
          <cell r="N66">
            <v>0</v>
          </cell>
          <cell r="O66" t="str">
            <v>ksf</v>
          </cell>
          <cell r="P66">
            <v>0</v>
          </cell>
          <cell r="Q66" t="str">
            <v>ksf</v>
          </cell>
          <cell r="R66">
            <v>0</v>
          </cell>
          <cell r="S66" t="str">
            <v>ksf</v>
          </cell>
          <cell r="T66">
            <v>0</v>
          </cell>
          <cell r="U66" t="str">
            <v>ksf</v>
          </cell>
          <cell r="V66">
            <v>0</v>
          </cell>
          <cell r="W66" t="str">
            <v>stdnts</v>
          </cell>
          <cell r="X66">
            <v>0</v>
          </cell>
          <cell r="Y66" t="str">
            <v>parents</v>
          </cell>
          <cell r="Z66">
            <v>0</v>
          </cell>
          <cell r="AA66" t="str">
            <v>staff</v>
          </cell>
          <cell r="AB66">
            <v>5</v>
          </cell>
          <cell r="AC66" t="str">
            <v>ksf</v>
          </cell>
          <cell r="AD66">
            <v>0</v>
          </cell>
          <cell r="AE66" t="str">
            <v>ksf</v>
          </cell>
          <cell r="AF66">
            <v>0</v>
          </cell>
          <cell r="AG66" t="str">
            <v>ksf</v>
          </cell>
          <cell r="AH66">
            <v>0</v>
          </cell>
          <cell r="AI66" t="str">
            <v>ksf</v>
          </cell>
          <cell r="AJ66">
            <v>67</v>
          </cell>
          <cell r="AK66" t="str">
            <v>DU</v>
          </cell>
          <cell r="AL66">
            <v>22.004999999999999</v>
          </cell>
          <cell r="AM66" t="str">
            <v>ksf</v>
          </cell>
          <cell r="AN66">
            <v>0</v>
          </cell>
          <cell r="AO66" t="str">
            <v>ksf</v>
          </cell>
          <cell r="AP66">
            <v>0</v>
          </cell>
          <cell r="AQ66" t="str">
            <v>ksf</v>
          </cell>
          <cell r="AR66">
            <v>0</v>
          </cell>
          <cell r="AS66" t="str">
            <v>ksf</v>
          </cell>
          <cell r="AT66">
            <v>0</v>
          </cell>
          <cell r="AU66" t="str">
            <v>ksf</v>
          </cell>
          <cell r="AV66">
            <v>0</v>
          </cell>
          <cell r="AW66" t="str">
            <v>ksf</v>
          </cell>
          <cell r="AX66">
            <v>0</v>
          </cell>
          <cell r="AY66" t="str">
            <v>ksf</v>
          </cell>
          <cell r="AZ66">
            <v>0</v>
          </cell>
          <cell r="BA66" t="str">
            <v>ksf</v>
          </cell>
          <cell r="BB66">
            <v>0</v>
          </cell>
          <cell r="BC66" t="str">
            <v>stdnts</v>
          </cell>
          <cell r="BD66">
            <v>0</v>
          </cell>
          <cell r="BE66" t="str">
            <v>parents</v>
          </cell>
          <cell r="BF66">
            <v>0</v>
          </cell>
          <cell r="BG66" t="str">
            <v>staff</v>
          </cell>
          <cell r="BH66">
            <v>0</v>
          </cell>
          <cell r="BI66" t="str">
            <v>ksf</v>
          </cell>
          <cell r="BJ66">
            <v>0</v>
          </cell>
          <cell r="BK66" t="str">
            <v>ksf</v>
          </cell>
          <cell r="BL66">
            <v>0</v>
          </cell>
          <cell r="BM66" t="str">
            <v>ksf</v>
          </cell>
          <cell r="BN66">
            <v>0</v>
          </cell>
          <cell r="BO66" t="str">
            <v>ksf</v>
          </cell>
          <cell r="BP66">
            <v>67</v>
          </cell>
          <cell r="BQ66" t="str">
            <v>DU</v>
          </cell>
          <cell r="BR66">
            <v>22.004999999999999</v>
          </cell>
          <cell r="BS66" t="str">
            <v>ksf</v>
          </cell>
          <cell r="BT66">
            <v>0</v>
          </cell>
          <cell r="BU66" t="str">
            <v>ksf</v>
          </cell>
          <cell r="BV66">
            <v>0</v>
          </cell>
          <cell r="BW66" t="str">
            <v>ksf</v>
          </cell>
          <cell r="BX66">
            <v>-12.576000000000001</v>
          </cell>
          <cell r="BY66" t="str">
            <v>ksf</v>
          </cell>
          <cell r="BZ66">
            <v>0</v>
          </cell>
          <cell r="CA66" t="str">
            <v>ksf</v>
          </cell>
          <cell r="CB66">
            <v>0</v>
          </cell>
          <cell r="CC66" t="str">
            <v>ksf</v>
          </cell>
          <cell r="CD66">
            <v>0</v>
          </cell>
          <cell r="CE66" t="str">
            <v>ksf</v>
          </cell>
          <cell r="CF66">
            <v>0</v>
          </cell>
          <cell r="CG66" t="str">
            <v>ksf</v>
          </cell>
          <cell r="CH66">
            <v>0</v>
          </cell>
          <cell r="CI66" t="str">
            <v>stdnts</v>
          </cell>
          <cell r="CJ66">
            <v>0</v>
          </cell>
          <cell r="CK66" t="str">
            <v>parents</v>
          </cell>
          <cell r="CL66">
            <v>0</v>
          </cell>
          <cell r="CM66" t="str">
            <v>staff</v>
          </cell>
          <cell r="CN66">
            <v>-5</v>
          </cell>
          <cell r="CO66" t="str">
            <v>ksf</v>
          </cell>
          <cell r="CP66">
            <v>0</v>
          </cell>
          <cell r="CQ66" t="str">
            <v>ksf</v>
          </cell>
          <cell r="CR66">
            <v>0</v>
          </cell>
          <cell r="CS66" t="str">
            <v>ksf</v>
          </cell>
          <cell r="CT66">
            <v>0</v>
          </cell>
          <cell r="CU66" t="str">
            <v>ksf</v>
          </cell>
        </row>
        <row r="67">
          <cell r="D67">
            <v>0</v>
          </cell>
          <cell r="E67" t="str">
            <v>DU</v>
          </cell>
          <cell r="F67">
            <v>0</v>
          </cell>
          <cell r="G67" t="str">
            <v>ksf</v>
          </cell>
          <cell r="H67">
            <v>0</v>
          </cell>
          <cell r="I67" t="str">
            <v>ksf</v>
          </cell>
          <cell r="J67">
            <v>0</v>
          </cell>
          <cell r="K67" t="str">
            <v>ksf</v>
          </cell>
          <cell r="L67">
            <v>0</v>
          </cell>
          <cell r="M67" t="str">
            <v>ksf</v>
          </cell>
          <cell r="N67">
            <v>0</v>
          </cell>
          <cell r="O67" t="str">
            <v>ksf</v>
          </cell>
          <cell r="P67">
            <v>0</v>
          </cell>
          <cell r="Q67" t="str">
            <v>ksf</v>
          </cell>
          <cell r="R67">
            <v>0</v>
          </cell>
          <cell r="S67" t="str">
            <v>ksf</v>
          </cell>
          <cell r="T67">
            <v>0</v>
          </cell>
          <cell r="U67" t="str">
            <v>ksf</v>
          </cell>
          <cell r="V67">
            <v>0</v>
          </cell>
          <cell r="W67" t="str">
            <v>stdnts</v>
          </cell>
          <cell r="X67">
            <v>0</v>
          </cell>
          <cell r="Y67" t="str">
            <v>parents</v>
          </cell>
          <cell r="Z67">
            <v>0</v>
          </cell>
          <cell r="AA67" t="str">
            <v>staff</v>
          </cell>
          <cell r="AB67">
            <v>3.125</v>
          </cell>
          <cell r="AC67" t="str">
            <v>ksf</v>
          </cell>
          <cell r="AD67">
            <v>0</v>
          </cell>
          <cell r="AE67" t="str">
            <v>ksf</v>
          </cell>
          <cell r="AF67">
            <v>0</v>
          </cell>
          <cell r="AG67" t="str">
            <v>ksf</v>
          </cell>
          <cell r="AH67">
            <v>0</v>
          </cell>
          <cell r="AI67" t="str">
            <v>ksf</v>
          </cell>
          <cell r="AJ67">
            <v>0</v>
          </cell>
          <cell r="AK67" t="str">
            <v>DU</v>
          </cell>
          <cell r="AL67">
            <v>0</v>
          </cell>
          <cell r="AM67" t="str">
            <v>ksf</v>
          </cell>
          <cell r="AN67">
            <v>0</v>
          </cell>
          <cell r="AO67" t="str">
            <v>ksf</v>
          </cell>
          <cell r="AP67">
            <v>0</v>
          </cell>
          <cell r="AQ67" t="str">
            <v>ksf</v>
          </cell>
          <cell r="AR67">
            <v>0</v>
          </cell>
          <cell r="AS67" t="str">
            <v>ksf</v>
          </cell>
          <cell r="AT67">
            <v>0</v>
          </cell>
          <cell r="AU67" t="str">
            <v>ksf</v>
          </cell>
          <cell r="AV67">
            <v>0</v>
          </cell>
          <cell r="AW67" t="str">
            <v>ksf</v>
          </cell>
          <cell r="AX67">
            <v>0</v>
          </cell>
          <cell r="AY67" t="str">
            <v>ksf</v>
          </cell>
          <cell r="AZ67">
            <v>227.625</v>
          </cell>
          <cell r="BA67" t="str">
            <v>ksf</v>
          </cell>
          <cell r="BB67">
            <v>0</v>
          </cell>
          <cell r="BC67" t="str">
            <v>stdnts</v>
          </cell>
          <cell r="BD67">
            <v>0</v>
          </cell>
          <cell r="BE67" t="str">
            <v>parents</v>
          </cell>
          <cell r="BF67">
            <v>0</v>
          </cell>
          <cell r="BG67" t="str">
            <v>staff</v>
          </cell>
          <cell r="BH67">
            <v>0</v>
          </cell>
          <cell r="BI67" t="str">
            <v>ksf</v>
          </cell>
          <cell r="BJ67">
            <v>0</v>
          </cell>
          <cell r="BK67" t="str">
            <v>ksf</v>
          </cell>
          <cell r="BL67">
            <v>0</v>
          </cell>
          <cell r="BM67" t="str">
            <v>ksf</v>
          </cell>
          <cell r="BN67">
            <v>0</v>
          </cell>
          <cell r="BO67" t="str">
            <v>ksf</v>
          </cell>
          <cell r="BP67">
            <v>0</v>
          </cell>
          <cell r="BQ67" t="str">
            <v>DU</v>
          </cell>
          <cell r="BR67">
            <v>0</v>
          </cell>
          <cell r="BS67" t="str">
            <v>ksf</v>
          </cell>
          <cell r="BT67">
            <v>0</v>
          </cell>
          <cell r="BU67" t="str">
            <v>ksf</v>
          </cell>
          <cell r="BV67">
            <v>0</v>
          </cell>
          <cell r="BW67" t="str">
            <v>ksf</v>
          </cell>
          <cell r="BX67">
            <v>0</v>
          </cell>
          <cell r="BY67" t="str">
            <v>ksf</v>
          </cell>
          <cell r="BZ67">
            <v>0</v>
          </cell>
          <cell r="CA67" t="str">
            <v>ksf</v>
          </cell>
          <cell r="CB67">
            <v>0</v>
          </cell>
          <cell r="CC67" t="str">
            <v>ksf</v>
          </cell>
          <cell r="CD67">
            <v>0</v>
          </cell>
          <cell r="CE67" t="str">
            <v>ksf</v>
          </cell>
          <cell r="CF67">
            <v>227.625</v>
          </cell>
          <cell r="CG67" t="str">
            <v>ksf</v>
          </cell>
          <cell r="CH67">
            <v>0</v>
          </cell>
          <cell r="CI67" t="str">
            <v>stdnts</v>
          </cell>
          <cell r="CJ67">
            <v>0</v>
          </cell>
          <cell r="CK67" t="str">
            <v>parents</v>
          </cell>
          <cell r="CL67">
            <v>0</v>
          </cell>
          <cell r="CM67" t="str">
            <v>staff</v>
          </cell>
          <cell r="CN67">
            <v>-3.125</v>
          </cell>
          <cell r="CO67" t="str">
            <v>ksf</v>
          </cell>
          <cell r="CP67">
            <v>0</v>
          </cell>
          <cell r="CQ67" t="str">
            <v>ksf</v>
          </cell>
          <cell r="CR67">
            <v>0</v>
          </cell>
          <cell r="CS67" t="str">
            <v>ksf</v>
          </cell>
          <cell r="CT67">
            <v>0</v>
          </cell>
          <cell r="CU67" t="str">
            <v>ksf</v>
          </cell>
        </row>
        <row r="68">
          <cell r="D68">
            <v>0</v>
          </cell>
          <cell r="E68" t="str">
            <v>DU</v>
          </cell>
          <cell r="F68">
            <v>0</v>
          </cell>
          <cell r="G68" t="str">
            <v>ksf</v>
          </cell>
          <cell r="H68">
            <v>0</v>
          </cell>
          <cell r="I68" t="str">
            <v>ksf</v>
          </cell>
          <cell r="J68">
            <v>2</v>
          </cell>
          <cell r="K68" t="str">
            <v>ksf</v>
          </cell>
          <cell r="L68">
            <v>9.25</v>
          </cell>
          <cell r="M68" t="str">
            <v>ksf</v>
          </cell>
          <cell r="N68">
            <v>0</v>
          </cell>
          <cell r="O68" t="str">
            <v>ksf</v>
          </cell>
          <cell r="P68">
            <v>0</v>
          </cell>
          <cell r="Q68" t="str">
            <v>ksf</v>
          </cell>
          <cell r="R68">
            <v>0</v>
          </cell>
          <cell r="S68" t="str">
            <v>ksf</v>
          </cell>
          <cell r="T68">
            <v>0</v>
          </cell>
          <cell r="U68" t="str">
            <v>ksf</v>
          </cell>
          <cell r="V68">
            <v>0</v>
          </cell>
          <cell r="W68" t="str">
            <v>stdnts</v>
          </cell>
          <cell r="X68">
            <v>0</v>
          </cell>
          <cell r="Y68" t="str">
            <v>parents</v>
          </cell>
          <cell r="Z68">
            <v>0</v>
          </cell>
          <cell r="AA68" t="str">
            <v>staff</v>
          </cell>
          <cell r="AB68">
            <v>0</v>
          </cell>
          <cell r="AC68" t="str">
            <v>ksf</v>
          </cell>
          <cell r="AD68">
            <v>0</v>
          </cell>
          <cell r="AE68" t="str">
            <v>ksf</v>
          </cell>
          <cell r="AF68">
            <v>0</v>
          </cell>
          <cell r="AG68" t="str">
            <v>ksf</v>
          </cell>
          <cell r="AH68">
            <v>0</v>
          </cell>
          <cell r="AI68" t="str">
            <v>ksf</v>
          </cell>
          <cell r="AJ68">
            <v>110</v>
          </cell>
          <cell r="AK68" t="str">
            <v>DU</v>
          </cell>
          <cell r="AL68">
            <v>32.875</v>
          </cell>
          <cell r="AM68" t="str">
            <v>ksf</v>
          </cell>
          <cell r="AN68">
            <v>0</v>
          </cell>
          <cell r="AO68" t="str">
            <v>ksf</v>
          </cell>
          <cell r="AP68">
            <v>0</v>
          </cell>
          <cell r="AQ68" t="str">
            <v>ksf</v>
          </cell>
          <cell r="AR68">
            <v>0</v>
          </cell>
          <cell r="AS68" t="str">
            <v>ksf</v>
          </cell>
          <cell r="AT68">
            <v>0</v>
          </cell>
          <cell r="AU68" t="str">
            <v>ksf</v>
          </cell>
          <cell r="AV68">
            <v>0</v>
          </cell>
          <cell r="AW68" t="str">
            <v>ksf</v>
          </cell>
          <cell r="AX68">
            <v>0</v>
          </cell>
          <cell r="AY68" t="str">
            <v>ksf</v>
          </cell>
          <cell r="AZ68">
            <v>0</v>
          </cell>
          <cell r="BA68" t="str">
            <v>ksf</v>
          </cell>
          <cell r="BB68">
            <v>0</v>
          </cell>
          <cell r="BC68" t="str">
            <v>stdnts</v>
          </cell>
          <cell r="BD68">
            <v>0</v>
          </cell>
          <cell r="BE68" t="str">
            <v>parents</v>
          </cell>
          <cell r="BF68">
            <v>0</v>
          </cell>
          <cell r="BG68" t="str">
            <v>staff</v>
          </cell>
          <cell r="BH68">
            <v>0</v>
          </cell>
          <cell r="BI68" t="str">
            <v>ksf</v>
          </cell>
          <cell r="BJ68">
            <v>0</v>
          </cell>
          <cell r="BK68" t="str">
            <v>ksf</v>
          </cell>
          <cell r="BL68">
            <v>0</v>
          </cell>
          <cell r="BM68" t="str">
            <v>ksf</v>
          </cell>
          <cell r="BN68">
            <v>0</v>
          </cell>
          <cell r="BO68" t="str">
            <v>ksf</v>
          </cell>
          <cell r="BP68">
            <v>110</v>
          </cell>
          <cell r="BQ68" t="str">
            <v>DU</v>
          </cell>
          <cell r="BR68">
            <v>32.875</v>
          </cell>
          <cell r="BS68" t="str">
            <v>ksf</v>
          </cell>
          <cell r="BT68">
            <v>0</v>
          </cell>
          <cell r="BU68" t="str">
            <v>ksf</v>
          </cell>
          <cell r="BV68">
            <v>-2</v>
          </cell>
          <cell r="BW68" t="str">
            <v>ksf</v>
          </cell>
          <cell r="BX68">
            <v>-9.25</v>
          </cell>
          <cell r="BY68" t="str">
            <v>ksf</v>
          </cell>
          <cell r="BZ68">
            <v>0</v>
          </cell>
          <cell r="CA68" t="str">
            <v>ksf</v>
          </cell>
          <cell r="CB68">
            <v>0</v>
          </cell>
          <cell r="CC68" t="str">
            <v>ksf</v>
          </cell>
          <cell r="CD68">
            <v>0</v>
          </cell>
          <cell r="CE68" t="str">
            <v>ksf</v>
          </cell>
          <cell r="CF68">
            <v>0</v>
          </cell>
          <cell r="CG68" t="str">
            <v>ksf</v>
          </cell>
          <cell r="CH68">
            <v>0</v>
          </cell>
          <cell r="CI68" t="str">
            <v>stdnts</v>
          </cell>
          <cell r="CJ68">
            <v>0</v>
          </cell>
          <cell r="CK68" t="str">
            <v>parents</v>
          </cell>
          <cell r="CL68">
            <v>0</v>
          </cell>
          <cell r="CM68" t="str">
            <v>staff</v>
          </cell>
          <cell r="CN68">
            <v>0</v>
          </cell>
          <cell r="CO68" t="str">
            <v>ksf</v>
          </cell>
          <cell r="CP68">
            <v>0</v>
          </cell>
          <cell r="CQ68" t="str">
            <v>ksf</v>
          </cell>
          <cell r="CR68">
            <v>0</v>
          </cell>
          <cell r="CS68" t="str">
            <v>ksf</v>
          </cell>
          <cell r="CT68">
            <v>0</v>
          </cell>
          <cell r="CU68" t="str">
            <v>ksf</v>
          </cell>
        </row>
        <row r="69">
          <cell r="D69">
            <v>0</v>
          </cell>
          <cell r="E69" t="str">
            <v>DU</v>
          </cell>
          <cell r="F69">
            <v>21.256</v>
          </cell>
          <cell r="G69" t="str">
            <v>ksf</v>
          </cell>
          <cell r="H69">
            <v>0</v>
          </cell>
          <cell r="I69" t="str">
            <v>ksf</v>
          </cell>
          <cell r="J69">
            <v>0</v>
          </cell>
          <cell r="K69" t="str">
            <v>ksf</v>
          </cell>
          <cell r="L69">
            <v>0</v>
          </cell>
          <cell r="M69" t="str">
            <v>ksf</v>
          </cell>
          <cell r="N69">
            <v>37.343000000000004</v>
          </cell>
          <cell r="O69" t="str">
            <v>ksf</v>
          </cell>
          <cell r="P69">
            <v>0</v>
          </cell>
          <cell r="Q69" t="str">
            <v>ksf</v>
          </cell>
          <cell r="R69">
            <v>0</v>
          </cell>
          <cell r="S69" t="str">
            <v>ksf</v>
          </cell>
          <cell r="T69">
            <v>0</v>
          </cell>
          <cell r="U69" t="str">
            <v>ksf</v>
          </cell>
          <cell r="V69">
            <v>0</v>
          </cell>
          <cell r="W69" t="str">
            <v>stdnts</v>
          </cell>
          <cell r="X69">
            <v>0</v>
          </cell>
          <cell r="Y69" t="str">
            <v>parents</v>
          </cell>
          <cell r="Z69">
            <v>0</v>
          </cell>
          <cell r="AA69" t="str">
            <v>staff</v>
          </cell>
          <cell r="AB69">
            <v>0</v>
          </cell>
          <cell r="AC69" t="str">
            <v>ksf</v>
          </cell>
          <cell r="AD69">
            <v>0</v>
          </cell>
          <cell r="AE69" t="str">
            <v>ksf</v>
          </cell>
          <cell r="AF69">
            <v>0</v>
          </cell>
          <cell r="AG69" t="str">
            <v>ksf</v>
          </cell>
          <cell r="AH69">
            <v>0</v>
          </cell>
          <cell r="AI69" t="str">
            <v>ksf</v>
          </cell>
          <cell r="AJ69">
            <v>169</v>
          </cell>
          <cell r="AK69" t="str">
            <v>DU</v>
          </cell>
          <cell r="AL69">
            <v>42.512</v>
          </cell>
          <cell r="AM69" t="str">
            <v>ksf</v>
          </cell>
          <cell r="AN69">
            <v>0</v>
          </cell>
          <cell r="AO69" t="str">
            <v>ksf</v>
          </cell>
          <cell r="AP69">
            <v>0</v>
          </cell>
          <cell r="AQ69" t="str">
            <v>ksf</v>
          </cell>
          <cell r="AR69">
            <v>0</v>
          </cell>
          <cell r="AS69" t="str">
            <v>ksf</v>
          </cell>
          <cell r="AT69">
            <v>0</v>
          </cell>
          <cell r="AU69" t="str">
            <v>ksf</v>
          </cell>
          <cell r="AV69">
            <v>0</v>
          </cell>
          <cell r="AW69" t="str">
            <v>ksf</v>
          </cell>
          <cell r="AX69">
            <v>0</v>
          </cell>
          <cell r="AY69" t="str">
            <v>ksf</v>
          </cell>
          <cell r="AZ69">
            <v>0</v>
          </cell>
          <cell r="BA69" t="str">
            <v>ksf</v>
          </cell>
          <cell r="BB69">
            <v>0</v>
          </cell>
          <cell r="BC69" t="str">
            <v>stdnts</v>
          </cell>
          <cell r="BD69">
            <v>0</v>
          </cell>
          <cell r="BE69" t="str">
            <v>parents</v>
          </cell>
          <cell r="BF69">
            <v>0</v>
          </cell>
          <cell r="BG69" t="str">
            <v>staff</v>
          </cell>
          <cell r="BH69">
            <v>0</v>
          </cell>
          <cell r="BI69" t="str">
            <v>ksf</v>
          </cell>
          <cell r="BJ69">
            <v>0</v>
          </cell>
          <cell r="BK69" t="str">
            <v>ksf</v>
          </cell>
          <cell r="BL69">
            <v>0</v>
          </cell>
          <cell r="BM69" t="str">
            <v>ksf</v>
          </cell>
          <cell r="BN69">
            <v>0</v>
          </cell>
          <cell r="BO69" t="str">
            <v>ksf</v>
          </cell>
          <cell r="BP69">
            <v>169</v>
          </cell>
          <cell r="BQ69" t="str">
            <v>DU</v>
          </cell>
          <cell r="BR69">
            <v>21.256</v>
          </cell>
          <cell r="BS69" t="str">
            <v>ksf</v>
          </cell>
          <cell r="BT69">
            <v>0</v>
          </cell>
          <cell r="BU69" t="str">
            <v>ksf</v>
          </cell>
          <cell r="BV69">
            <v>0</v>
          </cell>
          <cell r="BW69" t="str">
            <v>ksf</v>
          </cell>
          <cell r="BX69">
            <v>0</v>
          </cell>
          <cell r="BY69" t="str">
            <v>ksf</v>
          </cell>
          <cell r="BZ69">
            <v>-37.343000000000004</v>
          </cell>
          <cell r="CA69" t="str">
            <v>ksf</v>
          </cell>
          <cell r="CB69">
            <v>0</v>
          </cell>
          <cell r="CC69" t="str">
            <v>ksf</v>
          </cell>
          <cell r="CD69">
            <v>0</v>
          </cell>
          <cell r="CE69" t="str">
            <v>ksf</v>
          </cell>
          <cell r="CF69">
            <v>0</v>
          </cell>
          <cell r="CG69" t="str">
            <v>ksf</v>
          </cell>
          <cell r="CH69">
            <v>0</v>
          </cell>
          <cell r="CI69" t="str">
            <v>stdnts</v>
          </cell>
          <cell r="CJ69">
            <v>0</v>
          </cell>
          <cell r="CK69" t="str">
            <v>parents</v>
          </cell>
          <cell r="CL69">
            <v>0</v>
          </cell>
          <cell r="CM69" t="str">
            <v>staff</v>
          </cell>
          <cell r="CN69">
            <v>0</v>
          </cell>
          <cell r="CO69" t="str">
            <v>ksf</v>
          </cell>
          <cell r="CP69">
            <v>0</v>
          </cell>
          <cell r="CQ69" t="str">
            <v>ksf</v>
          </cell>
          <cell r="CR69">
            <v>0</v>
          </cell>
          <cell r="CS69" t="str">
            <v>ksf</v>
          </cell>
          <cell r="CT69">
            <v>0</v>
          </cell>
          <cell r="CU69" t="str">
            <v>ksf</v>
          </cell>
        </row>
        <row r="70">
          <cell r="D70">
            <v>0</v>
          </cell>
          <cell r="E70" t="str">
            <v>DU</v>
          </cell>
          <cell r="F70">
            <v>8.0250000000000004</v>
          </cell>
          <cell r="G70" t="str">
            <v>ksf</v>
          </cell>
          <cell r="H70">
            <v>0</v>
          </cell>
          <cell r="I70" t="str">
            <v>ksf</v>
          </cell>
          <cell r="J70">
            <v>0</v>
          </cell>
          <cell r="K70" t="str">
            <v>ksf</v>
          </cell>
          <cell r="L70">
            <v>0</v>
          </cell>
          <cell r="M70" t="str">
            <v>ksf</v>
          </cell>
          <cell r="N70">
            <v>0</v>
          </cell>
          <cell r="O70" t="str">
            <v>ksf</v>
          </cell>
          <cell r="P70">
            <v>0</v>
          </cell>
          <cell r="Q70" t="str">
            <v>ksf</v>
          </cell>
          <cell r="R70">
            <v>0</v>
          </cell>
          <cell r="S70" t="str">
            <v>ksf</v>
          </cell>
          <cell r="T70">
            <v>0</v>
          </cell>
          <cell r="U70" t="str">
            <v>ksf</v>
          </cell>
          <cell r="V70">
            <v>0</v>
          </cell>
          <cell r="W70" t="str">
            <v>stdnts</v>
          </cell>
          <cell r="X70">
            <v>0</v>
          </cell>
          <cell r="Y70" t="str">
            <v>parents</v>
          </cell>
          <cell r="Z70">
            <v>0</v>
          </cell>
          <cell r="AA70" t="str">
            <v>staff</v>
          </cell>
          <cell r="AB70">
            <v>0</v>
          </cell>
          <cell r="AC70" t="str">
            <v>ksf</v>
          </cell>
          <cell r="AD70">
            <v>0</v>
          </cell>
          <cell r="AE70" t="str">
            <v>ksf</v>
          </cell>
          <cell r="AF70">
            <v>0</v>
          </cell>
          <cell r="AG70" t="str">
            <v>ksf</v>
          </cell>
          <cell r="AH70">
            <v>0</v>
          </cell>
          <cell r="AI70" t="str">
            <v>ksf</v>
          </cell>
          <cell r="AJ70">
            <v>49</v>
          </cell>
          <cell r="AK70" t="str">
            <v>DU</v>
          </cell>
          <cell r="AL70">
            <v>16.05</v>
          </cell>
          <cell r="AM70" t="str">
            <v>ksf</v>
          </cell>
          <cell r="AN70">
            <v>0</v>
          </cell>
          <cell r="AO70" t="str">
            <v>ksf</v>
          </cell>
          <cell r="AP70">
            <v>0</v>
          </cell>
          <cell r="AQ70" t="str">
            <v>ksf</v>
          </cell>
          <cell r="AR70">
            <v>0</v>
          </cell>
          <cell r="AS70" t="str">
            <v>ksf</v>
          </cell>
          <cell r="AT70">
            <v>0</v>
          </cell>
          <cell r="AU70" t="str">
            <v>ksf</v>
          </cell>
          <cell r="AV70">
            <v>0</v>
          </cell>
          <cell r="AW70" t="str">
            <v>ksf</v>
          </cell>
          <cell r="AX70">
            <v>0</v>
          </cell>
          <cell r="AY70" t="str">
            <v>ksf</v>
          </cell>
          <cell r="AZ70">
            <v>0</v>
          </cell>
          <cell r="BA70" t="str">
            <v>ksf</v>
          </cell>
          <cell r="BB70">
            <v>0</v>
          </cell>
          <cell r="BC70" t="str">
            <v>stdnts</v>
          </cell>
          <cell r="BD70">
            <v>0</v>
          </cell>
          <cell r="BE70" t="str">
            <v>parents</v>
          </cell>
          <cell r="BF70">
            <v>0</v>
          </cell>
          <cell r="BG70" t="str">
            <v>staff</v>
          </cell>
          <cell r="BH70">
            <v>0</v>
          </cell>
          <cell r="BI70" t="str">
            <v>ksf</v>
          </cell>
          <cell r="BJ70">
            <v>0</v>
          </cell>
          <cell r="BK70" t="str">
            <v>ksf</v>
          </cell>
          <cell r="BL70">
            <v>0</v>
          </cell>
          <cell r="BM70" t="str">
            <v>ksf</v>
          </cell>
          <cell r="BN70">
            <v>0</v>
          </cell>
          <cell r="BO70" t="str">
            <v>ksf</v>
          </cell>
          <cell r="BP70">
            <v>49</v>
          </cell>
          <cell r="BQ70" t="str">
            <v>DU</v>
          </cell>
          <cell r="BR70">
            <v>8.0250000000000004</v>
          </cell>
          <cell r="BS70" t="str">
            <v>ksf</v>
          </cell>
          <cell r="BT70">
            <v>0</v>
          </cell>
          <cell r="BU70" t="str">
            <v>ksf</v>
          </cell>
          <cell r="BV70">
            <v>0</v>
          </cell>
          <cell r="BW70" t="str">
            <v>ksf</v>
          </cell>
          <cell r="BX70">
            <v>0</v>
          </cell>
          <cell r="BY70" t="str">
            <v>ksf</v>
          </cell>
          <cell r="BZ70">
            <v>0</v>
          </cell>
          <cell r="CA70" t="str">
            <v>ksf</v>
          </cell>
          <cell r="CB70">
            <v>0</v>
          </cell>
          <cell r="CC70" t="str">
            <v>ksf</v>
          </cell>
          <cell r="CD70">
            <v>0</v>
          </cell>
          <cell r="CE70" t="str">
            <v>ksf</v>
          </cell>
          <cell r="CF70">
            <v>0</v>
          </cell>
          <cell r="CG70" t="str">
            <v>ksf</v>
          </cell>
          <cell r="CH70">
            <v>0</v>
          </cell>
          <cell r="CI70" t="str">
            <v>stdnts</v>
          </cell>
          <cell r="CJ70">
            <v>0</v>
          </cell>
          <cell r="CK70" t="str">
            <v>parents</v>
          </cell>
          <cell r="CL70">
            <v>0</v>
          </cell>
          <cell r="CM70" t="str">
            <v>staff</v>
          </cell>
          <cell r="CN70">
            <v>0</v>
          </cell>
          <cell r="CO70" t="str">
            <v>ksf</v>
          </cell>
          <cell r="CP70">
            <v>0</v>
          </cell>
          <cell r="CQ70" t="str">
            <v>ksf</v>
          </cell>
          <cell r="CR70">
            <v>0</v>
          </cell>
          <cell r="CS70" t="str">
            <v>ksf</v>
          </cell>
          <cell r="CT70">
            <v>0</v>
          </cell>
          <cell r="CU70" t="str">
            <v>ksf</v>
          </cell>
        </row>
        <row r="71">
          <cell r="D71">
            <v>0</v>
          </cell>
          <cell r="E71" t="str">
            <v>DU</v>
          </cell>
          <cell r="F71">
            <v>0</v>
          </cell>
          <cell r="G71" t="str">
            <v>ksf</v>
          </cell>
          <cell r="H71">
            <v>0</v>
          </cell>
          <cell r="I71" t="str">
            <v>ksf</v>
          </cell>
          <cell r="J71">
            <v>0</v>
          </cell>
          <cell r="K71" t="str">
            <v>ksf</v>
          </cell>
          <cell r="L71">
            <v>0</v>
          </cell>
          <cell r="M71" t="str">
            <v>ksf</v>
          </cell>
          <cell r="N71">
            <v>0</v>
          </cell>
          <cell r="O71" t="str">
            <v>ksf</v>
          </cell>
          <cell r="P71">
            <v>0</v>
          </cell>
          <cell r="Q71" t="str">
            <v>ksf</v>
          </cell>
          <cell r="R71">
            <v>0</v>
          </cell>
          <cell r="S71" t="str">
            <v>ksf</v>
          </cell>
          <cell r="T71">
            <v>0</v>
          </cell>
          <cell r="U71" t="str">
            <v>ksf</v>
          </cell>
          <cell r="V71">
            <v>0</v>
          </cell>
          <cell r="W71" t="str">
            <v>stdnts</v>
          </cell>
          <cell r="X71">
            <v>0</v>
          </cell>
          <cell r="Y71" t="str">
            <v>parents</v>
          </cell>
          <cell r="Z71">
            <v>0</v>
          </cell>
          <cell r="AA71" t="str">
            <v>staff</v>
          </cell>
          <cell r="AB71">
            <v>0</v>
          </cell>
          <cell r="AC71" t="str">
            <v>ksf</v>
          </cell>
          <cell r="AD71">
            <v>0</v>
          </cell>
          <cell r="AE71" t="str">
            <v>ksf</v>
          </cell>
          <cell r="AF71">
            <v>0</v>
          </cell>
          <cell r="AG71" t="str">
            <v>ksf</v>
          </cell>
          <cell r="AH71">
            <v>0</v>
          </cell>
          <cell r="AI71" t="str">
            <v>ksf</v>
          </cell>
          <cell r="AJ71">
            <v>0</v>
          </cell>
          <cell r="AK71" t="str">
            <v>DU</v>
          </cell>
          <cell r="AL71">
            <v>0</v>
          </cell>
          <cell r="AM71" t="str">
            <v>ksf</v>
          </cell>
          <cell r="AN71">
            <v>0</v>
          </cell>
          <cell r="AO71" t="str">
            <v>ksf</v>
          </cell>
          <cell r="AP71">
            <v>0</v>
          </cell>
          <cell r="AQ71" t="str">
            <v>ksf</v>
          </cell>
          <cell r="AR71">
            <v>0</v>
          </cell>
          <cell r="AS71" t="str">
            <v>ksf</v>
          </cell>
          <cell r="AT71">
            <v>0</v>
          </cell>
          <cell r="AU71" t="str">
            <v>ksf</v>
          </cell>
          <cell r="AV71">
            <v>0</v>
          </cell>
          <cell r="AW71" t="str">
            <v>ksf</v>
          </cell>
          <cell r="AX71">
            <v>0</v>
          </cell>
          <cell r="AY71" t="str">
            <v>ksf</v>
          </cell>
          <cell r="AZ71">
            <v>0</v>
          </cell>
          <cell r="BA71" t="str">
            <v>ksf</v>
          </cell>
          <cell r="BB71">
            <v>0</v>
          </cell>
          <cell r="BC71" t="str">
            <v>stdnts</v>
          </cell>
          <cell r="BD71">
            <v>0</v>
          </cell>
          <cell r="BE71" t="str">
            <v>parents</v>
          </cell>
          <cell r="BF71">
            <v>0</v>
          </cell>
          <cell r="BG71" t="str">
            <v>staff</v>
          </cell>
          <cell r="BH71">
            <v>0</v>
          </cell>
          <cell r="BI71" t="str">
            <v>ksf</v>
          </cell>
          <cell r="BJ71">
            <v>0</v>
          </cell>
          <cell r="BK71" t="str">
            <v>ksf</v>
          </cell>
          <cell r="BL71">
            <v>0</v>
          </cell>
          <cell r="BM71" t="str">
            <v>ksf</v>
          </cell>
          <cell r="BN71">
            <v>0</v>
          </cell>
          <cell r="BO71" t="str">
            <v>ksf</v>
          </cell>
          <cell r="BP71">
            <v>0</v>
          </cell>
          <cell r="BQ71" t="str">
            <v>DU</v>
          </cell>
          <cell r="BR71">
            <v>0</v>
          </cell>
          <cell r="BS71" t="str">
            <v>ksf</v>
          </cell>
          <cell r="BT71">
            <v>0</v>
          </cell>
          <cell r="BU71" t="str">
            <v>ksf</v>
          </cell>
          <cell r="BV71">
            <v>0</v>
          </cell>
          <cell r="BW71" t="str">
            <v>ksf</v>
          </cell>
          <cell r="BX71">
            <v>0</v>
          </cell>
          <cell r="BY71" t="str">
            <v>ksf</v>
          </cell>
          <cell r="BZ71">
            <v>0</v>
          </cell>
          <cell r="CA71" t="str">
            <v>ksf</v>
          </cell>
          <cell r="CB71">
            <v>0</v>
          </cell>
          <cell r="CC71" t="str">
            <v>ksf</v>
          </cell>
          <cell r="CD71">
            <v>0</v>
          </cell>
          <cell r="CE71" t="str">
            <v>ksf</v>
          </cell>
          <cell r="CF71">
            <v>0</v>
          </cell>
          <cell r="CG71" t="str">
            <v>ksf</v>
          </cell>
          <cell r="CH71">
            <v>0</v>
          </cell>
          <cell r="CI71" t="str">
            <v>stdnts</v>
          </cell>
          <cell r="CJ71">
            <v>0</v>
          </cell>
          <cell r="CK71" t="str">
            <v>parents</v>
          </cell>
          <cell r="CL71">
            <v>0</v>
          </cell>
          <cell r="CM71" t="str">
            <v>staff</v>
          </cell>
          <cell r="CN71">
            <v>0</v>
          </cell>
          <cell r="CO71" t="str">
            <v>ksf</v>
          </cell>
          <cell r="CP71">
            <v>0</v>
          </cell>
          <cell r="CQ71" t="str">
            <v>ksf</v>
          </cell>
          <cell r="CR71">
            <v>0</v>
          </cell>
          <cell r="CS71" t="str">
            <v>ksf</v>
          </cell>
          <cell r="CT71">
            <v>0</v>
          </cell>
          <cell r="CU71" t="str">
            <v>ksf</v>
          </cell>
        </row>
        <row r="72">
          <cell r="D72">
            <v>0</v>
          </cell>
          <cell r="E72" t="str">
            <v>DU</v>
          </cell>
          <cell r="F72">
            <v>0</v>
          </cell>
          <cell r="G72" t="str">
            <v>ksf</v>
          </cell>
          <cell r="H72">
            <v>0</v>
          </cell>
          <cell r="I72" t="str">
            <v>ksf</v>
          </cell>
          <cell r="J72">
            <v>0</v>
          </cell>
          <cell r="K72" t="str">
            <v>ksf</v>
          </cell>
          <cell r="L72">
            <v>0</v>
          </cell>
          <cell r="M72" t="str">
            <v>ksf</v>
          </cell>
          <cell r="N72">
            <v>27.155999999999999</v>
          </cell>
          <cell r="O72" t="str">
            <v>ksf</v>
          </cell>
          <cell r="P72">
            <v>0</v>
          </cell>
          <cell r="Q72" t="str">
            <v>ksf</v>
          </cell>
          <cell r="R72">
            <v>0</v>
          </cell>
          <cell r="S72" t="str">
            <v>ksf</v>
          </cell>
          <cell r="T72">
            <v>0</v>
          </cell>
          <cell r="U72" t="str">
            <v>ksf</v>
          </cell>
          <cell r="V72">
            <v>0</v>
          </cell>
          <cell r="W72" t="str">
            <v>stdnts</v>
          </cell>
          <cell r="X72">
            <v>0</v>
          </cell>
          <cell r="Y72" t="str">
            <v>parents</v>
          </cell>
          <cell r="Z72">
            <v>0</v>
          </cell>
          <cell r="AA72" t="str">
            <v>staff</v>
          </cell>
          <cell r="AB72">
            <v>0</v>
          </cell>
          <cell r="AC72" t="str">
            <v>ksf</v>
          </cell>
          <cell r="AD72">
            <v>0</v>
          </cell>
          <cell r="AE72" t="str">
            <v>ksf</v>
          </cell>
          <cell r="AF72">
            <v>0</v>
          </cell>
          <cell r="AG72" t="str">
            <v>ksf</v>
          </cell>
          <cell r="AH72">
            <v>0</v>
          </cell>
          <cell r="AI72" t="str">
            <v>ksf</v>
          </cell>
          <cell r="AJ72">
            <v>70</v>
          </cell>
          <cell r="AK72" t="str">
            <v>DU</v>
          </cell>
          <cell r="AL72">
            <v>0</v>
          </cell>
          <cell r="AM72" t="str">
            <v>ksf</v>
          </cell>
          <cell r="AN72">
            <v>0</v>
          </cell>
          <cell r="AO72" t="str">
            <v>ksf</v>
          </cell>
          <cell r="AP72">
            <v>0</v>
          </cell>
          <cell r="AQ72" t="str">
            <v>ksf</v>
          </cell>
          <cell r="AR72">
            <v>0</v>
          </cell>
          <cell r="AS72" t="str">
            <v>ksf</v>
          </cell>
          <cell r="AT72">
            <v>9.8420000000000005</v>
          </cell>
          <cell r="AU72" t="str">
            <v>ksf</v>
          </cell>
          <cell r="AV72">
            <v>0</v>
          </cell>
          <cell r="AW72" t="str">
            <v>ksf</v>
          </cell>
          <cell r="AX72">
            <v>0</v>
          </cell>
          <cell r="AY72" t="str">
            <v>ksf</v>
          </cell>
          <cell r="AZ72">
            <v>0</v>
          </cell>
          <cell r="BA72" t="str">
            <v>ksf</v>
          </cell>
          <cell r="BB72">
            <v>0</v>
          </cell>
          <cell r="BC72" t="str">
            <v>stdnts</v>
          </cell>
          <cell r="BD72">
            <v>0</v>
          </cell>
          <cell r="BE72" t="str">
            <v>parents</v>
          </cell>
          <cell r="BF72">
            <v>0</v>
          </cell>
          <cell r="BG72" t="str">
            <v>staff</v>
          </cell>
          <cell r="BH72">
            <v>0</v>
          </cell>
          <cell r="BI72" t="str">
            <v>ksf</v>
          </cell>
          <cell r="BJ72">
            <v>0</v>
          </cell>
          <cell r="BK72" t="str">
            <v>ksf</v>
          </cell>
          <cell r="BL72">
            <v>0</v>
          </cell>
          <cell r="BM72" t="str">
            <v>ksf</v>
          </cell>
          <cell r="BN72">
            <v>0</v>
          </cell>
          <cell r="BO72" t="str">
            <v>ksf</v>
          </cell>
          <cell r="BP72">
            <v>70</v>
          </cell>
          <cell r="BQ72" t="str">
            <v>DU</v>
          </cell>
          <cell r="BR72">
            <v>0</v>
          </cell>
          <cell r="BS72" t="str">
            <v>ksf</v>
          </cell>
          <cell r="BT72">
            <v>0</v>
          </cell>
          <cell r="BU72" t="str">
            <v>ksf</v>
          </cell>
          <cell r="BV72">
            <v>0</v>
          </cell>
          <cell r="BW72" t="str">
            <v>ksf</v>
          </cell>
          <cell r="BX72">
            <v>0</v>
          </cell>
          <cell r="BY72" t="str">
            <v>ksf</v>
          </cell>
          <cell r="BZ72">
            <v>-17.314</v>
          </cell>
          <cell r="CA72" t="str">
            <v>ksf</v>
          </cell>
          <cell r="CB72">
            <v>0</v>
          </cell>
          <cell r="CC72" t="str">
            <v>ksf</v>
          </cell>
          <cell r="CD72">
            <v>0</v>
          </cell>
          <cell r="CE72" t="str">
            <v>ksf</v>
          </cell>
          <cell r="CF72">
            <v>0</v>
          </cell>
          <cell r="CG72" t="str">
            <v>ksf</v>
          </cell>
          <cell r="CH72">
            <v>0</v>
          </cell>
          <cell r="CI72" t="str">
            <v>stdnts</v>
          </cell>
          <cell r="CJ72">
            <v>0</v>
          </cell>
          <cell r="CK72" t="str">
            <v>parents</v>
          </cell>
          <cell r="CL72">
            <v>0</v>
          </cell>
          <cell r="CM72" t="str">
            <v>staff</v>
          </cell>
          <cell r="CN72">
            <v>0</v>
          </cell>
          <cell r="CO72" t="str">
            <v>ksf</v>
          </cell>
          <cell r="CP72">
            <v>0</v>
          </cell>
          <cell r="CQ72" t="str">
            <v>ksf</v>
          </cell>
          <cell r="CR72">
            <v>0</v>
          </cell>
          <cell r="CS72" t="str">
            <v>ksf</v>
          </cell>
          <cell r="CT72">
            <v>0</v>
          </cell>
          <cell r="CU72" t="str">
            <v>ksf</v>
          </cell>
        </row>
        <row r="73">
          <cell r="D73">
            <v>0</v>
          </cell>
          <cell r="E73" t="str">
            <v>DU</v>
          </cell>
          <cell r="F73">
            <v>3.133</v>
          </cell>
          <cell r="G73" t="str">
            <v>ksf</v>
          </cell>
          <cell r="H73">
            <v>0</v>
          </cell>
          <cell r="I73" t="str">
            <v>ksf</v>
          </cell>
          <cell r="J73">
            <v>0</v>
          </cell>
          <cell r="K73" t="str">
            <v>ksf</v>
          </cell>
          <cell r="L73">
            <v>0</v>
          </cell>
          <cell r="M73" t="str">
            <v>ksf</v>
          </cell>
          <cell r="N73">
            <v>0</v>
          </cell>
          <cell r="O73" t="str">
            <v>ksf</v>
          </cell>
          <cell r="P73">
            <v>0</v>
          </cell>
          <cell r="Q73" t="str">
            <v>ksf</v>
          </cell>
          <cell r="R73">
            <v>0</v>
          </cell>
          <cell r="S73" t="str">
            <v>ksf</v>
          </cell>
          <cell r="T73">
            <v>0</v>
          </cell>
          <cell r="U73" t="str">
            <v>ksf</v>
          </cell>
          <cell r="V73">
            <v>0</v>
          </cell>
          <cell r="W73" t="str">
            <v>stdnts</v>
          </cell>
          <cell r="X73">
            <v>0</v>
          </cell>
          <cell r="Y73" t="str">
            <v>parents</v>
          </cell>
          <cell r="Z73">
            <v>0</v>
          </cell>
          <cell r="AA73" t="str">
            <v>staff</v>
          </cell>
          <cell r="AB73">
            <v>0</v>
          </cell>
          <cell r="AC73" t="str">
            <v>ksf</v>
          </cell>
          <cell r="AD73">
            <v>0</v>
          </cell>
          <cell r="AE73" t="str">
            <v>ksf</v>
          </cell>
          <cell r="AF73">
            <v>0</v>
          </cell>
          <cell r="AG73" t="str">
            <v>ksf</v>
          </cell>
          <cell r="AH73">
            <v>0</v>
          </cell>
          <cell r="AI73" t="str">
            <v>ksf</v>
          </cell>
          <cell r="AJ73">
            <v>0</v>
          </cell>
          <cell r="AK73" t="str">
            <v>DU</v>
          </cell>
          <cell r="AL73">
            <v>0</v>
          </cell>
          <cell r="AM73" t="str">
            <v>ksf</v>
          </cell>
          <cell r="AN73">
            <v>0</v>
          </cell>
          <cell r="AO73" t="str">
            <v>ksf</v>
          </cell>
          <cell r="AP73">
            <v>47.734000000000002</v>
          </cell>
          <cell r="AQ73" t="str">
            <v>ksf</v>
          </cell>
          <cell r="AR73">
            <v>0</v>
          </cell>
          <cell r="AS73" t="str">
            <v>ksf</v>
          </cell>
          <cell r="AT73">
            <v>0</v>
          </cell>
          <cell r="AU73" t="str">
            <v>ksf</v>
          </cell>
          <cell r="AV73">
            <v>0</v>
          </cell>
          <cell r="AW73" t="str">
            <v>ksf</v>
          </cell>
          <cell r="AX73">
            <v>0</v>
          </cell>
          <cell r="AY73" t="str">
            <v>ksf</v>
          </cell>
          <cell r="AZ73">
            <v>0</v>
          </cell>
          <cell r="BA73" t="str">
            <v>ksf</v>
          </cell>
          <cell r="BB73">
            <v>0</v>
          </cell>
          <cell r="BC73" t="str">
            <v>stdnts</v>
          </cell>
          <cell r="BD73">
            <v>0</v>
          </cell>
          <cell r="BE73" t="str">
            <v>parents</v>
          </cell>
          <cell r="BF73">
            <v>0</v>
          </cell>
          <cell r="BG73" t="str">
            <v>staff</v>
          </cell>
          <cell r="BH73">
            <v>0</v>
          </cell>
          <cell r="BI73" t="str">
            <v>ksf</v>
          </cell>
          <cell r="BJ73">
            <v>0</v>
          </cell>
          <cell r="BK73" t="str">
            <v>ksf</v>
          </cell>
          <cell r="BL73">
            <v>0</v>
          </cell>
          <cell r="BM73" t="str">
            <v>ksf</v>
          </cell>
          <cell r="BN73">
            <v>0</v>
          </cell>
          <cell r="BO73" t="str">
            <v>ksf</v>
          </cell>
          <cell r="BP73">
            <v>0</v>
          </cell>
          <cell r="BQ73" t="str">
            <v>DU</v>
          </cell>
          <cell r="BR73">
            <v>-3.133</v>
          </cell>
          <cell r="BS73" t="str">
            <v>ksf</v>
          </cell>
          <cell r="BT73">
            <v>0</v>
          </cell>
          <cell r="BU73" t="str">
            <v>ksf</v>
          </cell>
          <cell r="BV73">
            <v>47.734000000000002</v>
          </cell>
          <cell r="BW73" t="str">
            <v>ksf</v>
          </cell>
          <cell r="BX73">
            <v>0</v>
          </cell>
          <cell r="BY73" t="str">
            <v>ksf</v>
          </cell>
          <cell r="BZ73">
            <v>0</v>
          </cell>
          <cell r="CA73" t="str">
            <v>ksf</v>
          </cell>
          <cell r="CB73">
            <v>0</v>
          </cell>
          <cell r="CC73" t="str">
            <v>ksf</v>
          </cell>
          <cell r="CD73">
            <v>0</v>
          </cell>
          <cell r="CE73" t="str">
            <v>ksf</v>
          </cell>
          <cell r="CF73">
            <v>0</v>
          </cell>
          <cell r="CG73" t="str">
            <v>ksf</v>
          </cell>
          <cell r="CH73">
            <v>0</v>
          </cell>
          <cell r="CI73" t="str">
            <v>stdnts</v>
          </cell>
          <cell r="CJ73">
            <v>0</v>
          </cell>
          <cell r="CK73" t="str">
            <v>parents</v>
          </cell>
          <cell r="CL73">
            <v>0</v>
          </cell>
          <cell r="CM73" t="str">
            <v>staff</v>
          </cell>
          <cell r="CN73">
            <v>0</v>
          </cell>
          <cell r="CO73" t="str">
            <v>ksf</v>
          </cell>
          <cell r="CP73">
            <v>0</v>
          </cell>
          <cell r="CQ73" t="str">
            <v>ksf</v>
          </cell>
          <cell r="CR73">
            <v>0</v>
          </cell>
          <cell r="CS73" t="str">
            <v>ksf</v>
          </cell>
          <cell r="CT73">
            <v>0</v>
          </cell>
          <cell r="CU73" t="str">
            <v>ksf</v>
          </cell>
        </row>
        <row r="74">
          <cell r="D74">
            <v>0</v>
          </cell>
          <cell r="E74" t="str">
            <v>DU</v>
          </cell>
          <cell r="F74">
            <v>0</v>
          </cell>
          <cell r="G74" t="str">
            <v>ksf</v>
          </cell>
          <cell r="H74">
            <v>0</v>
          </cell>
          <cell r="I74" t="str">
            <v>ksf</v>
          </cell>
          <cell r="J74">
            <v>0</v>
          </cell>
          <cell r="K74" t="str">
            <v>ksf</v>
          </cell>
          <cell r="L74">
            <v>2.375</v>
          </cell>
          <cell r="M74" t="str">
            <v>ksf</v>
          </cell>
          <cell r="N74">
            <v>0</v>
          </cell>
          <cell r="O74" t="str">
            <v>ksf</v>
          </cell>
          <cell r="P74">
            <v>0</v>
          </cell>
          <cell r="Q74" t="str">
            <v>ksf</v>
          </cell>
          <cell r="R74">
            <v>4.875</v>
          </cell>
          <cell r="S74" t="str">
            <v>ksf</v>
          </cell>
          <cell r="T74">
            <v>0</v>
          </cell>
          <cell r="U74" t="str">
            <v>ksf</v>
          </cell>
          <cell r="V74">
            <v>0</v>
          </cell>
          <cell r="W74" t="str">
            <v>stdnts</v>
          </cell>
          <cell r="X74">
            <v>0</v>
          </cell>
          <cell r="Y74" t="str">
            <v>parents</v>
          </cell>
          <cell r="Z74">
            <v>0</v>
          </cell>
          <cell r="AA74" t="str">
            <v>staff</v>
          </cell>
          <cell r="AB74">
            <v>0</v>
          </cell>
          <cell r="AC74" t="str">
            <v>ksf</v>
          </cell>
          <cell r="AD74">
            <v>0</v>
          </cell>
          <cell r="AE74" t="str">
            <v>ksf</v>
          </cell>
          <cell r="AF74">
            <v>0</v>
          </cell>
          <cell r="AG74" t="str">
            <v>ksf</v>
          </cell>
          <cell r="AH74">
            <v>0</v>
          </cell>
          <cell r="AI74" t="str">
            <v>ksf</v>
          </cell>
          <cell r="AJ74">
            <v>38</v>
          </cell>
          <cell r="AK74" t="str">
            <v>DU</v>
          </cell>
          <cell r="AL74">
            <v>0</v>
          </cell>
          <cell r="AM74" t="str">
            <v>ksf</v>
          </cell>
          <cell r="AN74">
            <v>0</v>
          </cell>
          <cell r="AO74" t="str">
            <v>ksf</v>
          </cell>
          <cell r="AP74">
            <v>0</v>
          </cell>
          <cell r="AQ74" t="str">
            <v>ksf</v>
          </cell>
          <cell r="AR74">
            <v>0</v>
          </cell>
          <cell r="AS74" t="str">
            <v>ksf</v>
          </cell>
          <cell r="AT74">
            <v>0</v>
          </cell>
          <cell r="AU74" t="str">
            <v>ksf</v>
          </cell>
          <cell r="AV74">
            <v>0</v>
          </cell>
          <cell r="AW74" t="str">
            <v>ksf</v>
          </cell>
          <cell r="AX74">
            <v>0</v>
          </cell>
          <cell r="AY74" t="str">
            <v>ksf</v>
          </cell>
          <cell r="AZ74">
            <v>0</v>
          </cell>
          <cell r="BA74" t="str">
            <v>ksf</v>
          </cell>
          <cell r="BB74">
            <v>0</v>
          </cell>
          <cell r="BC74" t="str">
            <v>stdnts</v>
          </cell>
          <cell r="BD74">
            <v>0</v>
          </cell>
          <cell r="BE74" t="str">
            <v>parents</v>
          </cell>
          <cell r="BF74">
            <v>0</v>
          </cell>
          <cell r="BG74" t="str">
            <v>staff</v>
          </cell>
          <cell r="BH74">
            <v>0</v>
          </cell>
          <cell r="BI74" t="str">
            <v>ksf</v>
          </cell>
          <cell r="BJ74">
            <v>0</v>
          </cell>
          <cell r="BK74" t="str">
            <v>ksf</v>
          </cell>
          <cell r="BL74">
            <v>0</v>
          </cell>
          <cell r="BM74" t="str">
            <v>ksf</v>
          </cell>
          <cell r="BN74">
            <v>0</v>
          </cell>
          <cell r="BO74" t="str">
            <v>ksf</v>
          </cell>
          <cell r="BP74">
            <v>38</v>
          </cell>
          <cell r="BQ74" t="str">
            <v>DU</v>
          </cell>
          <cell r="BR74">
            <v>0</v>
          </cell>
          <cell r="BS74" t="str">
            <v>ksf</v>
          </cell>
          <cell r="BT74">
            <v>0</v>
          </cell>
          <cell r="BU74" t="str">
            <v>ksf</v>
          </cell>
          <cell r="BV74">
            <v>0</v>
          </cell>
          <cell r="BW74" t="str">
            <v>ksf</v>
          </cell>
          <cell r="BX74">
            <v>-2.375</v>
          </cell>
          <cell r="BY74" t="str">
            <v>ksf</v>
          </cell>
          <cell r="BZ74">
            <v>0</v>
          </cell>
          <cell r="CA74" t="str">
            <v>ksf</v>
          </cell>
          <cell r="CB74">
            <v>0</v>
          </cell>
          <cell r="CC74" t="str">
            <v>ksf</v>
          </cell>
          <cell r="CD74">
            <v>-4.875</v>
          </cell>
          <cell r="CE74" t="str">
            <v>ksf</v>
          </cell>
          <cell r="CF74">
            <v>0</v>
          </cell>
          <cell r="CG74" t="str">
            <v>ksf</v>
          </cell>
          <cell r="CH74">
            <v>0</v>
          </cell>
          <cell r="CI74" t="str">
            <v>stdnts</v>
          </cell>
          <cell r="CJ74">
            <v>0</v>
          </cell>
          <cell r="CK74" t="str">
            <v>parents</v>
          </cell>
          <cell r="CL74">
            <v>0</v>
          </cell>
          <cell r="CM74" t="str">
            <v>staff</v>
          </cell>
          <cell r="CN74">
            <v>0</v>
          </cell>
          <cell r="CO74" t="str">
            <v>ksf</v>
          </cell>
          <cell r="CP74">
            <v>0</v>
          </cell>
          <cell r="CQ74" t="str">
            <v>ksf</v>
          </cell>
          <cell r="CR74">
            <v>0</v>
          </cell>
          <cell r="CS74" t="str">
            <v>ksf</v>
          </cell>
          <cell r="CT74">
            <v>0</v>
          </cell>
          <cell r="CU74" t="str">
            <v>ksf</v>
          </cell>
        </row>
        <row r="75">
          <cell r="D75">
            <v>0</v>
          </cell>
          <cell r="E75" t="str">
            <v>DU</v>
          </cell>
          <cell r="F75">
            <v>0</v>
          </cell>
          <cell r="G75" t="str">
            <v>ksf</v>
          </cell>
          <cell r="H75">
            <v>0</v>
          </cell>
          <cell r="I75" t="str">
            <v>ksf</v>
          </cell>
          <cell r="J75">
            <v>0.5</v>
          </cell>
          <cell r="K75" t="str">
            <v>ksf</v>
          </cell>
          <cell r="L75">
            <v>4.5</v>
          </cell>
          <cell r="M75" t="str">
            <v>ksf</v>
          </cell>
          <cell r="N75">
            <v>0</v>
          </cell>
          <cell r="O75" t="str">
            <v>ksf</v>
          </cell>
          <cell r="P75">
            <v>0</v>
          </cell>
          <cell r="Q75" t="str">
            <v>ksf</v>
          </cell>
          <cell r="R75">
            <v>7.5</v>
          </cell>
          <cell r="S75" t="str">
            <v>ksf</v>
          </cell>
          <cell r="T75">
            <v>0</v>
          </cell>
          <cell r="U75" t="str">
            <v>ksf</v>
          </cell>
          <cell r="V75">
            <v>0</v>
          </cell>
          <cell r="W75" t="str">
            <v>stdnts</v>
          </cell>
          <cell r="X75">
            <v>0</v>
          </cell>
          <cell r="Y75" t="str">
            <v>parents</v>
          </cell>
          <cell r="Z75">
            <v>0</v>
          </cell>
          <cell r="AA75" t="str">
            <v>staff</v>
          </cell>
          <cell r="AB75">
            <v>0</v>
          </cell>
          <cell r="AC75" t="str">
            <v>ksf</v>
          </cell>
          <cell r="AD75">
            <v>0</v>
          </cell>
          <cell r="AE75" t="str">
            <v>ksf</v>
          </cell>
          <cell r="AF75">
            <v>0</v>
          </cell>
          <cell r="AG75" t="str">
            <v>ksf</v>
          </cell>
          <cell r="AH75">
            <v>0</v>
          </cell>
          <cell r="AI75" t="str">
            <v>ksf</v>
          </cell>
          <cell r="AJ75">
            <v>92</v>
          </cell>
          <cell r="AK75" t="str">
            <v>DU</v>
          </cell>
          <cell r="AL75">
            <v>0</v>
          </cell>
          <cell r="AM75" t="str">
            <v>ksf</v>
          </cell>
          <cell r="AN75">
            <v>0</v>
          </cell>
          <cell r="AO75" t="str">
            <v>ksf</v>
          </cell>
          <cell r="AP75">
            <v>0</v>
          </cell>
          <cell r="AQ75" t="str">
            <v>ksf</v>
          </cell>
          <cell r="AR75">
            <v>0</v>
          </cell>
          <cell r="AS75" t="str">
            <v>ksf</v>
          </cell>
          <cell r="AT75">
            <v>0</v>
          </cell>
          <cell r="AU75" t="str">
            <v>ksf</v>
          </cell>
          <cell r="AV75">
            <v>0</v>
          </cell>
          <cell r="AW75" t="str">
            <v>ksf</v>
          </cell>
          <cell r="AX75">
            <v>0</v>
          </cell>
          <cell r="AY75" t="str">
            <v>ksf</v>
          </cell>
          <cell r="AZ75">
            <v>0</v>
          </cell>
          <cell r="BA75" t="str">
            <v>ksf</v>
          </cell>
          <cell r="BB75">
            <v>0</v>
          </cell>
          <cell r="BC75" t="str">
            <v>stdnts</v>
          </cell>
          <cell r="BD75">
            <v>0</v>
          </cell>
          <cell r="BE75" t="str">
            <v>parents</v>
          </cell>
          <cell r="BF75">
            <v>0</v>
          </cell>
          <cell r="BG75" t="str">
            <v>staff</v>
          </cell>
          <cell r="BH75">
            <v>0</v>
          </cell>
          <cell r="BI75" t="str">
            <v>ksf</v>
          </cell>
          <cell r="BJ75">
            <v>0</v>
          </cell>
          <cell r="BK75" t="str">
            <v>ksf</v>
          </cell>
          <cell r="BL75">
            <v>0</v>
          </cell>
          <cell r="BM75" t="str">
            <v>ksf</v>
          </cell>
          <cell r="BN75">
            <v>0</v>
          </cell>
          <cell r="BO75" t="str">
            <v>ksf</v>
          </cell>
          <cell r="BP75">
            <v>92</v>
          </cell>
          <cell r="BQ75" t="str">
            <v>DU</v>
          </cell>
          <cell r="BR75">
            <v>0</v>
          </cell>
          <cell r="BS75" t="str">
            <v>ksf</v>
          </cell>
          <cell r="BT75">
            <v>0</v>
          </cell>
          <cell r="BU75" t="str">
            <v>ksf</v>
          </cell>
          <cell r="BV75">
            <v>-0.5</v>
          </cell>
          <cell r="BW75" t="str">
            <v>ksf</v>
          </cell>
          <cell r="BX75">
            <v>-4.5</v>
          </cell>
          <cell r="BY75" t="str">
            <v>ksf</v>
          </cell>
          <cell r="BZ75">
            <v>0</v>
          </cell>
          <cell r="CA75" t="str">
            <v>ksf</v>
          </cell>
          <cell r="CB75">
            <v>0</v>
          </cell>
          <cell r="CC75" t="str">
            <v>ksf</v>
          </cell>
          <cell r="CD75">
            <v>-7.5</v>
          </cell>
          <cell r="CE75" t="str">
            <v>ksf</v>
          </cell>
          <cell r="CF75">
            <v>0</v>
          </cell>
          <cell r="CG75" t="str">
            <v>ksf</v>
          </cell>
          <cell r="CH75">
            <v>0</v>
          </cell>
          <cell r="CI75" t="str">
            <v>stdnts</v>
          </cell>
          <cell r="CJ75">
            <v>0</v>
          </cell>
          <cell r="CK75" t="str">
            <v>parents</v>
          </cell>
          <cell r="CL75">
            <v>0</v>
          </cell>
          <cell r="CM75" t="str">
            <v>staff</v>
          </cell>
          <cell r="CN75">
            <v>0</v>
          </cell>
          <cell r="CO75" t="str">
            <v>ksf</v>
          </cell>
          <cell r="CP75">
            <v>0</v>
          </cell>
          <cell r="CQ75" t="str">
            <v>ksf</v>
          </cell>
          <cell r="CR75">
            <v>0</v>
          </cell>
          <cell r="CS75" t="str">
            <v>ksf</v>
          </cell>
          <cell r="CT75">
            <v>0</v>
          </cell>
          <cell r="CU75" t="str">
            <v>ksf</v>
          </cell>
        </row>
        <row r="76">
          <cell r="D76">
            <v>0</v>
          </cell>
          <cell r="E76" t="str">
            <v>DU</v>
          </cell>
          <cell r="F76">
            <v>7.5229999999999997</v>
          </cell>
          <cell r="G76" t="str">
            <v>ksf</v>
          </cell>
          <cell r="H76">
            <v>0</v>
          </cell>
          <cell r="I76" t="str">
            <v>ksf</v>
          </cell>
          <cell r="J76">
            <v>0</v>
          </cell>
          <cell r="K76" t="str">
            <v>ksf</v>
          </cell>
          <cell r="L76">
            <v>0</v>
          </cell>
          <cell r="M76" t="str">
            <v>ksf</v>
          </cell>
          <cell r="N76">
            <v>27.212</v>
          </cell>
          <cell r="O76" t="str">
            <v>ksf</v>
          </cell>
          <cell r="P76">
            <v>0</v>
          </cell>
          <cell r="Q76" t="str">
            <v>ksf</v>
          </cell>
          <cell r="R76">
            <v>0</v>
          </cell>
          <cell r="S76" t="str">
            <v>ksf</v>
          </cell>
          <cell r="T76">
            <v>0</v>
          </cell>
          <cell r="U76" t="str">
            <v>ksf</v>
          </cell>
          <cell r="V76">
            <v>0</v>
          </cell>
          <cell r="W76" t="str">
            <v>stdnts</v>
          </cell>
          <cell r="X76">
            <v>0</v>
          </cell>
          <cell r="Y76" t="str">
            <v>parents</v>
          </cell>
          <cell r="Z76">
            <v>0</v>
          </cell>
          <cell r="AA76" t="str">
            <v>staff</v>
          </cell>
          <cell r="AB76">
            <v>0</v>
          </cell>
          <cell r="AC76" t="str">
            <v>ksf</v>
          </cell>
          <cell r="AD76">
            <v>0</v>
          </cell>
          <cell r="AE76" t="str">
            <v>ksf</v>
          </cell>
          <cell r="AF76">
            <v>0</v>
          </cell>
          <cell r="AG76" t="str">
            <v>ksf</v>
          </cell>
          <cell r="AH76">
            <v>0</v>
          </cell>
          <cell r="AI76" t="str">
            <v>ksf</v>
          </cell>
          <cell r="AJ76">
            <v>145</v>
          </cell>
          <cell r="AK76" t="str">
            <v>DU</v>
          </cell>
          <cell r="AL76">
            <v>7.5229999999999997</v>
          </cell>
          <cell r="AM76" t="str">
            <v>ksf</v>
          </cell>
          <cell r="AN76">
            <v>0</v>
          </cell>
          <cell r="AO76" t="str">
            <v>ksf</v>
          </cell>
          <cell r="AP76">
            <v>0</v>
          </cell>
          <cell r="AQ76" t="str">
            <v>ksf</v>
          </cell>
          <cell r="AR76">
            <v>0</v>
          </cell>
          <cell r="AS76" t="str">
            <v>ksf</v>
          </cell>
          <cell r="AT76">
            <v>27.212</v>
          </cell>
          <cell r="AU76" t="str">
            <v>ksf</v>
          </cell>
          <cell r="AV76">
            <v>0</v>
          </cell>
          <cell r="AW76" t="str">
            <v>ksf</v>
          </cell>
          <cell r="AX76">
            <v>0</v>
          </cell>
          <cell r="AY76" t="str">
            <v>ksf</v>
          </cell>
          <cell r="AZ76">
            <v>0</v>
          </cell>
          <cell r="BA76" t="str">
            <v>ksf</v>
          </cell>
          <cell r="BB76">
            <v>0</v>
          </cell>
          <cell r="BC76" t="str">
            <v>stdnts</v>
          </cell>
          <cell r="BD76">
            <v>0</v>
          </cell>
          <cell r="BE76" t="str">
            <v>parents</v>
          </cell>
          <cell r="BF76">
            <v>0</v>
          </cell>
          <cell r="BG76" t="str">
            <v>staff</v>
          </cell>
          <cell r="BH76">
            <v>0</v>
          </cell>
          <cell r="BI76" t="str">
            <v>ksf</v>
          </cell>
          <cell r="BJ76">
            <v>0</v>
          </cell>
          <cell r="BK76" t="str">
            <v>ksf</v>
          </cell>
          <cell r="BL76">
            <v>0</v>
          </cell>
          <cell r="BM76" t="str">
            <v>ksf</v>
          </cell>
          <cell r="BN76">
            <v>0</v>
          </cell>
          <cell r="BO76" t="str">
            <v>ksf</v>
          </cell>
          <cell r="BP76">
            <v>145</v>
          </cell>
          <cell r="BQ76" t="str">
            <v>DU</v>
          </cell>
          <cell r="BR76">
            <v>0</v>
          </cell>
          <cell r="BS76" t="str">
            <v>ksf</v>
          </cell>
          <cell r="BT76">
            <v>0</v>
          </cell>
          <cell r="BU76" t="str">
            <v>ksf</v>
          </cell>
          <cell r="BV76">
            <v>0</v>
          </cell>
          <cell r="BW76" t="str">
            <v>ksf</v>
          </cell>
          <cell r="BX76">
            <v>0</v>
          </cell>
          <cell r="BY76" t="str">
            <v>ksf</v>
          </cell>
          <cell r="BZ76">
            <v>0</v>
          </cell>
          <cell r="CA76" t="str">
            <v>ksf</v>
          </cell>
          <cell r="CB76">
            <v>0</v>
          </cell>
          <cell r="CC76" t="str">
            <v>ksf</v>
          </cell>
          <cell r="CD76">
            <v>0</v>
          </cell>
          <cell r="CE76" t="str">
            <v>ksf</v>
          </cell>
          <cell r="CF76">
            <v>0</v>
          </cell>
          <cell r="CG76" t="str">
            <v>ksf</v>
          </cell>
          <cell r="CH76">
            <v>0</v>
          </cell>
          <cell r="CI76" t="str">
            <v>stdnts</v>
          </cell>
          <cell r="CJ76">
            <v>0</v>
          </cell>
          <cell r="CK76" t="str">
            <v>parents</v>
          </cell>
          <cell r="CL76">
            <v>0</v>
          </cell>
          <cell r="CM76" t="str">
            <v>staff</v>
          </cell>
          <cell r="CN76">
            <v>0</v>
          </cell>
          <cell r="CO76" t="str">
            <v>ksf</v>
          </cell>
          <cell r="CP76">
            <v>0</v>
          </cell>
          <cell r="CQ76" t="str">
            <v>ksf</v>
          </cell>
          <cell r="CR76">
            <v>0</v>
          </cell>
          <cell r="CS76" t="str">
            <v>ksf</v>
          </cell>
          <cell r="CT76">
            <v>0</v>
          </cell>
          <cell r="CU76" t="str">
            <v>ksf</v>
          </cell>
        </row>
        <row r="77">
          <cell r="D77">
            <v>0</v>
          </cell>
          <cell r="E77" t="str">
            <v>DU</v>
          </cell>
          <cell r="F77">
            <v>7.57</v>
          </cell>
          <cell r="G77" t="str">
            <v>ksf</v>
          </cell>
          <cell r="H77">
            <v>0</v>
          </cell>
          <cell r="I77" t="str">
            <v>ksf</v>
          </cell>
          <cell r="J77">
            <v>0</v>
          </cell>
          <cell r="K77" t="str">
            <v>ksf</v>
          </cell>
          <cell r="L77">
            <v>0</v>
          </cell>
          <cell r="M77" t="str">
            <v>ksf</v>
          </cell>
          <cell r="N77">
            <v>0</v>
          </cell>
          <cell r="O77" t="str">
            <v>ksf</v>
          </cell>
          <cell r="P77">
            <v>0</v>
          </cell>
          <cell r="Q77" t="str">
            <v>ksf</v>
          </cell>
          <cell r="R77">
            <v>0</v>
          </cell>
          <cell r="S77" t="str">
            <v>ksf</v>
          </cell>
          <cell r="T77">
            <v>0</v>
          </cell>
          <cell r="U77" t="str">
            <v>ksf</v>
          </cell>
          <cell r="V77">
            <v>0</v>
          </cell>
          <cell r="W77" t="str">
            <v>stdnts</v>
          </cell>
          <cell r="X77">
            <v>0</v>
          </cell>
          <cell r="Y77" t="str">
            <v>parents</v>
          </cell>
          <cell r="Z77">
            <v>0</v>
          </cell>
          <cell r="AA77" t="str">
            <v>staff</v>
          </cell>
          <cell r="AB77">
            <v>9.0640000000000001</v>
          </cell>
          <cell r="AC77" t="str">
            <v>ksf</v>
          </cell>
          <cell r="AD77">
            <v>0</v>
          </cell>
          <cell r="AE77" t="str">
            <v>ksf</v>
          </cell>
          <cell r="AF77">
            <v>0</v>
          </cell>
          <cell r="AG77" t="str">
            <v>ksf</v>
          </cell>
          <cell r="AH77">
            <v>0</v>
          </cell>
          <cell r="AI77" t="str">
            <v>ksf</v>
          </cell>
          <cell r="AJ77">
            <v>137</v>
          </cell>
          <cell r="AK77" t="str">
            <v>DU</v>
          </cell>
          <cell r="AL77">
            <v>32.426000000000002</v>
          </cell>
          <cell r="AM77" t="str">
            <v>ksf</v>
          </cell>
          <cell r="AN77">
            <v>0</v>
          </cell>
          <cell r="AO77" t="str">
            <v>ksf</v>
          </cell>
          <cell r="AP77">
            <v>0</v>
          </cell>
          <cell r="AQ77" t="str">
            <v>ksf</v>
          </cell>
          <cell r="AR77">
            <v>0</v>
          </cell>
          <cell r="AS77" t="str">
            <v>ksf</v>
          </cell>
          <cell r="AT77">
            <v>0</v>
          </cell>
          <cell r="AU77" t="str">
            <v>ksf</v>
          </cell>
          <cell r="AV77">
            <v>0</v>
          </cell>
          <cell r="AW77" t="str">
            <v>ksf</v>
          </cell>
          <cell r="AX77">
            <v>0</v>
          </cell>
          <cell r="AY77" t="str">
            <v>ksf</v>
          </cell>
          <cell r="AZ77">
            <v>0</v>
          </cell>
          <cell r="BA77" t="str">
            <v>ksf</v>
          </cell>
          <cell r="BB77">
            <v>0</v>
          </cell>
          <cell r="BC77" t="str">
            <v>stdnts</v>
          </cell>
          <cell r="BD77">
            <v>0</v>
          </cell>
          <cell r="BE77" t="str">
            <v>parents</v>
          </cell>
          <cell r="BF77">
            <v>0</v>
          </cell>
          <cell r="BG77" t="str">
            <v>staff</v>
          </cell>
          <cell r="BH77">
            <v>0</v>
          </cell>
          <cell r="BI77" t="str">
            <v>ksf</v>
          </cell>
          <cell r="BJ77">
            <v>0</v>
          </cell>
          <cell r="BK77" t="str">
            <v>ksf</v>
          </cell>
          <cell r="BL77">
            <v>0</v>
          </cell>
          <cell r="BM77" t="str">
            <v>ksf</v>
          </cell>
          <cell r="BN77">
            <v>0</v>
          </cell>
          <cell r="BO77" t="str">
            <v>ksf</v>
          </cell>
          <cell r="BP77">
            <v>137</v>
          </cell>
          <cell r="BQ77" t="str">
            <v>DU</v>
          </cell>
          <cell r="BR77">
            <v>24.856000000000002</v>
          </cell>
          <cell r="BS77" t="str">
            <v>ksf</v>
          </cell>
          <cell r="BT77">
            <v>0</v>
          </cell>
          <cell r="BU77" t="str">
            <v>ksf</v>
          </cell>
          <cell r="BV77">
            <v>0</v>
          </cell>
          <cell r="BW77" t="str">
            <v>ksf</v>
          </cell>
          <cell r="BX77">
            <v>0</v>
          </cell>
          <cell r="BY77" t="str">
            <v>ksf</v>
          </cell>
          <cell r="BZ77">
            <v>0</v>
          </cell>
          <cell r="CA77" t="str">
            <v>ksf</v>
          </cell>
          <cell r="CB77">
            <v>0</v>
          </cell>
          <cell r="CC77" t="str">
            <v>ksf</v>
          </cell>
          <cell r="CD77">
            <v>0</v>
          </cell>
          <cell r="CE77" t="str">
            <v>ksf</v>
          </cell>
          <cell r="CF77">
            <v>0</v>
          </cell>
          <cell r="CG77" t="str">
            <v>ksf</v>
          </cell>
          <cell r="CH77">
            <v>0</v>
          </cell>
          <cell r="CI77" t="str">
            <v>stdnts</v>
          </cell>
          <cell r="CJ77">
            <v>0</v>
          </cell>
          <cell r="CK77" t="str">
            <v>parents</v>
          </cell>
          <cell r="CL77">
            <v>0</v>
          </cell>
          <cell r="CM77" t="str">
            <v>staff</v>
          </cell>
          <cell r="CN77">
            <v>-9.0640000000000001</v>
          </cell>
          <cell r="CO77" t="str">
            <v>ksf</v>
          </cell>
          <cell r="CP77">
            <v>0</v>
          </cell>
          <cell r="CQ77" t="str">
            <v>ksf</v>
          </cell>
          <cell r="CR77">
            <v>0</v>
          </cell>
          <cell r="CS77" t="str">
            <v>ksf</v>
          </cell>
          <cell r="CT77">
            <v>0</v>
          </cell>
          <cell r="CU77" t="str">
            <v>ksf</v>
          </cell>
        </row>
        <row r="78">
          <cell r="D78">
            <v>0</v>
          </cell>
          <cell r="E78" t="str">
            <v>DU</v>
          </cell>
          <cell r="F78">
            <v>2.6019999999999999</v>
          </cell>
          <cell r="G78" t="str">
            <v>ksf</v>
          </cell>
          <cell r="H78">
            <v>0</v>
          </cell>
          <cell r="I78" t="str">
            <v>ksf</v>
          </cell>
          <cell r="J78">
            <v>0</v>
          </cell>
          <cell r="K78" t="str">
            <v>ksf</v>
          </cell>
          <cell r="L78">
            <v>0</v>
          </cell>
          <cell r="M78" t="str">
            <v>ksf</v>
          </cell>
          <cell r="N78">
            <v>0</v>
          </cell>
          <cell r="O78" t="str">
            <v>ksf</v>
          </cell>
          <cell r="P78">
            <v>0</v>
          </cell>
          <cell r="Q78" t="str">
            <v>ksf</v>
          </cell>
          <cell r="R78">
            <v>0</v>
          </cell>
          <cell r="S78" t="str">
            <v>ksf</v>
          </cell>
          <cell r="T78">
            <v>0</v>
          </cell>
          <cell r="U78" t="str">
            <v>ksf</v>
          </cell>
          <cell r="V78">
            <v>0</v>
          </cell>
          <cell r="W78" t="str">
            <v>stdnts</v>
          </cell>
          <cell r="X78">
            <v>0</v>
          </cell>
          <cell r="Y78" t="str">
            <v>parents</v>
          </cell>
          <cell r="Z78">
            <v>0</v>
          </cell>
          <cell r="AA78" t="str">
            <v>staff</v>
          </cell>
          <cell r="AB78">
            <v>0</v>
          </cell>
          <cell r="AC78" t="str">
            <v>ksf</v>
          </cell>
          <cell r="AD78">
            <v>0</v>
          </cell>
          <cell r="AE78" t="str">
            <v>ksf</v>
          </cell>
          <cell r="AF78">
            <v>0</v>
          </cell>
          <cell r="AG78" t="str">
            <v>ksf</v>
          </cell>
          <cell r="AH78">
            <v>0</v>
          </cell>
          <cell r="AI78" t="str">
            <v>ksf</v>
          </cell>
          <cell r="AJ78">
            <v>88</v>
          </cell>
          <cell r="AK78" t="str">
            <v>DU</v>
          </cell>
          <cell r="AL78">
            <v>18.853999999999999</v>
          </cell>
          <cell r="AM78" t="str">
            <v>ksf</v>
          </cell>
          <cell r="AN78">
            <v>0</v>
          </cell>
          <cell r="AO78" t="str">
            <v>ksf</v>
          </cell>
          <cell r="AP78">
            <v>0</v>
          </cell>
          <cell r="AQ78" t="str">
            <v>ksf</v>
          </cell>
          <cell r="AR78">
            <v>0</v>
          </cell>
          <cell r="AS78" t="str">
            <v>ksf</v>
          </cell>
          <cell r="AT78">
            <v>0</v>
          </cell>
          <cell r="AU78" t="str">
            <v>ksf</v>
          </cell>
          <cell r="AV78">
            <v>0</v>
          </cell>
          <cell r="AW78" t="str">
            <v>ksf</v>
          </cell>
          <cell r="AX78">
            <v>0</v>
          </cell>
          <cell r="AY78" t="str">
            <v>ksf</v>
          </cell>
          <cell r="AZ78">
            <v>0</v>
          </cell>
          <cell r="BA78" t="str">
            <v>ksf</v>
          </cell>
          <cell r="BB78">
            <v>0</v>
          </cell>
          <cell r="BC78" t="str">
            <v>stdnts</v>
          </cell>
          <cell r="BD78">
            <v>0</v>
          </cell>
          <cell r="BE78" t="str">
            <v>parents</v>
          </cell>
          <cell r="BF78">
            <v>0</v>
          </cell>
          <cell r="BG78" t="str">
            <v>staff</v>
          </cell>
          <cell r="BH78">
            <v>0</v>
          </cell>
          <cell r="BI78" t="str">
            <v>ksf</v>
          </cell>
          <cell r="BJ78">
            <v>0</v>
          </cell>
          <cell r="BK78" t="str">
            <v>ksf</v>
          </cell>
          <cell r="BL78">
            <v>0</v>
          </cell>
          <cell r="BM78" t="str">
            <v>ksf</v>
          </cell>
          <cell r="BN78">
            <v>0</v>
          </cell>
          <cell r="BO78" t="str">
            <v>ksf</v>
          </cell>
          <cell r="BP78">
            <v>88</v>
          </cell>
          <cell r="BQ78" t="str">
            <v>DU</v>
          </cell>
          <cell r="BR78">
            <v>16.251999999999999</v>
          </cell>
          <cell r="BS78" t="str">
            <v>ksf</v>
          </cell>
          <cell r="BT78">
            <v>0</v>
          </cell>
          <cell r="BU78" t="str">
            <v>ksf</v>
          </cell>
          <cell r="BV78">
            <v>0</v>
          </cell>
          <cell r="BW78" t="str">
            <v>ksf</v>
          </cell>
          <cell r="BX78">
            <v>0</v>
          </cell>
          <cell r="BY78" t="str">
            <v>ksf</v>
          </cell>
          <cell r="BZ78">
            <v>0</v>
          </cell>
          <cell r="CA78" t="str">
            <v>ksf</v>
          </cell>
          <cell r="CB78">
            <v>0</v>
          </cell>
          <cell r="CC78" t="str">
            <v>ksf</v>
          </cell>
          <cell r="CD78">
            <v>0</v>
          </cell>
          <cell r="CE78" t="str">
            <v>ksf</v>
          </cell>
          <cell r="CF78">
            <v>0</v>
          </cell>
          <cell r="CG78" t="str">
            <v>ksf</v>
          </cell>
          <cell r="CH78">
            <v>0</v>
          </cell>
          <cell r="CI78" t="str">
            <v>stdnts</v>
          </cell>
          <cell r="CJ78">
            <v>0</v>
          </cell>
          <cell r="CK78" t="str">
            <v>parents</v>
          </cell>
          <cell r="CL78">
            <v>0</v>
          </cell>
          <cell r="CM78" t="str">
            <v>staff</v>
          </cell>
          <cell r="CN78">
            <v>0</v>
          </cell>
          <cell r="CO78" t="str">
            <v>ksf</v>
          </cell>
          <cell r="CP78">
            <v>0</v>
          </cell>
          <cell r="CQ78" t="str">
            <v>ksf</v>
          </cell>
          <cell r="CR78">
            <v>0</v>
          </cell>
          <cell r="CS78" t="str">
            <v>ksf</v>
          </cell>
          <cell r="CT78">
            <v>0</v>
          </cell>
          <cell r="CU78" t="str">
            <v>ksf</v>
          </cell>
        </row>
        <row r="79">
          <cell r="D79">
            <v>31</v>
          </cell>
          <cell r="E79" t="str">
            <v>DU</v>
          </cell>
          <cell r="F79">
            <v>23.291</v>
          </cell>
          <cell r="G79" t="str">
            <v>ksf</v>
          </cell>
          <cell r="H79">
            <v>0</v>
          </cell>
          <cell r="I79" t="str">
            <v>ksf</v>
          </cell>
          <cell r="J79">
            <v>0</v>
          </cell>
          <cell r="K79" t="str">
            <v>ksf</v>
          </cell>
          <cell r="L79">
            <v>0</v>
          </cell>
          <cell r="M79" t="str">
            <v>ksf</v>
          </cell>
          <cell r="N79">
            <v>0</v>
          </cell>
          <cell r="O79" t="str">
            <v>ksf</v>
          </cell>
          <cell r="P79">
            <v>0</v>
          </cell>
          <cell r="Q79" t="str">
            <v>ksf</v>
          </cell>
          <cell r="R79">
            <v>0</v>
          </cell>
          <cell r="S79" t="str">
            <v>ksf</v>
          </cell>
          <cell r="T79">
            <v>0</v>
          </cell>
          <cell r="U79" t="str">
            <v>ksf</v>
          </cell>
          <cell r="V79">
            <v>0</v>
          </cell>
          <cell r="W79" t="str">
            <v>stdnts</v>
          </cell>
          <cell r="X79">
            <v>0</v>
          </cell>
          <cell r="Y79" t="str">
            <v>parents</v>
          </cell>
          <cell r="Z79">
            <v>0</v>
          </cell>
          <cell r="AA79" t="str">
            <v>staff</v>
          </cell>
          <cell r="AB79">
            <v>0</v>
          </cell>
          <cell r="AC79" t="str">
            <v>ksf</v>
          </cell>
          <cell r="AD79">
            <v>0</v>
          </cell>
          <cell r="AE79" t="str">
            <v>ksf</v>
          </cell>
          <cell r="AF79">
            <v>0</v>
          </cell>
          <cell r="AG79" t="str">
            <v>ksf</v>
          </cell>
          <cell r="AH79">
            <v>0</v>
          </cell>
          <cell r="AI79" t="str">
            <v>ksf</v>
          </cell>
          <cell r="AJ79">
            <v>98</v>
          </cell>
          <cell r="AK79" t="str">
            <v>DU</v>
          </cell>
          <cell r="AL79">
            <v>23.291</v>
          </cell>
          <cell r="AM79" t="str">
            <v>ksf</v>
          </cell>
          <cell r="AN79">
            <v>0</v>
          </cell>
          <cell r="AO79" t="str">
            <v>ksf</v>
          </cell>
          <cell r="AP79">
            <v>0</v>
          </cell>
          <cell r="AQ79" t="str">
            <v>ksf</v>
          </cell>
          <cell r="AR79">
            <v>0</v>
          </cell>
          <cell r="AS79" t="str">
            <v>ksf</v>
          </cell>
          <cell r="AT79">
            <v>0</v>
          </cell>
          <cell r="AU79" t="str">
            <v>ksf</v>
          </cell>
          <cell r="AV79">
            <v>0</v>
          </cell>
          <cell r="AW79" t="str">
            <v>ksf</v>
          </cell>
          <cell r="AX79">
            <v>0</v>
          </cell>
          <cell r="AY79" t="str">
            <v>ksf</v>
          </cell>
          <cell r="AZ79">
            <v>0</v>
          </cell>
          <cell r="BA79" t="str">
            <v>ksf</v>
          </cell>
          <cell r="BB79">
            <v>0</v>
          </cell>
          <cell r="BC79" t="str">
            <v>stdnts</v>
          </cell>
          <cell r="BD79">
            <v>0</v>
          </cell>
          <cell r="BE79" t="str">
            <v>parents</v>
          </cell>
          <cell r="BF79">
            <v>0</v>
          </cell>
          <cell r="BG79" t="str">
            <v>staff</v>
          </cell>
          <cell r="BH79">
            <v>0</v>
          </cell>
          <cell r="BI79" t="str">
            <v>ksf</v>
          </cell>
          <cell r="BJ79">
            <v>0</v>
          </cell>
          <cell r="BK79" t="str">
            <v>ksf</v>
          </cell>
          <cell r="BL79">
            <v>0</v>
          </cell>
          <cell r="BM79" t="str">
            <v>ksf</v>
          </cell>
          <cell r="BN79">
            <v>0</v>
          </cell>
          <cell r="BO79" t="str">
            <v>ksf</v>
          </cell>
          <cell r="BP79">
            <v>67</v>
          </cell>
          <cell r="BQ79" t="str">
            <v>DU</v>
          </cell>
          <cell r="BR79">
            <v>0</v>
          </cell>
          <cell r="BS79" t="str">
            <v>ksf</v>
          </cell>
          <cell r="BT79">
            <v>0</v>
          </cell>
          <cell r="BU79" t="str">
            <v>ksf</v>
          </cell>
          <cell r="BV79">
            <v>0</v>
          </cell>
          <cell r="BW79" t="str">
            <v>ksf</v>
          </cell>
          <cell r="BX79">
            <v>0</v>
          </cell>
          <cell r="BY79" t="str">
            <v>ksf</v>
          </cell>
          <cell r="BZ79">
            <v>0</v>
          </cell>
          <cell r="CA79" t="str">
            <v>ksf</v>
          </cell>
          <cell r="CB79">
            <v>0</v>
          </cell>
          <cell r="CC79" t="str">
            <v>ksf</v>
          </cell>
          <cell r="CD79">
            <v>0</v>
          </cell>
          <cell r="CE79" t="str">
            <v>ksf</v>
          </cell>
          <cell r="CF79">
            <v>0</v>
          </cell>
          <cell r="CG79" t="str">
            <v>ksf</v>
          </cell>
          <cell r="CH79">
            <v>0</v>
          </cell>
          <cell r="CI79" t="str">
            <v>stdnts</v>
          </cell>
          <cell r="CJ79">
            <v>0</v>
          </cell>
          <cell r="CK79" t="str">
            <v>parents</v>
          </cell>
          <cell r="CL79">
            <v>0</v>
          </cell>
          <cell r="CM79" t="str">
            <v>staff</v>
          </cell>
          <cell r="CN79">
            <v>0</v>
          </cell>
          <cell r="CO79" t="str">
            <v>ksf</v>
          </cell>
          <cell r="CP79">
            <v>0</v>
          </cell>
          <cell r="CQ79" t="str">
            <v>ksf</v>
          </cell>
          <cell r="CR79">
            <v>0</v>
          </cell>
          <cell r="CS79" t="str">
            <v>ksf</v>
          </cell>
          <cell r="CT79">
            <v>0</v>
          </cell>
          <cell r="CU79" t="str">
            <v>ksf</v>
          </cell>
        </row>
        <row r="80">
          <cell r="D80">
            <v>0</v>
          </cell>
          <cell r="E80" t="str">
            <v>DU</v>
          </cell>
          <cell r="F80">
            <v>0</v>
          </cell>
          <cell r="G80" t="str">
            <v>ksf</v>
          </cell>
          <cell r="H80">
            <v>0</v>
          </cell>
          <cell r="I80" t="str">
            <v>ksf</v>
          </cell>
          <cell r="J80">
            <v>0</v>
          </cell>
          <cell r="K80" t="str">
            <v>ksf</v>
          </cell>
          <cell r="L80">
            <v>0</v>
          </cell>
          <cell r="M80" t="str">
            <v>ksf</v>
          </cell>
          <cell r="N80">
            <v>0</v>
          </cell>
          <cell r="O80" t="str">
            <v>ksf</v>
          </cell>
          <cell r="P80">
            <v>0</v>
          </cell>
          <cell r="Q80" t="str">
            <v>ksf</v>
          </cell>
          <cell r="R80">
            <v>0</v>
          </cell>
          <cell r="S80" t="str">
            <v>ksf</v>
          </cell>
          <cell r="T80">
            <v>0</v>
          </cell>
          <cell r="U80" t="str">
            <v>ksf</v>
          </cell>
          <cell r="V80">
            <v>0</v>
          </cell>
          <cell r="W80" t="str">
            <v>stdnts</v>
          </cell>
          <cell r="X80">
            <v>0</v>
          </cell>
          <cell r="Y80" t="str">
            <v>parents</v>
          </cell>
          <cell r="Z80">
            <v>0</v>
          </cell>
          <cell r="AA80" t="str">
            <v>staff</v>
          </cell>
          <cell r="AB80">
            <v>6.55</v>
          </cell>
          <cell r="AC80" t="str">
            <v>ksf</v>
          </cell>
          <cell r="AD80">
            <v>0</v>
          </cell>
          <cell r="AE80" t="str">
            <v>ksf</v>
          </cell>
          <cell r="AF80">
            <v>0</v>
          </cell>
          <cell r="AG80" t="str">
            <v>ksf</v>
          </cell>
          <cell r="AH80">
            <v>0</v>
          </cell>
          <cell r="AI80" t="str">
            <v>ksf</v>
          </cell>
          <cell r="AJ80">
            <v>33</v>
          </cell>
          <cell r="AK80" t="str">
            <v>DU</v>
          </cell>
          <cell r="AL80">
            <v>5.58</v>
          </cell>
          <cell r="AM80" t="str">
            <v>ksf</v>
          </cell>
          <cell r="AN80">
            <v>0</v>
          </cell>
          <cell r="AO80" t="str">
            <v>ksf</v>
          </cell>
          <cell r="AP80">
            <v>0</v>
          </cell>
          <cell r="AQ80" t="str">
            <v>ksf</v>
          </cell>
          <cell r="AR80">
            <v>0</v>
          </cell>
          <cell r="AS80" t="str">
            <v>ksf</v>
          </cell>
          <cell r="AT80">
            <v>2.4870000000000001</v>
          </cell>
          <cell r="AU80" t="str">
            <v>ksf</v>
          </cell>
          <cell r="AV80">
            <v>0</v>
          </cell>
          <cell r="AW80" t="str">
            <v>ksf</v>
          </cell>
          <cell r="AX80">
            <v>0</v>
          </cell>
          <cell r="AY80" t="str">
            <v>ksf</v>
          </cell>
          <cell r="AZ80">
            <v>0</v>
          </cell>
          <cell r="BA80" t="str">
            <v>ksf</v>
          </cell>
          <cell r="BB80">
            <v>0</v>
          </cell>
          <cell r="BC80" t="str">
            <v>stdnts</v>
          </cell>
          <cell r="BD80">
            <v>0</v>
          </cell>
          <cell r="BE80" t="str">
            <v>parents</v>
          </cell>
          <cell r="BF80">
            <v>0</v>
          </cell>
          <cell r="BG80" t="str">
            <v>staff</v>
          </cell>
          <cell r="BH80">
            <v>0</v>
          </cell>
          <cell r="BI80" t="str">
            <v>ksf</v>
          </cell>
          <cell r="BJ80">
            <v>0</v>
          </cell>
          <cell r="BK80" t="str">
            <v>ksf</v>
          </cell>
          <cell r="BL80">
            <v>0</v>
          </cell>
          <cell r="BM80" t="str">
            <v>ksf</v>
          </cell>
          <cell r="BN80">
            <v>0</v>
          </cell>
          <cell r="BO80" t="str">
            <v>ksf</v>
          </cell>
          <cell r="BP80">
            <v>33</v>
          </cell>
          <cell r="BQ80" t="str">
            <v>DU</v>
          </cell>
          <cell r="BR80">
            <v>5.58</v>
          </cell>
          <cell r="BS80" t="str">
            <v>ksf</v>
          </cell>
          <cell r="BT80">
            <v>0</v>
          </cell>
          <cell r="BU80" t="str">
            <v>ksf</v>
          </cell>
          <cell r="BV80">
            <v>0</v>
          </cell>
          <cell r="BW80" t="str">
            <v>ksf</v>
          </cell>
          <cell r="BX80">
            <v>0</v>
          </cell>
          <cell r="BY80" t="str">
            <v>ksf</v>
          </cell>
          <cell r="BZ80">
            <v>2.4870000000000001</v>
          </cell>
          <cell r="CA80" t="str">
            <v>ksf</v>
          </cell>
          <cell r="CB80">
            <v>0</v>
          </cell>
          <cell r="CC80" t="str">
            <v>ksf</v>
          </cell>
          <cell r="CD80">
            <v>0</v>
          </cell>
          <cell r="CE80" t="str">
            <v>ksf</v>
          </cell>
          <cell r="CF80">
            <v>0</v>
          </cell>
          <cell r="CG80" t="str">
            <v>ksf</v>
          </cell>
          <cell r="CH80">
            <v>0</v>
          </cell>
          <cell r="CI80" t="str">
            <v>stdnts</v>
          </cell>
          <cell r="CJ80">
            <v>0</v>
          </cell>
          <cell r="CK80" t="str">
            <v>parents</v>
          </cell>
          <cell r="CL80">
            <v>0</v>
          </cell>
          <cell r="CM80" t="str">
            <v>staff</v>
          </cell>
          <cell r="CN80">
            <v>-6.55</v>
          </cell>
          <cell r="CO80" t="str">
            <v>ksf</v>
          </cell>
          <cell r="CP80">
            <v>0</v>
          </cell>
          <cell r="CQ80" t="str">
            <v>ksf</v>
          </cell>
          <cell r="CR80">
            <v>0</v>
          </cell>
          <cell r="CS80" t="str">
            <v>ksf</v>
          </cell>
          <cell r="CT80">
            <v>0</v>
          </cell>
          <cell r="CU80" t="str">
            <v>ksf</v>
          </cell>
        </row>
        <row r="81">
          <cell r="D81">
            <v>0</v>
          </cell>
          <cell r="E81" t="str">
            <v>DU</v>
          </cell>
          <cell r="F81">
            <v>0</v>
          </cell>
          <cell r="G81" t="str">
            <v>ksf</v>
          </cell>
          <cell r="H81">
            <v>0</v>
          </cell>
          <cell r="I81" t="str">
            <v>ksf</v>
          </cell>
          <cell r="J81">
            <v>0</v>
          </cell>
          <cell r="K81" t="str">
            <v>ksf</v>
          </cell>
          <cell r="L81">
            <v>0</v>
          </cell>
          <cell r="M81" t="str">
            <v>ksf</v>
          </cell>
          <cell r="N81">
            <v>0</v>
          </cell>
          <cell r="O81" t="str">
            <v>ksf</v>
          </cell>
          <cell r="P81">
            <v>0</v>
          </cell>
          <cell r="Q81" t="str">
            <v>ksf</v>
          </cell>
          <cell r="R81">
            <v>0</v>
          </cell>
          <cell r="S81" t="str">
            <v>ksf</v>
          </cell>
          <cell r="T81">
            <v>0</v>
          </cell>
          <cell r="U81" t="str">
            <v>ksf</v>
          </cell>
          <cell r="V81">
            <v>0</v>
          </cell>
          <cell r="W81" t="str">
            <v>stdnts</v>
          </cell>
          <cell r="X81">
            <v>0</v>
          </cell>
          <cell r="Y81" t="str">
            <v>parents</v>
          </cell>
          <cell r="Z81">
            <v>0</v>
          </cell>
          <cell r="AA81" t="str">
            <v>staff</v>
          </cell>
          <cell r="AB81">
            <v>0</v>
          </cell>
          <cell r="AC81" t="str">
            <v>ksf</v>
          </cell>
          <cell r="AD81">
            <v>0</v>
          </cell>
          <cell r="AE81" t="str">
            <v>ksf</v>
          </cell>
          <cell r="AF81">
            <v>0</v>
          </cell>
          <cell r="AG81" t="str">
            <v>ksf</v>
          </cell>
          <cell r="AH81">
            <v>0</v>
          </cell>
          <cell r="AI81" t="str">
            <v>ksf</v>
          </cell>
          <cell r="AJ81">
            <v>40</v>
          </cell>
          <cell r="AK81" t="str">
            <v>DU</v>
          </cell>
          <cell r="AL81">
            <v>0</v>
          </cell>
          <cell r="AM81" t="str">
            <v>ksf</v>
          </cell>
          <cell r="AN81">
            <v>0</v>
          </cell>
          <cell r="AO81" t="str">
            <v>ksf</v>
          </cell>
          <cell r="AP81">
            <v>0</v>
          </cell>
          <cell r="AQ81" t="str">
            <v>ksf</v>
          </cell>
          <cell r="AR81">
            <v>0</v>
          </cell>
          <cell r="AS81" t="str">
            <v>ksf</v>
          </cell>
          <cell r="AT81">
            <v>0</v>
          </cell>
          <cell r="AU81" t="str">
            <v>ksf</v>
          </cell>
          <cell r="AV81">
            <v>0</v>
          </cell>
          <cell r="AW81" t="str">
            <v>ksf</v>
          </cell>
          <cell r="AX81">
            <v>0</v>
          </cell>
          <cell r="AY81" t="str">
            <v>ksf</v>
          </cell>
          <cell r="AZ81">
            <v>0</v>
          </cell>
          <cell r="BA81" t="str">
            <v>ksf</v>
          </cell>
          <cell r="BB81">
            <v>0</v>
          </cell>
          <cell r="BC81" t="str">
            <v>stdnts</v>
          </cell>
          <cell r="BD81">
            <v>0</v>
          </cell>
          <cell r="BE81" t="str">
            <v>parents</v>
          </cell>
          <cell r="BF81">
            <v>0</v>
          </cell>
          <cell r="BG81" t="str">
            <v>staff</v>
          </cell>
          <cell r="BH81">
            <v>0</v>
          </cell>
          <cell r="BI81" t="str">
            <v>ksf</v>
          </cell>
          <cell r="BJ81">
            <v>0</v>
          </cell>
          <cell r="BK81" t="str">
            <v>ksf</v>
          </cell>
          <cell r="BL81">
            <v>0</v>
          </cell>
          <cell r="BM81" t="str">
            <v>ksf</v>
          </cell>
          <cell r="BN81">
            <v>0</v>
          </cell>
          <cell r="BO81" t="str">
            <v>ksf</v>
          </cell>
          <cell r="BP81">
            <v>40</v>
          </cell>
          <cell r="BQ81" t="str">
            <v>DU</v>
          </cell>
          <cell r="BR81">
            <v>0</v>
          </cell>
          <cell r="BS81" t="str">
            <v>ksf</v>
          </cell>
          <cell r="BT81">
            <v>0</v>
          </cell>
          <cell r="BU81" t="str">
            <v>ksf</v>
          </cell>
          <cell r="BV81">
            <v>0</v>
          </cell>
          <cell r="BW81" t="str">
            <v>ksf</v>
          </cell>
          <cell r="BX81">
            <v>0</v>
          </cell>
          <cell r="BY81" t="str">
            <v>ksf</v>
          </cell>
          <cell r="BZ81">
            <v>0</v>
          </cell>
          <cell r="CA81" t="str">
            <v>ksf</v>
          </cell>
          <cell r="CB81">
            <v>0</v>
          </cell>
          <cell r="CC81" t="str">
            <v>ksf</v>
          </cell>
          <cell r="CD81">
            <v>0</v>
          </cell>
          <cell r="CE81" t="str">
            <v>ksf</v>
          </cell>
          <cell r="CF81">
            <v>0</v>
          </cell>
          <cell r="CG81" t="str">
            <v>ksf</v>
          </cell>
          <cell r="CH81">
            <v>0</v>
          </cell>
          <cell r="CI81" t="str">
            <v>stdnts</v>
          </cell>
          <cell r="CJ81">
            <v>0</v>
          </cell>
          <cell r="CK81" t="str">
            <v>parents</v>
          </cell>
          <cell r="CL81">
            <v>0</v>
          </cell>
          <cell r="CM81" t="str">
            <v>staff</v>
          </cell>
          <cell r="CN81">
            <v>0</v>
          </cell>
          <cell r="CO81" t="str">
            <v>ksf</v>
          </cell>
          <cell r="CP81">
            <v>0</v>
          </cell>
          <cell r="CQ81" t="str">
            <v>ksf</v>
          </cell>
          <cell r="CR81">
            <v>0</v>
          </cell>
          <cell r="CS81" t="str">
            <v>ksf</v>
          </cell>
          <cell r="CT81">
            <v>0</v>
          </cell>
          <cell r="CU81" t="str">
            <v>ksf</v>
          </cell>
        </row>
        <row r="82">
          <cell r="D82">
            <v>0</v>
          </cell>
          <cell r="E82" t="str">
            <v>DU</v>
          </cell>
          <cell r="F82">
            <v>0</v>
          </cell>
          <cell r="G82" t="str">
            <v>ksf</v>
          </cell>
          <cell r="H82">
            <v>0</v>
          </cell>
          <cell r="I82" t="str">
            <v>ksf</v>
          </cell>
          <cell r="J82">
            <v>0</v>
          </cell>
          <cell r="K82" t="str">
            <v>ksf</v>
          </cell>
          <cell r="L82">
            <v>0</v>
          </cell>
          <cell r="M82" t="str">
            <v>ksf</v>
          </cell>
          <cell r="N82">
            <v>34.445</v>
          </cell>
          <cell r="O82" t="str">
            <v>ksf</v>
          </cell>
          <cell r="P82">
            <v>0</v>
          </cell>
          <cell r="Q82" t="str">
            <v>ksf</v>
          </cell>
          <cell r="R82">
            <v>0</v>
          </cell>
          <cell r="S82" t="str">
            <v>ksf</v>
          </cell>
          <cell r="T82">
            <v>0</v>
          </cell>
          <cell r="U82" t="str">
            <v>ksf</v>
          </cell>
          <cell r="V82">
            <v>0</v>
          </cell>
          <cell r="W82" t="str">
            <v>stdnts</v>
          </cell>
          <cell r="X82">
            <v>0</v>
          </cell>
          <cell r="Y82" t="str">
            <v>parents</v>
          </cell>
          <cell r="Z82">
            <v>0</v>
          </cell>
          <cell r="AA82" t="str">
            <v>staff</v>
          </cell>
          <cell r="AB82">
            <v>0</v>
          </cell>
          <cell r="AC82" t="str">
            <v>ksf</v>
          </cell>
          <cell r="AD82">
            <v>0</v>
          </cell>
          <cell r="AE82" t="str">
            <v>ksf</v>
          </cell>
          <cell r="AF82">
            <v>0</v>
          </cell>
          <cell r="AG82" t="str">
            <v>ksf</v>
          </cell>
          <cell r="AH82">
            <v>0</v>
          </cell>
          <cell r="AI82" t="str">
            <v>ksf</v>
          </cell>
          <cell r="AJ82">
            <v>65</v>
          </cell>
          <cell r="AK82" t="str">
            <v>DU</v>
          </cell>
          <cell r="AL82">
            <v>0</v>
          </cell>
          <cell r="AM82" t="str">
            <v>ksf</v>
          </cell>
          <cell r="AN82">
            <v>0</v>
          </cell>
          <cell r="AO82" t="str">
            <v>ksf</v>
          </cell>
          <cell r="AP82">
            <v>0</v>
          </cell>
          <cell r="AQ82" t="str">
            <v>ksf</v>
          </cell>
          <cell r="AR82">
            <v>0</v>
          </cell>
          <cell r="AS82" t="str">
            <v>ksf</v>
          </cell>
          <cell r="AT82">
            <v>0</v>
          </cell>
          <cell r="AU82" t="str">
            <v>ksf</v>
          </cell>
          <cell r="AV82">
            <v>0</v>
          </cell>
          <cell r="AW82" t="str">
            <v>ksf</v>
          </cell>
          <cell r="AX82">
            <v>0</v>
          </cell>
          <cell r="AY82" t="str">
            <v>ksf</v>
          </cell>
          <cell r="AZ82">
            <v>0</v>
          </cell>
          <cell r="BA82" t="str">
            <v>ksf</v>
          </cell>
          <cell r="BB82">
            <v>0</v>
          </cell>
          <cell r="BC82" t="str">
            <v>stdnts</v>
          </cell>
          <cell r="BD82">
            <v>0</v>
          </cell>
          <cell r="BE82" t="str">
            <v>parents</v>
          </cell>
          <cell r="BF82">
            <v>0</v>
          </cell>
          <cell r="BG82" t="str">
            <v>staff</v>
          </cell>
          <cell r="BH82">
            <v>0</v>
          </cell>
          <cell r="BI82" t="str">
            <v>ksf</v>
          </cell>
          <cell r="BJ82">
            <v>0</v>
          </cell>
          <cell r="BK82" t="str">
            <v>ksf</v>
          </cell>
          <cell r="BL82">
            <v>0</v>
          </cell>
          <cell r="BM82" t="str">
            <v>ksf</v>
          </cell>
          <cell r="BN82">
            <v>0</v>
          </cell>
          <cell r="BO82" t="str">
            <v>ksf</v>
          </cell>
          <cell r="BP82">
            <v>65</v>
          </cell>
          <cell r="BQ82" t="str">
            <v>DU</v>
          </cell>
          <cell r="BR82">
            <v>0</v>
          </cell>
          <cell r="BS82" t="str">
            <v>ksf</v>
          </cell>
          <cell r="BT82">
            <v>0</v>
          </cell>
          <cell r="BU82" t="str">
            <v>ksf</v>
          </cell>
          <cell r="BV82">
            <v>0</v>
          </cell>
          <cell r="BW82" t="str">
            <v>ksf</v>
          </cell>
          <cell r="BX82">
            <v>0</v>
          </cell>
          <cell r="BY82" t="str">
            <v>ksf</v>
          </cell>
          <cell r="BZ82">
            <v>-34.445</v>
          </cell>
          <cell r="CA82" t="str">
            <v>ksf</v>
          </cell>
          <cell r="CB82">
            <v>0</v>
          </cell>
          <cell r="CC82" t="str">
            <v>ksf</v>
          </cell>
          <cell r="CD82">
            <v>0</v>
          </cell>
          <cell r="CE82" t="str">
            <v>ksf</v>
          </cell>
          <cell r="CF82">
            <v>0</v>
          </cell>
          <cell r="CG82" t="str">
            <v>ksf</v>
          </cell>
          <cell r="CH82">
            <v>0</v>
          </cell>
          <cell r="CI82" t="str">
            <v>stdnts</v>
          </cell>
          <cell r="CJ82">
            <v>0</v>
          </cell>
          <cell r="CK82" t="str">
            <v>parents</v>
          </cell>
          <cell r="CL82">
            <v>0</v>
          </cell>
          <cell r="CM82" t="str">
            <v>staff</v>
          </cell>
          <cell r="CN82">
            <v>0</v>
          </cell>
          <cell r="CO82" t="str">
            <v>ksf</v>
          </cell>
          <cell r="CP82">
            <v>0</v>
          </cell>
          <cell r="CQ82" t="str">
            <v>ksf</v>
          </cell>
          <cell r="CR82">
            <v>0</v>
          </cell>
          <cell r="CS82" t="str">
            <v>ksf</v>
          </cell>
          <cell r="CT82">
            <v>0</v>
          </cell>
          <cell r="CU82" t="str">
            <v>ksf</v>
          </cell>
        </row>
        <row r="83">
          <cell r="D83">
            <v>0</v>
          </cell>
          <cell r="E83" t="str">
            <v>DU</v>
          </cell>
          <cell r="F83">
            <v>0</v>
          </cell>
          <cell r="G83" t="str">
            <v>ksf</v>
          </cell>
          <cell r="H83">
            <v>0</v>
          </cell>
          <cell r="I83" t="str">
            <v>ksf</v>
          </cell>
          <cell r="J83">
            <v>0</v>
          </cell>
          <cell r="K83" t="str">
            <v>ksf</v>
          </cell>
          <cell r="L83">
            <v>0</v>
          </cell>
          <cell r="M83" t="str">
            <v>ksf</v>
          </cell>
          <cell r="N83">
            <v>0</v>
          </cell>
          <cell r="O83" t="str">
            <v>ksf</v>
          </cell>
          <cell r="P83">
            <v>0</v>
          </cell>
          <cell r="Q83" t="str">
            <v>ksf</v>
          </cell>
          <cell r="R83">
            <v>0</v>
          </cell>
          <cell r="S83" t="str">
            <v>ksf</v>
          </cell>
          <cell r="T83">
            <v>0</v>
          </cell>
          <cell r="U83" t="str">
            <v>ksf</v>
          </cell>
          <cell r="V83">
            <v>0</v>
          </cell>
          <cell r="W83" t="str">
            <v>stdnts</v>
          </cell>
          <cell r="X83">
            <v>0</v>
          </cell>
          <cell r="Y83" t="str">
            <v>parents</v>
          </cell>
          <cell r="Z83">
            <v>0</v>
          </cell>
          <cell r="AA83" t="str">
            <v>staff</v>
          </cell>
          <cell r="AB83">
            <v>0</v>
          </cell>
          <cell r="AC83" t="str">
            <v>ksf</v>
          </cell>
          <cell r="AD83">
            <v>0</v>
          </cell>
          <cell r="AE83" t="str">
            <v>ksf</v>
          </cell>
          <cell r="AF83">
            <v>0</v>
          </cell>
          <cell r="AG83" t="str">
            <v>ksf</v>
          </cell>
          <cell r="AH83">
            <v>0</v>
          </cell>
          <cell r="AI83" t="str">
            <v>ksf</v>
          </cell>
          <cell r="AJ83">
            <v>0</v>
          </cell>
          <cell r="AK83" t="str">
            <v>DU</v>
          </cell>
          <cell r="AL83">
            <v>0</v>
          </cell>
          <cell r="AM83" t="str">
            <v>ksf</v>
          </cell>
          <cell r="AN83">
            <v>0</v>
          </cell>
          <cell r="AO83" t="str">
            <v>ksf</v>
          </cell>
          <cell r="AP83">
            <v>0</v>
          </cell>
          <cell r="AQ83" t="str">
            <v>ksf</v>
          </cell>
          <cell r="AR83">
            <v>0</v>
          </cell>
          <cell r="AS83" t="str">
            <v>ksf</v>
          </cell>
          <cell r="AT83">
            <v>0</v>
          </cell>
          <cell r="AU83" t="str">
            <v>ksf</v>
          </cell>
          <cell r="AV83">
            <v>0</v>
          </cell>
          <cell r="AW83" t="str">
            <v>ksf</v>
          </cell>
          <cell r="AX83">
            <v>0</v>
          </cell>
          <cell r="AY83" t="str">
            <v>ksf</v>
          </cell>
          <cell r="AZ83">
            <v>0</v>
          </cell>
          <cell r="BA83" t="str">
            <v>ksf</v>
          </cell>
          <cell r="BB83">
            <v>0</v>
          </cell>
          <cell r="BC83" t="str">
            <v>stdnts</v>
          </cell>
          <cell r="BD83">
            <v>0</v>
          </cell>
          <cell r="BE83" t="str">
            <v>parents</v>
          </cell>
          <cell r="BF83">
            <v>0</v>
          </cell>
          <cell r="BG83" t="str">
            <v>staff</v>
          </cell>
          <cell r="BH83">
            <v>0</v>
          </cell>
          <cell r="BI83" t="str">
            <v>ksf</v>
          </cell>
          <cell r="BJ83">
            <v>0</v>
          </cell>
          <cell r="BK83" t="str">
            <v>ksf</v>
          </cell>
          <cell r="BL83">
            <v>0</v>
          </cell>
          <cell r="BM83" t="str">
            <v>ksf</v>
          </cell>
          <cell r="BN83">
            <v>0</v>
          </cell>
          <cell r="BO83" t="str">
            <v>ksf</v>
          </cell>
          <cell r="BP83">
            <v>0</v>
          </cell>
          <cell r="BQ83" t="str">
            <v>DU</v>
          </cell>
          <cell r="BR83">
            <v>0</v>
          </cell>
          <cell r="BS83" t="str">
            <v>ksf</v>
          </cell>
          <cell r="BT83">
            <v>0</v>
          </cell>
          <cell r="BU83" t="str">
            <v>ksf</v>
          </cell>
          <cell r="BV83">
            <v>0</v>
          </cell>
          <cell r="BW83" t="str">
            <v>ksf</v>
          </cell>
          <cell r="BX83">
            <v>0</v>
          </cell>
          <cell r="BY83" t="str">
            <v>ksf</v>
          </cell>
          <cell r="BZ83">
            <v>0</v>
          </cell>
          <cell r="CA83" t="str">
            <v>ksf</v>
          </cell>
          <cell r="CB83">
            <v>0</v>
          </cell>
          <cell r="CC83" t="str">
            <v>ksf</v>
          </cell>
          <cell r="CD83">
            <v>0</v>
          </cell>
          <cell r="CE83" t="str">
            <v>ksf</v>
          </cell>
          <cell r="CF83">
            <v>0</v>
          </cell>
          <cell r="CG83" t="str">
            <v>ksf</v>
          </cell>
          <cell r="CH83">
            <v>0</v>
          </cell>
          <cell r="CI83" t="str">
            <v>stdnts</v>
          </cell>
          <cell r="CJ83">
            <v>0</v>
          </cell>
          <cell r="CK83" t="str">
            <v>parents</v>
          </cell>
          <cell r="CL83">
            <v>0</v>
          </cell>
          <cell r="CM83" t="str">
            <v>staff</v>
          </cell>
          <cell r="CN83">
            <v>0</v>
          </cell>
          <cell r="CO83" t="str">
            <v>ksf</v>
          </cell>
          <cell r="CP83">
            <v>0</v>
          </cell>
          <cell r="CQ83" t="str">
            <v>ksf</v>
          </cell>
          <cell r="CR83">
            <v>0</v>
          </cell>
          <cell r="CS83" t="str">
            <v>ksf</v>
          </cell>
          <cell r="CT83">
            <v>0</v>
          </cell>
          <cell r="CU83" t="str">
            <v>ksf</v>
          </cell>
        </row>
        <row r="84">
          <cell r="D84">
            <v>0</v>
          </cell>
          <cell r="E84" t="str">
            <v>DU</v>
          </cell>
          <cell r="F84">
            <v>3.75</v>
          </cell>
          <cell r="G84" t="str">
            <v>ksf</v>
          </cell>
          <cell r="H84">
            <v>0</v>
          </cell>
          <cell r="I84" t="str">
            <v>ksf</v>
          </cell>
          <cell r="J84">
            <v>0</v>
          </cell>
          <cell r="K84" t="str">
            <v>ksf</v>
          </cell>
          <cell r="L84">
            <v>0</v>
          </cell>
          <cell r="M84" t="str">
            <v>ksf</v>
          </cell>
          <cell r="N84">
            <v>0</v>
          </cell>
          <cell r="O84" t="str">
            <v>ksf</v>
          </cell>
          <cell r="P84">
            <v>0</v>
          </cell>
          <cell r="Q84" t="str">
            <v>ksf</v>
          </cell>
          <cell r="R84">
            <v>0</v>
          </cell>
          <cell r="S84" t="str">
            <v>ksf</v>
          </cell>
          <cell r="T84">
            <v>0</v>
          </cell>
          <cell r="U84" t="str">
            <v>ksf</v>
          </cell>
          <cell r="V84">
            <v>0</v>
          </cell>
          <cell r="W84" t="str">
            <v>stdnts</v>
          </cell>
          <cell r="X84">
            <v>0</v>
          </cell>
          <cell r="Y84" t="str">
            <v>parents</v>
          </cell>
          <cell r="Z84">
            <v>0</v>
          </cell>
          <cell r="AA84" t="str">
            <v>staff</v>
          </cell>
          <cell r="AB84">
            <v>0</v>
          </cell>
          <cell r="AC84" t="str">
            <v>ksf</v>
          </cell>
          <cell r="AD84">
            <v>0</v>
          </cell>
          <cell r="AE84" t="str">
            <v>ksf</v>
          </cell>
          <cell r="AF84">
            <v>0</v>
          </cell>
          <cell r="AG84" t="str">
            <v>ksf</v>
          </cell>
          <cell r="AH84">
            <v>0</v>
          </cell>
          <cell r="AI84" t="str">
            <v>ksf</v>
          </cell>
          <cell r="AJ84">
            <v>29</v>
          </cell>
          <cell r="AK84" t="str">
            <v>DU</v>
          </cell>
          <cell r="AL84">
            <v>6.9880000000000004</v>
          </cell>
          <cell r="AM84" t="str">
            <v>ksf</v>
          </cell>
          <cell r="AN84">
            <v>0</v>
          </cell>
          <cell r="AO84" t="str">
            <v>ksf</v>
          </cell>
          <cell r="AP84">
            <v>0</v>
          </cell>
          <cell r="AQ84" t="str">
            <v>ksf</v>
          </cell>
          <cell r="AR84">
            <v>0</v>
          </cell>
          <cell r="AS84" t="str">
            <v>ksf</v>
          </cell>
          <cell r="AT84">
            <v>0</v>
          </cell>
          <cell r="AU84" t="str">
            <v>ksf</v>
          </cell>
          <cell r="AV84">
            <v>0</v>
          </cell>
          <cell r="AW84" t="str">
            <v>ksf</v>
          </cell>
          <cell r="AX84">
            <v>0</v>
          </cell>
          <cell r="AY84" t="str">
            <v>ksf</v>
          </cell>
          <cell r="AZ84">
            <v>0</v>
          </cell>
          <cell r="BA84" t="str">
            <v>ksf</v>
          </cell>
          <cell r="BB84">
            <v>0</v>
          </cell>
          <cell r="BC84" t="str">
            <v>stdnts</v>
          </cell>
          <cell r="BD84">
            <v>0</v>
          </cell>
          <cell r="BE84" t="str">
            <v>parents</v>
          </cell>
          <cell r="BF84">
            <v>0</v>
          </cell>
          <cell r="BG84" t="str">
            <v>staff</v>
          </cell>
          <cell r="BH84">
            <v>0</v>
          </cell>
          <cell r="BI84" t="str">
            <v>ksf</v>
          </cell>
          <cell r="BJ84">
            <v>0</v>
          </cell>
          <cell r="BK84" t="str">
            <v>ksf</v>
          </cell>
          <cell r="BL84">
            <v>0</v>
          </cell>
          <cell r="BM84" t="str">
            <v>ksf</v>
          </cell>
          <cell r="BN84">
            <v>0</v>
          </cell>
          <cell r="BO84" t="str">
            <v>ksf</v>
          </cell>
          <cell r="BP84">
            <v>29</v>
          </cell>
          <cell r="BQ84" t="str">
            <v>DU</v>
          </cell>
          <cell r="BR84">
            <v>3.238</v>
          </cell>
          <cell r="BS84" t="str">
            <v>ksf</v>
          </cell>
          <cell r="BT84">
            <v>0</v>
          </cell>
          <cell r="BU84" t="str">
            <v>ksf</v>
          </cell>
          <cell r="BV84">
            <v>0</v>
          </cell>
          <cell r="BW84" t="str">
            <v>ksf</v>
          </cell>
          <cell r="BX84">
            <v>0</v>
          </cell>
          <cell r="BY84" t="str">
            <v>ksf</v>
          </cell>
          <cell r="BZ84">
            <v>0</v>
          </cell>
          <cell r="CA84" t="str">
            <v>ksf</v>
          </cell>
          <cell r="CB84">
            <v>0</v>
          </cell>
          <cell r="CC84" t="str">
            <v>ksf</v>
          </cell>
          <cell r="CD84">
            <v>0</v>
          </cell>
          <cell r="CE84" t="str">
            <v>ksf</v>
          </cell>
          <cell r="CF84">
            <v>0</v>
          </cell>
          <cell r="CG84" t="str">
            <v>ksf</v>
          </cell>
          <cell r="CH84">
            <v>0</v>
          </cell>
          <cell r="CI84" t="str">
            <v>stdnts</v>
          </cell>
          <cell r="CJ84">
            <v>0</v>
          </cell>
          <cell r="CK84" t="str">
            <v>parents</v>
          </cell>
          <cell r="CL84">
            <v>0</v>
          </cell>
          <cell r="CM84" t="str">
            <v>staff</v>
          </cell>
          <cell r="CN84">
            <v>0</v>
          </cell>
          <cell r="CO84" t="str">
            <v>ksf</v>
          </cell>
          <cell r="CP84">
            <v>0</v>
          </cell>
          <cell r="CQ84" t="str">
            <v>ksf</v>
          </cell>
          <cell r="CR84">
            <v>0</v>
          </cell>
          <cell r="CS84" t="str">
            <v>ksf</v>
          </cell>
          <cell r="CT84">
            <v>0</v>
          </cell>
          <cell r="CU84" t="str">
            <v>ksf</v>
          </cell>
        </row>
        <row r="85">
          <cell r="D85">
            <v>0</v>
          </cell>
          <cell r="E85" t="str">
            <v>DU</v>
          </cell>
          <cell r="F85">
            <v>0</v>
          </cell>
          <cell r="G85" t="str">
            <v>ksf</v>
          </cell>
          <cell r="H85">
            <v>0</v>
          </cell>
          <cell r="I85" t="str">
            <v>ksf</v>
          </cell>
          <cell r="J85">
            <v>0</v>
          </cell>
          <cell r="K85" t="str">
            <v>ksf</v>
          </cell>
          <cell r="L85">
            <v>0</v>
          </cell>
          <cell r="M85" t="str">
            <v>ksf</v>
          </cell>
          <cell r="N85">
            <v>0</v>
          </cell>
          <cell r="O85" t="str">
            <v>ksf</v>
          </cell>
          <cell r="P85">
            <v>0</v>
          </cell>
          <cell r="Q85" t="str">
            <v>ksf</v>
          </cell>
          <cell r="R85">
            <v>0</v>
          </cell>
          <cell r="S85" t="str">
            <v>ksf</v>
          </cell>
          <cell r="T85">
            <v>0</v>
          </cell>
          <cell r="U85" t="str">
            <v>ksf</v>
          </cell>
          <cell r="V85">
            <v>0</v>
          </cell>
          <cell r="W85" t="str">
            <v>stdnts</v>
          </cell>
          <cell r="X85">
            <v>0</v>
          </cell>
          <cell r="Y85" t="str">
            <v>parents</v>
          </cell>
          <cell r="Z85">
            <v>0</v>
          </cell>
          <cell r="AA85" t="str">
            <v>staff</v>
          </cell>
          <cell r="AB85">
            <v>0</v>
          </cell>
          <cell r="AC85" t="str">
            <v>ksf</v>
          </cell>
          <cell r="AD85">
            <v>0</v>
          </cell>
          <cell r="AE85" t="str">
            <v>ksf</v>
          </cell>
          <cell r="AF85">
            <v>0</v>
          </cell>
          <cell r="AG85" t="str">
            <v>ksf</v>
          </cell>
          <cell r="AH85">
            <v>0</v>
          </cell>
          <cell r="AI85" t="str">
            <v>ksf</v>
          </cell>
          <cell r="AJ85">
            <v>76</v>
          </cell>
          <cell r="AK85" t="str">
            <v>DU</v>
          </cell>
          <cell r="AL85">
            <v>0</v>
          </cell>
          <cell r="AM85" t="str">
            <v>ksf</v>
          </cell>
          <cell r="AN85">
            <v>0</v>
          </cell>
          <cell r="AO85" t="str">
            <v>ksf</v>
          </cell>
          <cell r="AP85">
            <v>0</v>
          </cell>
          <cell r="AQ85" t="str">
            <v>ksf</v>
          </cell>
          <cell r="AR85">
            <v>0</v>
          </cell>
          <cell r="AS85" t="str">
            <v>ksf</v>
          </cell>
          <cell r="AT85">
            <v>0</v>
          </cell>
          <cell r="AU85" t="str">
            <v>ksf</v>
          </cell>
          <cell r="AV85">
            <v>0</v>
          </cell>
          <cell r="AW85" t="str">
            <v>ksf</v>
          </cell>
          <cell r="AX85">
            <v>0</v>
          </cell>
          <cell r="AY85" t="str">
            <v>ksf</v>
          </cell>
          <cell r="AZ85">
            <v>0</v>
          </cell>
          <cell r="BA85" t="str">
            <v>ksf</v>
          </cell>
          <cell r="BB85">
            <v>0</v>
          </cell>
          <cell r="BC85" t="str">
            <v>stdnts</v>
          </cell>
          <cell r="BD85">
            <v>0</v>
          </cell>
          <cell r="BE85" t="str">
            <v>parents</v>
          </cell>
          <cell r="BF85">
            <v>0</v>
          </cell>
          <cell r="BG85" t="str">
            <v>staff</v>
          </cell>
          <cell r="BH85">
            <v>0</v>
          </cell>
          <cell r="BI85" t="str">
            <v>ksf</v>
          </cell>
          <cell r="BJ85">
            <v>0</v>
          </cell>
          <cell r="BK85" t="str">
            <v>ksf</v>
          </cell>
          <cell r="BL85">
            <v>0</v>
          </cell>
          <cell r="BM85" t="str">
            <v>ksf</v>
          </cell>
          <cell r="BN85">
            <v>0</v>
          </cell>
          <cell r="BO85" t="str">
            <v>ksf</v>
          </cell>
          <cell r="BP85">
            <v>76</v>
          </cell>
          <cell r="BQ85" t="str">
            <v>DU</v>
          </cell>
          <cell r="BR85">
            <v>0</v>
          </cell>
          <cell r="BS85" t="str">
            <v>ksf</v>
          </cell>
          <cell r="BT85">
            <v>0</v>
          </cell>
          <cell r="BU85" t="str">
            <v>ksf</v>
          </cell>
          <cell r="BV85">
            <v>0</v>
          </cell>
          <cell r="BW85" t="str">
            <v>ksf</v>
          </cell>
          <cell r="BX85">
            <v>0</v>
          </cell>
          <cell r="BY85" t="str">
            <v>ksf</v>
          </cell>
          <cell r="BZ85">
            <v>0</v>
          </cell>
          <cell r="CA85" t="str">
            <v>ksf</v>
          </cell>
          <cell r="CB85">
            <v>0</v>
          </cell>
          <cell r="CC85" t="str">
            <v>ksf</v>
          </cell>
          <cell r="CD85">
            <v>0</v>
          </cell>
          <cell r="CE85" t="str">
            <v>ksf</v>
          </cell>
          <cell r="CF85">
            <v>0</v>
          </cell>
          <cell r="CG85" t="str">
            <v>ksf</v>
          </cell>
          <cell r="CH85">
            <v>0</v>
          </cell>
          <cell r="CI85" t="str">
            <v>stdnts</v>
          </cell>
          <cell r="CJ85">
            <v>0</v>
          </cell>
          <cell r="CK85" t="str">
            <v>parents</v>
          </cell>
          <cell r="CL85">
            <v>0</v>
          </cell>
          <cell r="CM85" t="str">
            <v>staff</v>
          </cell>
          <cell r="CN85">
            <v>0</v>
          </cell>
          <cell r="CO85" t="str">
            <v>ksf</v>
          </cell>
          <cell r="CP85">
            <v>0</v>
          </cell>
          <cell r="CQ85" t="str">
            <v>ksf</v>
          </cell>
          <cell r="CR85">
            <v>0</v>
          </cell>
          <cell r="CS85" t="str">
            <v>ksf</v>
          </cell>
          <cell r="CT85">
            <v>0</v>
          </cell>
          <cell r="CU85" t="str">
            <v>ksf</v>
          </cell>
        </row>
        <row r="86">
          <cell r="D86">
            <v>0</v>
          </cell>
          <cell r="E86" t="str">
            <v>DU</v>
          </cell>
          <cell r="F86">
            <v>7.5060000000000002</v>
          </cell>
          <cell r="G86" t="str">
            <v>ksf</v>
          </cell>
          <cell r="H86">
            <v>0</v>
          </cell>
          <cell r="I86" t="str">
            <v>ksf</v>
          </cell>
          <cell r="J86">
            <v>0</v>
          </cell>
          <cell r="K86" t="str">
            <v>ksf</v>
          </cell>
          <cell r="L86">
            <v>0</v>
          </cell>
          <cell r="M86" t="str">
            <v>ksf</v>
          </cell>
          <cell r="N86">
            <v>0</v>
          </cell>
          <cell r="O86" t="str">
            <v>ksf</v>
          </cell>
          <cell r="P86">
            <v>0</v>
          </cell>
          <cell r="Q86" t="str">
            <v>ksf</v>
          </cell>
          <cell r="R86">
            <v>0</v>
          </cell>
          <cell r="S86" t="str">
            <v>ksf</v>
          </cell>
          <cell r="T86">
            <v>0</v>
          </cell>
          <cell r="U86" t="str">
            <v>ksf</v>
          </cell>
          <cell r="V86">
            <v>0</v>
          </cell>
          <cell r="W86" t="str">
            <v>stdnts</v>
          </cell>
          <cell r="X86">
            <v>0</v>
          </cell>
          <cell r="Y86" t="str">
            <v>parents</v>
          </cell>
          <cell r="Z86">
            <v>0</v>
          </cell>
          <cell r="AA86" t="str">
            <v>staff</v>
          </cell>
          <cell r="AB86">
            <v>0</v>
          </cell>
          <cell r="AC86" t="str">
            <v>ksf</v>
          </cell>
          <cell r="AD86">
            <v>0</v>
          </cell>
          <cell r="AE86" t="str">
            <v>ksf</v>
          </cell>
          <cell r="AF86">
            <v>0</v>
          </cell>
          <cell r="AG86" t="str">
            <v>ksf</v>
          </cell>
          <cell r="AH86">
            <v>0</v>
          </cell>
          <cell r="AI86" t="str">
            <v>ksf</v>
          </cell>
          <cell r="AJ86">
            <v>0</v>
          </cell>
          <cell r="AK86" t="str">
            <v>DU</v>
          </cell>
          <cell r="AL86">
            <v>0</v>
          </cell>
          <cell r="AM86" t="str">
            <v>ksf</v>
          </cell>
          <cell r="AN86">
            <v>0</v>
          </cell>
          <cell r="AO86" t="str">
            <v>ksf</v>
          </cell>
          <cell r="AP86">
            <v>0</v>
          </cell>
          <cell r="AQ86" t="str">
            <v>ksf</v>
          </cell>
          <cell r="AR86">
            <v>0</v>
          </cell>
          <cell r="AS86" t="str">
            <v>ksf</v>
          </cell>
          <cell r="AT86">
            <v>0</v>
          </cell>
          <cell r="AU86" t="str">
            <v>ksf</v>
          </cell>
          <cell r="AV86">
            <v>0</v>
          </cell>
          <cell r="AW86" t="str">
            <v>ksf</v>
          </cell>
          <cell r="AX86">
            <v>0</v>
          </cell>
          <cell r="AY86" t="str">
            <v>ksf</v>
          </cell>
          <cell r="AZ86">
            <v>0</v>
          </cell>
          <cell r="BA86" t="str">
            <v>ksf</v>
          </cell>
          <cell r="BB86">
            <v>0</v>
          </cell>
          <cell r="BC86" t="str">
            <v>stdnts</v>
          </cell>
          <cell r="BD86">
            <v>0</v>
          </cell>
          <cell r="BE86" t="str">
            <v>parents</v>
          </cell>
          <cell r="BF86">
            <v>0</v>
          </cell>
          <cell r="BG86" t="str">
            <v>staff</v>
          </cell>
          <cell r="BH86">
            <v>0</v>
          </cell>
          <cell r="BI86" t="str">
            <v>ksf</v>
          </cell>
          <cell r="BJ86">
            <v>0</v>
          </cell>
          <cell r="BK86" t="str">
            <v>ksf</v>
          </cell>
          <cell r="BL86">
            <v>0</v>
          </cell>
          <cell r="BM86" t="str">
            <v>ksf</v>
          </cell>
          <cell r="BN86">
            <v>0</v>
          </cell>
          <cell r="BO86" t="str">
            <v>ksf</v>
          </cell>
          <cell r="BP86">
            <v>0</v>
          </cell>
          <cell r="BQ86" t="str">
            <v>DU</v>
          </cell>
          <cell r="BR86">
            <v>-7.5060000000000002</v>
          </cell>
          <cell r="BS86" t="str">
            <v>ksf</v>
          </cell>
          <cell r="BT86">
            <v>0</v>
          </cell>
          <cell r="BU86" t="str">
            <v>ksf</v>
          </cell>
          <cell r="BV86">
            <v>0</v>
          </cell>
          <cell r="BW86" t="str">
            <v>ksf</v>
          </cell>
          <cell r="BX86">
            <v>0</v>
          </cell>
          <cell r="BY86" t="str">
            <v>ksf</v>
          </cell>
          <cell r="BZ86">
            <v>0</v>
          </cell>
          <cell r="CA86" t="str">
            <v>ksf</v>
          </cell>
          <cell r="CB86">
            <v>0</v>
          </cell>
          <cell r="CC86" t="str">
            <v>ksf</v>
          </cell>
          <cell r="CD86">
            <v>0</v>
          </cell>
          <cell r="CE86" t="str">
            <v>ksf</v>
          </cell>
          <cell r="CF86">
            <v>0</v>
          </cell>
          <cell r="CG86" t="str">
            <v>ksf</v>
          </cell>
          <cell r="CH86">
            <v>0</v>
          </cell>
          <cell r="CI86" t="str">
            <v>stdnts</v>
          </cell>
          <cell r="CJ86">
            <v>0</v>
          </cell>
          <cell r="CK86" t="str">
            <v>parents</v>
          </cell>
          <cell r="CL86">
            <v>0</v>
          </cell>
          <cell r="CM86" t="str">
            <v>staff</v>
          </cell>
          <cell r="CN86">
            <v>0</v>
          </cell>
          <cell r="CO86" t="str">
            <v>ksf</v>
          </cell>
          <cell r="CP86">
            <v>0</v>
          </cell>
          <cell r="CQ86" t="str">
            <v>ksf</v>
          </cell>
          <cell r="CR86">
            <v>0</v>
          </cell>
          <cell r="CS86" t="str">
            <v>ksf</v>
          </cell>
          <cell r="CT86">
            <v>0</v>
          </cell>
          <cell r="CU86" t="str">
            <v>ksf</v>
          </cell>
        </row>
        <row r="87">
          <cell r="D87">
            <v>0</v>
          </cell>
          <cell r="E87" t="str">
            <v>DU</v>
          </cell>
          <cell r="F87">
            <v>0</v>
          </cell>
          <cell r="G87" t="str">
            <v>ksf</v>
          </cell>
          <cell r="H87">
            <v>0</v>
          </cell>
          <cell r="I87" t="str">
            <v>ksf</v>
          </cell>
          <cell r="J87">
            <v>0</v>
          </cell>
          <cell r="K87" t="str">
            <v>ksf</v>
          </cell>
          <cell r="L87">
            <v>0</v>
          </cell>
          <cell r="M87" t="str">
            <v>ksf</v>
          </cell>
          <cell r="N87">
            <v>28</v>
          </cell>
          <cell r="O87" t="str">
            <v>ksf</v>
          </cell>
          <cell r="P87">
            <v>0</v>
          </cell>
          <cell r="Q87" t="str">
            <v>ksf</v>
          </cell>
          <cell r="R87">
            <v>0</v>
          </cell>
          <cell r="S87" t="str">
            <v>ksf</v>
          </cell>
          <cell r="T87">
            <v>0</v>
          </cell>
          <cell r="U87" t="str">
            <v>ksf</v>
          </cell>
          <cell r="V87">
            <v>0</v>
          </cell>
          <cell r="W87" t="str">
            <v>stdnts</v>
          </cell>
          <cell r="X87">
            <v>0</v>
          </cell>
          <cell r="Y87" t="str">
            <v>parents</v>
          </cell>
          <cell r="Z87">
            <v>0</v>
          </cell>
          <cell r="AA87" t="str">
            <v>staff</v>
          </cell>
          <cell r="AB87">
            <v>0</v>
          </cell>
          <cell r="AC87" t="str">
            <v>ksf</v>
          </cell>
          <cell r="AD87">
            <v>0</v>
          </cell>
          <cell r="AE87" t="str">
            <v>ksf</v>
          </cell>
          <cell r="AF87">
            <v>0</v>
          </cell>
          <cell r="AG87" t="str">
            <v>ksf</v>
          </cell>
          <cell r="AH87">
            <v>0</v>
          </cell>
          <cell r="AI87" t="str">
            <v>ksf</v>
          </cell>
          <cell r="AJ87">
            <v>0</v>
          </cell>
          <cell r="AK87" t="str">
            <v>DU</v>
          </cell>
          <cell r="AL87">
            <v>0</v>
          </cell>
          <cell r="AM87" t="str">
            <v>ksf</v>
          </cell>
          <cell r="AN87">
            <v>0</v>
          </cell>
          <cell r="AO87" t="str">
            <v>ksf</v>
          </cell>
          <cell r="AP87">
            <v>0</v>
          </cell>
          <cell r="AQ87" t="str">
            <v>ksf</v>
          </cell>
          <cell r="AR87">
            <v>0</v>
          </cell>
          <cell r="AS87" t="str">
            <v>ksf</v>
          </cell>
          <cell r="AT87">
            <v>162.018</v>
          </cell>
          <cell r="AU87" t="str">
            <v>ksf</v>
          </cell>
          <cell r="AV87">
            <v>0</v>
          </cell>
          <cell r="AW87" t="str">
            <v>ksf</v>
          </cell>
          <cell r="AX87">
            <v>0</v>
          </cell>
          <cell r="AY87" t="str">
            <v>ksf</v>
          </cell>
          <cell r="AZ87">
            <v>0</v>
          </cell>
          <cell r="BA87" t="str">
            <v>ksf</v>
          </cell>
          <cell r="BB87">
            <v>0</v>
          </cell>
          <cell r="BC87" t="str">
            <v>stdnts</v>
          </cell>
          <cell r="BD87">
            <v>0</v>
          </cell>
          <cell r="BE87" t="str">
            <v>parents</v>
          </cell>
          <cell r="BF87">
            <v>0</v>
          </cell>
          <cell r="BG87" t="str">
            <v>staff</v>
          </cell>
          <cell r="BH87">
            <v>0</v>
          </cell>
          <cell r="BI87" t="str">
            <v>ksf</v>
          </cell>
          <cell r="BJ87">
            <v>0</v>
          </cell>
          <cell r="BK87" t="str">
            <v>ksf</v>
          </cell>
          <cell r="BL87">
            <v>0</v>
          </cell>
          <cell r="BM87" t="str">
            <v>ksf</v>
          </cell>
          <cell r="BN87">
            <v>0</v>
          </cell>
          <cell r="BO87" t="str">
            <v>ksf</v>
          </cell>
          <cell r="BP87">
            <v>0</v>
          </cell>
          <cell r="BQ87" t="str">
            <v>DU</v>
          </cell>
          <cell r="BR87">
            <v>0</v>
          </cell>
          <cell r="BS87" t="str">
            <v>ksf</v>
          </cell>
          <cell r="BT87">
            <v>0</v>
          </cell>
          <cell r="BU87" t="str">
            <v>ksf</v>
          </cell>
          <cell r="BV87">
            <v>0</v>
          </cell>
          <cell r="BW87" t="str">
            <v>ksf</v>
          </cell>
          <cell r="BX87">
            <v>0</v>
          </cell>
          <cell r="BY87" t="str">
            <v>ksf</v>
          </cell>
          <cell r="BZ87">
            <v>134.018</v>
          </cell>
          <cell r="CA87" t="str">
            <v>ksf</v>
          </cell>
          <cell r="CB87">
            <v>0</v>
          </cell>
          <cell r="CC87" t="str">
            <v>ksf</v>
          </cell>
          <cell r="CD87">
            <v>0</v>
          </cell>
          <cell r="CE87" t="str">
            <v>ksf</v>
          </cell>
          <cell r="CF87">
            <v>0</v>
          </cell>
          <cell r="CG87" t="str">
            <v>ksf</v>
          </cell>
          <cell r="CH87">
            <v>0</v>
          </cell>
          <cell r="CI87" t="str">
            <v>stdnts</v>
          </cell>
          <cell r="CJ87">
            <v>0</v>
          </cell>
          <cell r="CK87" t="str">
            <v>parents</v>
          </cell>
          <cell r="CL87">
            <v>0</v>
          </cell>
          <cell r="CM87" t="str">
            <v>staff</v>
          </cell>
          <cell r="CN87">
            <v>0</v>
          </cell>
          <cell r="CO87" t="str">
            <v>ksf</v>
          </cell>
          <cell r="CP87">
            <v>0</v>
          </cell>
          <cell r="CQ87" t="str">
            <v>ksf</v>
          </cell>
          <cell r="CR87">
            <v>0</v>
          </cell>
          <cell r="CS87" t="str">
            <v>ksf</v>
          </cell>
          <cell r="CT87">
            <v>0</v>
          </cell>
          <cell r="CU87" t="str">
            <v>ksf</v>
          </cell>
        </row>
        <row r="88">
          <cell r="D88">
            <v>0</v>
          </cell>
          <cell r="E88" t="str">
            <v>DU</v>
          </cell>
          <cell r="F88">
            <v>0</v>
          </cell>
          <cell r="G88" t="str">
            <v>ksf</v>
          </cell>
          <cell r="H88">
            <v>0</v>
          </cell>
          <cell r="I88" t="str">
            <v>ksf</v>
          </cell>
          <cell r="J88">
            <v>0</v>
          </cell>
          <cell r="K88" t="str">
            <v>ksf</v>
          </cell>
          <cell r="L88">
            <v>0</v>
          </cell>
          <cell r="M88" t="str">
            <v>ksf</v>
          </cell>
          <cell r="N88">
            <v>0</v>
          </cell>
          <cell r="O88" t="str">
            <v>ksf</v>
          </cell>
          <cell r="P88">
            <v>0</v>
          </cell>
          <cell r="Q88" t="str">
            <v>ksf</v>
          </cell>
          <cell r="R88">
            <v>0</v>
          </cell>
          <cell r="S88" t="str">
            <v>ksf</v>
          </cell>
          <cell r="T88">
            <v>0</v>
          </cell>
          <cell r="U88" t="str">
            <v>ksf</v>
          </cell>
          <cell r="V88">
            <v>0</v>
          </cell>
          <cell r="W88" t="str">
            <v>stdnts</v>
          </cell>
          <cell r="X88">
            <v>0</v>
          </cell>
          <cell r="Y88" t="str">
            <v>parents</v>
          </cell>
          <cell r="Z88">
            <v>0</v>
          </cell>
          <cell r="AA88" t="str">
            <v>staff</v>
          </cell>
          <cell r="AB88">
            <v>0</v>
          </cell>
          <cell r="AC88" t="str">
            <v>ksf</v>
          </cell>
          <cell r="AD88">
            <v>0</v>
          </cell>
          <cell r="AE88" t="str">
            <v>ksf</v>
          </cell>
          <cell r="AF88">
            <v>0</v>
          </cell>
          <cell r="AG88" t="str">
            <v>ksf</v>
          </cell>
          <cell r="AH88">
            <v>0</v>
          </cell>
          <cell r="AI88" t="str">
            <v>ksf</v>
          </cell>
          <cell r="AJ88">
            <v>0</v>
          </cell>
          <cell r="AK88" t="str">
            <v>DU</v>
          </cell>
          <cell r="AL88">
            <v>0</v>
          </cell>
          <cell r="AM88" t="str">
            <v>ksf</v>
          </cell>
          <cell r="AN88">
            <v>0</v>
          </cell>
          <cell r="AO88" t="str">
            <v>ksf</v>
          </cell>
          <cell r="AP88">
            <v>0</v>
          </cell>
          <cell r="AQ88" t="str">
            <v>ksf</v>
          </cell>
          <cell r="AR88">
            <v>0</v>
          </cell>
          <cell r="AS88" t="str">
            <v>ksf</v>
          </cell>
          <cell r="AT88">
            <v>0</v>
          </cell>
          <cell r="AU88" t="str">
            <v>ksf</v>
          </cell>
          <cell r="AV88">
            <v>0</v>
          </cell>
          <cell r="AW88" t="str">
            <v>ksf</v>
          </cell>
          <cell r="AX88">
            <v>0</v>
          </cell>
          <cell r="AY88" t="str">
            <v>ksf</v>
          </cell>
          <cell r="AZ88">
            <v>0</v>
          </cell>
          <cell r="BA88" t="str">
            <v>ksf</v>
          </cell>
          <cell r="BB88">
            <v>0</v>
          </cell>
          <cell r="BC88" t="str">
            <v>stdnts</v>
          </cell>
          <cell r="BD88">
            <v>0</v>
          </cell>
          <cell r="BE88" t="str">
            <v>parents</v>
          </cell>
          <cell r="BF88">
            <v>0</v>
          </cell>
          <cell r="BG88" t="str">
            <v>staff</v>
          </cell>
          <cell r="BH88">
            <v>0</v>
          </cell>
          <cell r="BI88" t="str">
            <v>ksf</v>
          </cell>
          <cell r="BJ88">
            <v>0</v>
          </cell>
          <cell r="BK88" t="str">
            <v>ksf</v>
          </cell>
          <cell r="BL88">
            <v>0</v>
          </cell>
          <cell r="BM88" t="str">
            <v>ksf</v>
          </cell>
          <cell r="BN88">
            <v>0</v>
          </cell>
          <cell r="BO88" t="str">
            <v>ksf</v>
          </cell>
          <cell r="BP88">
            <v>0</v>
          </cell>
          <cell r="BQ88" t="str">
            <v>DU</v>
          </cell>
          <cell r="BR88">
            <v>0</v>
          </cell>
          <cell r="BS88" t="str">
            <v>ksf</v>
          </cell>
          <cell r="BT88">
            <v>0</v>
          </cell>
          <cell r="BU88" t="str">
            <v>ksf</v>
          </cell>
          <cell r="BV88">
            <v>0</v>
          </cell>
          <cell r="BW88" t="str">
            <v>ksf</v>
          </cell>
          <cell r="BX88">
            <v>0</v>
          </cell>
          <cell r="BY88" t="str">
            <v>ksf</v>
          </cell>
          <cell r="BZ88">
            <v>0</v>
          </cell>
          <cell r="CA88" t="str">
            <v>ksf</v>
          </cell>
          <cell r="CB88">
            <v>0</v>
          </cell>
          <cell r="CC88" t="str">
            <v>ksf</v>
          </cell>
          <cell r="CD88">
            <v>0</v>
          </cell>
          <cell r="CE88" t="str">
            <v>ksf</v>
          </cell>
          <cell r="CF88">
            <v>0</v>
          </cell>
          <cell r="CG88" t="str">
            <v>ksf</v>
          </cell>
          <cell r="CH88">
            <v>0</v>
          </cell>
          <cell r="CI88" t="str">
            <v>stdnts</v>
          </cell>
          <cell r="CJ88">
            <v>0</v>
          </cell>
          <cell r="CK88" t="str">
            <v>parents</v>
          </cell>
          <cell r="CL88">
            <v>0</v>
          </cell>
          <cell r="CM88" t="str">
            <v>staff</v>
          </cell>
          <cell r="CN88">
            <v>0</v>
          </cell>
          <cell r="CO88" t="str">
            <v>ksf</v>
          </cell>
          <cell r="CP88">
            <v>0</v>
          </cell>
          <cell r="CQ88" t="str">
            <v>ksf</v>
          </cell>
          <cell r="CR88">
            <v>0</v>
          </cell>
          <cell r="CS88" t="str">
            <v>ksf</v>
          </cell>
          <cell r="CT88">
            <v>0</v>
          </cell>
          <cell r="CU88" t="str">
            <v>ksf</v>
          </cell>
        </row>
        <row r="89">
          <cell r="D89">
            <v>0</v>
          </cell>
          <cell r="E89" t="str">
            <v>DU</v>
          </cell>
          <cell r="F89">
            <v>0</v>
          </cell>
          <cell r="G89" t="str">
            <v>ksf</v>
          </cell>
          <cell r="H89">
            <v>0</v>
          </cell>
          <cell r="I89" t="str">
            <v>ksf</v>
          </cell>
          <cell r="J89">
            <v>0</v>
          </cell>
          <cell r="K89" t="str">
            <v>ksf</v>
          </cell>
          <cell r="L89">
            <v>0</v>
          </cell>
          <cell r="M89" t="str">
            <v>ksf</v>
          </cell>
          <cell r="N89">
            <v>0</v>
          </cell>
          <cell r="O89" t="str">
            <v>ksf</v>
          </cell>
          <cell r="P89">
            <v>0</v>
          </cell>
          <cell r="Q89" t="str">
            <v>ksf</v>
          </cell>
          <cell r="R89">
            <v>0</v>
          </cell>
          <cell r="S89" t="str">
            <v>ksf</v>
          </cell>
          <cell r="T89">
            <v>0</v>
          </cell>
          <cell r="U89" t="str">
            <v>ksf</v>
          </cell>
          <cell r="V89">
            <v>0</v>
          </cell>
          <cell r="W89" t="str">
            <v>stdnts</v>
          </cell>
          <cell r="X89">
            <v>0</v>
          </cell>
          <cell r="Y89" t="str">
            <v>parents</v>
          </cell>
          <cell r="Z89">
            <v>0</v>
          </cell>
          <cell r="AA89" t="str">
            <v>staff</v>
          </cell>
          <cell r="AB89">
            <v>0</v>
          </cell>
          <cell r="AC89" t="str">
            <v>ksf</v>
          </cell>
          <cell r="AD89">
            <v>0</v>
          </cell>
          <cell r="AE89" t="str">
            <v>ksf</v>
          </cell>
          <cell r="AF89">
            <v>0</v>
          </cell>
          <cell r="AG89" t="str">
            <v>ksf</v>
          </cell>
          <cell r="AH89">
            <v>0</v>
          </cell>
          <cell r="AI89" t="str">
            <v>ksf</v>
          </cell>
          <cell r="AJ89">
            <v>0</v>
          </cell>
          <cell r="AK89" t="str">
            <v>DU</v>
          </cell>
          <cell r="AL89">
            <v>0</v>
          </cell>
          <cell r="AM89" t="str">
            <v>ksf</v>
          </cell>
          <cell r="AN89">
            <v>0</v>
          </cell>
          <cell r="AO89" t="str">
            <v>ksf</v>
          </cell>
          <cell r="AP89">
            <v>0</v>
          </cell>
          <cell r="AQ89" t="str">
            <v>ksf</v>
          </cell>
          <cell r="AR89">
            <v>0</v>
          </cell>
          <cell r="AS89" t="str">
            <v>ksf</v>
          </cell>
          <cell r="AT89">
            <v>0</v>
          </cell>
          <cell r="AU89" t="str">
            <v>ksf</v>
          </cell>
          <cell r="AV89">
            <v>0</v>
          </cell>
          <cell r="AW89" t="str">
            <v>ksf</v>
          </cell>
          <cell r="AX89">
            <v>0</v>
          </cell>
          <cell r="AY89" t="str">
            <v>ksf</v>
          </cell>
          <cell r="AZ89">
            <v>0</v>
          </cell>
          <cell r="BA89" t="str">
            <v>ksf</v>
          </cell>
          <cell r="BB89">
            <v>0</v>
          </cell>
          <cell r="BC89" t="str">
            <v>stdnts</v>
          </cell>
          <cell r="BD89">
            <v>0</v>
          </cell>
          <cell r="BE89" t="str">
            <v>parents</v>
          </cell>
          <cell r="BF89">
            <v>0</v>
          </cell>
          <cell r="BG89" t="str">
            <v>staff</v>
          </cell>
          <cell r="BH89">
            <v>0</v>
          </cell>
          <cell r="BI89" t="str">
            <v>ksf</v>
          </cell>
          <cell r="BJ89">
            <v>0</v>
          </cell>
          <cell r="BK89" t="str">
            <v>ksf</v>
          </cell>
          <cell r="BL89">
            <v>0</v>
          </cell>
          <cell r="BM89" t="str">
            <v>ksf</v>
          </cell>
          <cell r="BN89">
            <v>0</v>
          </cell>
          <cell r="BO89" t="str">
            <v>ksf</v>
          </cell>
          <cell r="BP89">
            <v>0</v>
          </cell>
          <cell r="BQ89" t="str">
            <v>DU</v>
          </cell>
          <cell r="BR89">
            <v>0</v>
          </cell>
          <cell r="BS89" t="str">
            <v>ksf</v>
          </cell>
          <cell r="BT89">
            <v>0</v>
          </cell>
          <cell r="BU89" t="str">
            <v>ksf</v>
          </cell>
          <cell r="BV89">
            <v>0</v>
          </cell>
          <cell r="BW89" t="str">
            <v>ksf</v>
          </cell>
          <cell r="BX89">
            <v>0</v>
          </cell>
          <cell r="BY89" t="str">
            <v>ksf</v>
          </cell>
          <cell r="BZ89">
            <v>0</v>
          </cell>
          <cell r="CA89" t="str">
            <v>ksf</v>
          </cell>
          <cell r="CB89">
            <v>0</v>
          </cell>
          <cell r="CC89" t="str">
            <v>ksf</v>
          </cell>
          <cell r="CD89">
            <v>0</v>
          </cell>
          <cell r="CE89" t="str">
            <v>ksf</v>
          </cell>
          <cell r="CF89">
            <v>0</v>
          </cell>
          <cell r="CG89" t="str">
            <v>ksf</v>
          </cell>
          <cell r="CH89">
            <v>0</v>
          </cell>
          <cell r="CI89" t="str">
            <v>stdnts</v>
          </cell>
          <cell r="CJ89">
            <v>0</v>
          </cell>
          <cell r="CK89" t="str">
            <v>parents</v>
          </cell>
          <cell r="CL89">
            <v>0</v>
          </cell>
          <cell r="CM89" t="str">
            <v>staff</v>
          </cell>
          <cell r="CN89">
            <v>0</v>
          </cell>
          <cell r="CO89" t="str">
            <v>ksf</v>
          </cell>
          <cell r="CP89">
            <v>0</v>
          </cell>
          <cell r="CQ89" t="str">
            <v>ksf</v>
          </cell>
          <cell r="CR89">
            <v>0</v>
          </cell>
          <cell r="CS89" t="str">
            <v>ksf</v>
          </cell>
          <cell r="CT89">
            <v>0</v>
          </cell>
          <cell r="CU89" t="str">
            <v>ksf</v>
          </cell>
        </row>
        <row r="90">
          <cell r="D90">
            <v>0</v>
          </cell>
          <cell r="E90" t="str">
            <v>DU</v>
          </cell>
          <cell r="F90">
            <v>0</v>
          </cell>
          <cell r="G90" t="str">
            <v>ksf</v>
          </cell>
          <cell r="H90">
            <v>0</v>
          </cell>
          <cell r="I90" t="str">
            <v>ksf</v>
          </cell>
          <cell r="J90">
            <v>0</v>
          </cell>
          <cell r="K90" t="str">
            <v>ksf</v>
          </cell>
          <cell r="L90">
            <v>0</v>
          </cell>
          <cell r="M90" t="str">
            <v>ksf</v>
          </cell>
          <cell r="N90">
            <v>0</v>
          </cell>
          <cell r="O90" t="str">
            <v>ksf</v>
          </cell>
          <cell r="P90">
            <v>0</v>
          </cell>
          <cell r="Q90" t="str">
            <v>ksf</v>
          </cell>
          <cell r="R90">
            <v>0</v>
          </cell>
          <cell r="S90" t="str">
            <v>ksf</v>
          </cell>
          <cell r="T90">
            <v>0</v>
          </cell>
          <cell r="U90" t="str">
            <v>ksf</v>
          </cell>
          <cell r="V90">
            <v>0</v>
          </cell>
          <cell r="W90" t="str">
            <v>stdnts</v>
          </cell>
          <cell r="X90">
            <v>0</v>
          </cell>
          <cell r="Y90" t="str">
            <v>parents</v>
          </cell>
          <cell r="Z90">
            <v>0</v>
          </cell>
          <cell r="AA90" t="str">
            <v>staff</v>
          </cell>
          <cell r="AB90">
            <v>0</v>
          </cell>
          <cell r="AC90" t="str">
            <v>ksf</v>
          </cell>
          <cell r="AD90">
            <v>0</v>
          </cell>
          <cell r="AE90" t="str">
            <v>ksf</v>
          </cell>
          <cell r="AF90">
            <v>0</v>
          </cell>
          <cell r="AG90" t="str">
            <v>ksf</v>
          </cell>
          <cell r="AH90">
            <v>0</v>
          </cell>
          <cell r="AI90" t="str">
            <v>ksf</v>
          </cell>
          <cell r="AJ90">
            <v>0</v>
          </cell>
          <cell r="AK90" t="str">
            <v>DU</v>
          </cell>
          <cell r="AL90">
            <v>0</v>
          </cell>
          <cell r="AM90" t="str">
            <v>ksf</v>
          </cell>
          <cell r="AN90">
            <v>0</v>
          </cell>
          <cell r="AO90" t="str">
            <v>ksf</v>
          </cell>
          <cell r="AP90">
            <v>0</v>
          </cell>
          <cell r="AQ90" t="str">
            <v>ksf</v>
          </cell>
          <cell r="AR90">
            <v>0</v>
          </cell>
          <cell r="AS90" t="str">
            <v>ksf</v>
          </cell>
          <cell r="AT90">
            <v>0</v>
          </cell>
          <cell r="AU90" t="str">
            <v>ksf</v>
          </cell>
          <cell r="AV90">
            <v>0</v>
          </cell>
          <cell r="AW90" t="str">
            <v>ksf</v>
          </cell>
          <cell r="AX90">
            <v>0</v>
          </cell>
          <cell r="AY90" t="str">
            <v>ksf</v>
          </cell>
          <cell r="AZ90">
            <v>0</v>
          </cell>
          <cell r="BA90" t="str">
            <v>ksf</v>
          </cell>
          <cell r="BB90">
            <v>0</v>
          </cell>
          <cell r="BC90" t="str">
            <v>stdnts</v>
          </cell>
          <cell r="BD90">
            <v>0</v>
          </cell>
          <cell r="BE90" t="str">
            <v>parents</v>
          </cell>
          <cell r="BF90">
            <v>0</v>
          </cell>
          <cell r="BG90" t="str">
            <v>staff</v>
          </cell>
          <cell r="BH90">
            <v>0</v>
          </cell>
          <cell r="BI90" t="str">
            <v>ksf</v>
          </cell>
          <cell r="BJ90">
            <v>0</v>
          </cell>
          <cell r="BK90" t="str">
            <v>ksf</v>
          </cell>
          <cell r="BL90">
            <v>0</v>
          </cell>
          <cell r="BM90" t="str">
            <v>ksf</v>
          </cell>
          <cell r="BN90">
            <v>0</v>
          </cell>
          <cell r="BO90" t="str">
            <v>ksf</v>
          </cell>
          <cell r="BP90">
            <v>0</v>
          </cell>
          <cell r="BQ90" t="str">
            <v>DU</v>
          </cell>
          <cell r="BR90">
            <v>0</v>
          </cell>
          <cell r="BS90" t="str">
            <v>ksf</v>
          </cell>
          <cell r="BT90">
            <v>0</v>
          </cell>
          <cell r="BU90" t="str">
            <v>ksf</v>
          </cell>
          <cell r="BV90">
            <v>0</v>
          </cell>
          <cell r="BW90" t="str">
            <v>ksf</v>
          </cell>
          <cell r="BX90">
            <v>0</v>
          </cell>
          <cell r="BY90" t="str">
            <v>ksf</v>
          </cell>
          <cell r="BZ90">
            <v>0</v>
          </cell>
          <cell r="CA90" t="str">
            <v>ksf</v>
          </cell>
          <cell r="CB90">
            <v>0</v>
          </cell>
          <cell r="CC90" t="str">
            <v>ksf</v>
          </cell>
          <cell r="CD90">
            <v>0</v>
          </cell>
          <cell r="CE90" t="str">
            <v>ksf</v>
          </cell>
          <cell r="CF90">
            <v>0</v>
          </cell>
          <cell r="CG90" t="str">
            <v>ksf</v>
          </cell>
          <cell r="CH90">
            <v>0</v>
          </cell>
          <cell r="CI90" t="str">
            <v>stdnts</v>
          </cell>
          <cell r="CJ90">
            <v>0</v>
          </cell>
          <cell r="CK90" t="str">
            <v>parents</v>
          </cell>
          <cell r="CL90">
            <v>0</v>
          </cell>
          <cell r="CM90" t="str">
            <v>staff</v>
          </cell>
          <cell r="CN90">
            <v>0</v>
          </cell>
          <cell r="CO90" t="str">
            <v>ksf</v>
          </cell>
          <cell r="CP90">
            <v>0</v>
          </cell>
          <cell r="CQ90" t="str">
            <v>ksf</v>
          </cell>
          <cell r="CR90">
            <v>0</v>
          </cell>
          <cell r="CS90" t="str">
            <v>ksf</v>
          </cell>
          <cell r="CT90">
            <v>0</v>
          </cell>
          <cell r="CU90" t="str">
            <v>ksf</v>
          </cell>
        </row>
        <row r="91">
          <cell r="D91">
            <v>0</v>
          </cell>
          <cell r="E91" t="str">
            <v>DU</v>
          </cell>
          <cell r="F91">
            <v>0</v>
          </cell>
          <cell r="G91" t="str">
            <v>ksf</v>
          </cell>
          <cell r="H91">
            <v>0</v>
          </cell>
          <cell r="I91" t="str">
            <v>ksf</v>
          </cell>
          <cell r="J91">
            <v>0</v>
          </cell>
          <cell r="K91" t="str">
            <v>ksf</v>
          </cell>
          <cell r="L91">
            <v>0</v>
          </cell>
          <cell r="M91" t="str">
            <v>ksf</v>
          </cell>
          <cell r="N91">
            <v>0</v>
          </cell>
          <cell r="O91" t="str">
            <v>ksf</v>
          </cell>
          <cell r="P91">
            <v>0</v>
          </cell>
          <cell r="Q91" t="str">
            <v>ksf</v>
          </cell>
          <cell r="R91">
            <v>0</v>
          </cell>
          <cell r="S91" t="str">
            <v>ksf</v>
          </cell>
          <cell r="T91">
            <v>0</v>
          </cell>
          <cell r="U91" t="str">
            <v>ksf</v>
          </cell>
          <cell r="V91">
            <v>0</v>
          </cell>
          <cell r="W91" t="str">
            <v>stdnts</v>
          </cell>
          <cell r="X91">
            <v>0</v>
          </cell>
          <cell r="Y91" t="str">
            <v>parents</v>
          </cell>
          <cell r="Z91">
            <v>0</v>
          </cell>
          <cell r="AA91" t="str">
            <v>staff</v>
          </cell>
          <cell r="AB91">
            <v>0</v>
          </cell>
          <cell r="AC91" t="str">
            <v>ksf</v>
          </cell>
          <cell r="AD91">
            <v>0</v>
          </cell>
          <cell r="AE91" t="str">
            <v>ksf</v>
          </cell>
          <cell r="AF91">
            <v>0</v>
          </cell>
          <cell r="AG91" t="str">
            <v>ksf</v>
          </cell>
          <cell r="AH91">
            <v>0</v>
          </cell>
          <cell r="AI91" t="str">
            <v>ksf</v>
          </cell>
          <cell r="AJ91">
            <v>0</v>
          </cell>
          <cell r="AK91" t="str">
            <v>DU</v>
          </cell>
          <cell r="AL91">
            <v>0</v>
          </cell>
          <cell r="AM91" t="str">
            <v>ksf</v>
          </cell>
          <cell r="AN91">
            <v>0</v>
          </cell>
          <cell r="AO91" t="str">
            <v>ksf</v>
          </cell>
          <cell r="AP91">
            <v>0</v>
          </cell>
          <cell r="AQ91" t="str">
            <v>ksf</v>
          </cell>
          <cell r="AR91">
            <v>0</v>
          </cell>
          <cell r="AS91" t="str">
            <v>ksf</v>
          </cell>
          <cell r="AT91">
            <v>0</v>
          </cell>
          <cell r="AU91" t="str">
            <v>ksf</v>
          </cell>
          <cell r="AV91">
            <v>0</v>
          </cell>
          <cell r="AW91" t="str">
            <v>ksf</v>
          </cell>
          <cell r="AX91">
            <v>0</v>
          </cell>
          <cell r="AY91" t="str">
            <v>ksf</v>
          </cell>
          <cell r="AZ91">
            <v>0</v>
          </cell>
          <cell r="BA91" t="str">
            <v>ksf</v>
          </cell>
          <cell r="BB91">
            <v>0</v>
          </cell>
          <cell r="BC91" t="str">
            <v>stdnts</v>
          </cell>
          <cell r="BD91">
            <v>0</v>
          </cell>
          <cell r="BE91" t="str">
            <v>parents</v>
          </cell>
          <cell r="BF91">
            <v>0</v>
          </cell>
          <cell r="BG91" t="str">
            <v>staff</v>
          </cell>
          <cell r="BH91">
            <v>0</v>
          </cell>
          <cell r="BI91" t="str">
            <v>ksf</v>
          </cell>
          <cell r="BJ91">
            <v>0</v>
          </cell>
          <cell r="BK91" t="str">
            <v>ksf</v>
          </cell>
          <cell r="BL91">
            <v>0</v>
          </cell>
          <cell r="BM91" t="str">
            <v>ksf</v>
          </cell>
          <cell r="BN91">
            <v>0</v>
          </cell>
          <cell r="BO91" t="str">
            <v>ksf</v>
          </cell>
          <cell r="BP91">
            <v>0</v>
          </cell>
          <cell r="BQ91" t="str">
            <v>DU</v>
          </cell>
          <cell r="BR91">
            <v>0</v>
          </cell>
          <cell r="BS91" t="str">
            <v>ksf</v>
          </cell>
          <cell r="BT91">
            <v>0</v>
          </cell>
          <cell r="BU91" t="str">
            <v>ksf</v>
          </cell>
          <cell r="BV91">
            <v>0</v>
          </cell>
          <cell r="BW91" t="str">
            <v>ksf</v>
          </cell>
          <cell r="BX91">
            <v>0</v>
          </cell>
          <cell r="BY91" t="str">
            <v>ksf</v>
          </cell>
          <cell r="BZ91">
            <v>0</v>
          </cell>
          <cell r="CA91" t="str">
            <v>ksf</v>
          </cell>
          <cell r="CB91">
            <v>0</v>
          </cell>
          <cell r="CC91" t="str">
            <v>ksf</v>
          </cell>
          <cell r="CD91">
            <v>0</v>
          </cell>
          <cell r="CE91" t="str">
            <v>ksf</v>
          </cell>
          <cell r="CF91">
            <v>0</v>
          </cell>
          <cell r="CG91" t="str">
            <v>ksf</v>
          </cell>
          <cell r="CH91">
            <v>0</v>
          </cell>
          <cell r="CI91" t="str">
            <v>stdnts</v>
          </cell>
          <cell r="CJ91">
            <v>0</v>
          </cell>
          <cell r="CK91" t="str">
            <v>parents</v>
          </cell>
          <cell r="CL91">
            <v>0</v>
          </cell>
          <cell r="CM91" t="str">
            <v>staff</v>
          </cell>
          <cell r="CN91">
            <v>0</v>
          </cell>
          <cell r="CO91" t="str">
            <v>ksf</v>
          </cell>
          <cell r="CP91">
            <v>0</v>
          </cell>
          <cell r="CQ91" t="str">
            <v>ksf</v>
          </cell>
          <cell r="CR91">
            <v>0</v>
          </cell>
          <cell r="CS91" t="str">
            <v>ksf</v>
          </cell>
          <cell r="CT91">
            <v>0</v>
          </cell>
          <cell r="CU91" t="str">
            <v>ksf</v>
          </cell>
        </row>
        <row r="92">
          <cell r="D92">
            <v>0</v>
          </cell>
          <cell r="E92" t="str">
            <v>DU</v>
          </cell>
          <cell r="F92">
            <v>0</v>
          </cell>
          <cell r="G92" t="str">
            <v>ksf</v>
          </cell>
          <cell r="H92">
            <v>0</v>
          </cell>
          <cell r="I92" t="str">
            <v>ksf</v>
          </cell>
          <cell r="J92">
            <v>0</v>
          </cell>
          <cell r="K92" t="str">
            <v>ksf</v>
          </cell>
          <cell r="L92">
            <v>0</v>
          </cell>
          <cell r="M92" t="str">
            <v>ksf</v>
          </cell>
          <cell r="N92">
            <v>0</v>
          </cell>
          <cell r="O92" t="str">
            <v>ksf</v>
          </cell>
          <cell r="P92">
            <v>0</v>
          </cell>
          <cell r="Q92" t="str">
            <v>ksf</v>
          </cell>
          <cell r="R92">
            <v>0</v>
          </cell>
          <cell r="S92" t="str">
            <v>ksf</v>
          </cell>
          <cell r="T92">
            <v>0</v>
          </cell>
          <cell r="U92" t="str">
            <v>ksf</v>
          </cell>
          <cell r="V92">
            <v>0</v>
          </cell>
          <cell r="W92" t="str">
            <v>stdnts</v>
          </cell>
          <cell r="X92">
            <v>0</v>
          </cell>
          <cell r="Y92" t="str">
            <v>parents</v>
          </cell>
          <cell r="Z92">
            <v>0</v>
          </cell>
          <cell r="AA92" t="str">
            <v>staff</v>
          </cell>
          <cell r="AB92">
            <v>0</v>
          </cell>
          <cell r="AC92" t="str">
            <v>ksf</v>
          </cell>
          <cell r="AD92">
            <v>0</v>
          </cell>
          <cell r="AE92" t="str">
            <v>ksf</v>
          </cell>
          <cell r="AF92">
            <v>0</v>
          </cell>
          <cell r="AG92" t="str">
            <v>ksf</v>
          </cell>
          <cell r="AH92">
            <v>0</v>
          </cell>
          <cell r="AI92" t="str">
            <v>ksf</v>
          </cell>
          <cell r="AJ92">
            <v>0</v>
          </cell>
          <cell r="AK92" t="str">
            <v>DU</v>
          </cell>
          <cell r="AL92">
            <v>0</v>
          </cell>
          <cell r="AM92" t="str">
            <v>ksf</v>
          </cell>
          <cell r="AN92">
            <v>0</v>
          </cell>
          <cell r="AO92" t="str">
            <v>ksf</v>
          </cell>
          <cell r="AP92">
            <v>0</v>
          </cell>
          <cell r="AQ92" t="str">
            <v>ksf</v>
          </cell>
          <cell r="AR92">
            <v>0</v>
          </cell>
          <cell r="AS92" t="str">
            <v>ksf</v>
          </cell>
          <cell r="AT92">
            <v>0</v>
          </cell>
          <cell r="AU92" t="str">
            <v>ksf</v>
          </cell>
          <cell r="AV92">
            <v>0</v>
          </cell>
          <cell r="AW92" t="str">
            <v>ksf</v>
          </cell>
          <cell r="AX92">
            <v>0</v>
          </cell>
          <cell r="AY92" t="str">
            <v>ksf</v>
          </cell>
          <cell r="AZ92">
            <v>0</v>
          </cell>
          <cell r="BA92" t="str">
            <v>ksf</v>
          </cell>
          <cell r="BB92">
            <v>0</v>
          </cell>
          <cell r="BC92" t="str">
            <v>stdnts</v>
          </cell>
          <cell r="BD92">
            <v>0</v>
          </cell>
          <cell r="BE92" t="str">
            <v>parents</v>
          </cell>
          <cell r="BF92">
            <v>0</v>
          </cell>
          <cell r="BG92" t="str">
            <v>staff</v>
          </cell>
          <cell r="BH92">
            <v>0</v>
          </cell>
          <cell r="BI92" t="str">
            <v>ksf</v>
          </cell>
          <cell r="BJ92">
            <v>0</v>
          </cell>
          <cell r="BK92" t="str">
            <v>ksf</v>
          </cell>
          <cell r="BL92">
            <v>0</v>
          </cell>
          <cell r="BM92" t="str">
            <v>ksf</v>
          </cell>
          <cell r="BN92">
            <v>0</v>
          </cell>
          <cell r="BO92" t="str">
            <v>ksf</v>
          </cell>
          <cell r="BP92">
            <v>0</v>
          </cell>
          <cell r="BQ92" t="str">
            <v>DU</v>
          </cell>
          <cell r="BR92">
            <v>0</v>
          </cell>
          <cell r="BS92" t="str">
            <v>ksf</v>
          </cell>
          <cell r="BT92">
            <v>0</v>
          </cell>
          <cell r="BU92" t="str">
            <v>ksf</v>
          </cell>
          <cell r="BV92">
            <v>0</v>
          </cell>
          <cell r="BW92" t="str">
            <v>ksf</v>
          </cell>
          <cell r="BX92">
            <v>0</v>
          </cell>
          <cell r="BY92" t="str">
            <v>ksf</v>
          </cell>
          <cell r="BZ92">
            <v>0</v>
          </cell>
          <cell r="CA92" t="str">
            <v>ksf</v>
          </cell>
          <cell r="CB92">
            <v>0</v>
          </cell>
          <cell r="CC92" t="str">
            <v>ksf</v>
          </cell>
          <cell r="CD92">
            <v>0</v>
          </cell>
          <cell r="CE92" t="str">
            <v>ksf</v>
          </cell>
          <cell r="CF92">
            <v>0</v>
          </cell>
          <cell r="CG92" t="str">
            <v>ksf</v>
          </cell>
          <cell r="CH92">
            <v>0</v>
          </cell>
          <cell r="CI92" t="str">
            <v>stdnts</v>
          </cell>
          <cell r="CJ92">
            <v>0</v>
          </cell>
          <cell r="CK92" t="str">
            <v>parents</v>
          </cell>
          <cell r="CL92">
            <v>0</v>
          </cell>
          <cell r="CM92" t="str">
            <v>staff</v>
          </cell>
          <cell r="CN92">
            <v>0</v>
          </cell>
          <cell r="CO92" t="str">
            <v>ksf</v>
          </cell>
          <cell r="CP92">
            <v>0</v>
          </cell>
          <cell r="CQ92" t="str">
            <v>ksf</v>
          </cell>
          <cell r="CR92">
            <v>0</v>
          </cell>
          <cell r="CS92" t="str">
            <v>ksf</v>
          </cell>
          <cell r="CT92">
            <v>0</v>
          </cell>
          <cell r="CU92" t="str">
            <v>ksf</v>
          </cell>
        </row>
        <row r="93">
          <cell r="D93">
            <v>0</v>
          </cell>
          <cell r="E93" t="str">
            <v>DU</v>
          </cell>
          <cell r="F93">
            <v>0</v>
          </cell>
          <cell r="G93" t="str">
            <v>ksf</v>
          </cell>
          <cell r="H93">
            <v>0</v>
          </cell>
          <cell r="I93" t="str">
            <v>ksf</v>
          </cell>
          <cell r="J93">
            <v>0</v>
          </cell>
          <cell r="K93" t="str">
            <v>ksf</v>
          </cell>
          <cell r="L93">
            <v>0</v>
          </cell>
          <cell r="M93" t="str">
            <v>ksf</v>
          </cell>
          <cell r="N93">
            <v>0</v>
          </cell>
          <cell r="O93" t="str">
            <v>ksf</v>
          </cell>
          <cell r="P93">
            <v>0</v>
          </cell>
          <cell r="Q93" t="str">
            <v>ksf</v>
          </cell>
          <cell r="R93">
            <v>0</v>
          </cell>
          <cell r="S93" t="str">
            <v>ksf</v>
          </cell>
          <cell r="T93">
            <v>0</v>
          </cell>
          <cell r="U93" t="str">
            <v>ksf</v>
          </cell>
          <cell r="V93">
            <v>0</v>
          </cell>
          <cell r="W93" t="str">
            <v>stdnts</v>
          </cell>
          <cell r="X93">
            <v>0</v>
          </cell>
          <cell r="Y93" t="str">
            <v>parents</v>
          </cell>
          <cell r="Z93">
            <v>0</v>
          </cell>
          <cell r="AA93" t="str">
            <v>staff</v>
          </cell>
          <cell r="AB93">
            <v>0</v>
          </cell>
          <cell r="AC93" t="str">
            <v>ksf</v>
          </cell>
          <cell r="AD93">
            <v>0</v>
          </cell>
          <cell r="AE93" t="str">
            <v>ksf</v>
          </cell>
          <cell r="AF93">
            <v>0</v>
          </cell>
          <cell r="AG93" t="str">
            <v>ksf</v>
          </cell>
          <cell r="AH93">
            <v>0</v>
          </cell>
          <cell r="AI93" t="str">
            <v>ksf</v>
          </cell>
          <cell r="AJ93">
            <v>0</v>
          </cell>
          <cell r="AK93" t="str">
            <v>DU</v>
          </cell>
          <cell r="AL93">
            <v>0</v>
          </cell>
          <cell r="AM93" t="str">
            <v>ksf</v>
          </cell>
          <cell r="AN93">
            <v>0</v>
          </cell>
          <cell r="AO93" t="str">
            <v>ksf</v>
          </cell>
          <cell r="AP93">
            <v>0</v>
          </cell>
          <cell r="AQ93" t="str">
            <v>ksf</v>
          </cell>
          <cell r="AR93">
            <v>0</v>
          </cell>
          <cell r="AS93" t="str">
            <v>ksf</v>
          </cell>
          <cell r="AT93">
            <v>0</v>
          </cell>
          <cell r="AU93" t="str">
            <v>ksf</v>
          </cell>
          <cell r="AV93">
            <v>0</v>
          </cell>
          <cell r="AW93" t="str">
            <v>ksf</v>
          </cell>
          <cell r="AX93">
            <v>0</v>
          </cell>
          <cell r="AY93" t="str">
            <v>ksf</v>
          </cell>
          <cell r="AZ93">
            <v>0</v>
          </cell>
          <cell r="BA93" t="str">
            <v>ksf</v>
          </cell>
          <cell r="BB93">
            <v>0</v>
          </cell>
          <cell r="BC93" t="str">
            <v>stdnts</v>
          </cell>
          <cell r="BD93">
            <v>0</v>
          </cell>
          <cell r="BE93" t="str">
            <v>parents</v>
          </cell>
          <cell r="BF93">
            <v>0</v>
          </cell>
          <cell r="BG93" t="str">
            <v>staff</v>
          </cell>
          <cell r="BH93">
            <v>0</v>
          </cell>
          <cell r="BI93" t="str">
            <v>ksf</v>
          </cell>
          <cell r="BJ93">
            <v>0</v>
          </cell>
          <cell r="BK93" t="str">
            <v>ksf</v>
          </cell>
          <cell r="BL93">
            <v>0</v>
          </cell>
          <cell r="BM93" t="str">
            <v>ksf</v>
          </cell>
          <cell r="BN93">
            <v>0</v>
          </cell>
          <cell r="BO93" t="str">
            <v>ksf</v>
          </cell>
          <cell r="BP93">
            <v>0</v>
          </cell>
          <cell r="BQ93" t="str">
            <v>DU</v>
          </cell>
          <cell r="BR93">
            <v>0</v>
          </cell>
          <cell r="BS93" t="str">
            <v>ksf</v>
          </cell>
          <cell r="BT93">
            <v>0</v>
          </cell>
          <cell r="BU93" t="str">
            <v>ksf</v>
          </cell>
          <cell r="BV93">
            <v>0</v>
          </cell>
          <cell r="BW93" t="str">
            <v>ksf</v>
          </cell>
          <cell r="BX93">
            <v>0</v>
          </cell>
          <cell r="BY93" t="str">
            <v>ksf</v>
          </cell>
          <cell r="BZ93">
            <v>0</v>
          </cell>
          <cell r="CA93" t="str">
            <v>ksf</v>
          </cell>
          <cell r="CB93">
            <v>0</v>
          </cell>
          <cell r="CC93" t="str">
            <v>ksf</v>
          </cell>
          <cell r="CD93">
            <v>0</v>
          </cell>
          <cell r="CE93" t="str">
            <v>ksf</v>
          </cell>
          <cell r="CF93">
            <v>0</v>
          </cell>
          <cell r="CG93" t="str">
            <v>ksf</v>
          </cell>
          <cell r="CH93">
            <v>0</v>
          </cell>
          <cell r="CI93" t="str">
            <v>stdnts</v>
          </cell>
          <cell r="CJ93">
            <v>0</v>
          </cell>
          <cell r="CK93" t="str">
            <v>parents</v>
          </cell>
          <cell r="CL93">
            <v>0</v>
          </cell>
          <cell r="CM93" t="str">
            <v>staff</v>
          </cell>
          <cell r="CN93">
            <v>0</v>
          </cell>
          <cell r="CO93" t="str">
            <v>ksf</v>
          </cell>
          <cell r="CP93">
            <v>0</v>
          </cell>
          <cell r="CQ93" t="str">
            <v>ksf</v>
          </cell>
          <cell r="CR93">
            <v>0</v>
          </cell>
          <cell r="CS93" t="str">
            <v>ksf</v>
          </cell>
          <cell r="CT93">
            <v>0</v>
          </cell>
          <cell r="CU93" t="str">
            <v>ksf</v>
          </cell>
        </row>
        <row r="94">
          <cell r="D94">
            <v>0</v>
          </cell>
          <cell r="E94" t="str">
            <v>DU</v>
          </cell>
          <cell r="F94">
            <v>0</v>
          </cell>
          <cell r="G94" t="str">
            <v>ksf</v>
          </cell>
          <cell r="H94">
            <v>0</v>
          </cell>
          <cell r="I94" t="str">
            <v>ksf</v>
          </cell>
          <cell r="J94">
            <v>0</v>
          </cell>
          <cell r="K94" t="str">
            <v>ksf</v>
          </cell>
          <cell r="L94">
            <v>0</v>
          </cell>
          <cell r="M94" t="str">
            <v>ksf</v>
          </cell>
          <cell r="N94">
            <v>0</v>
          </cell>
          <cell r="O94" t="str">
            <v>ksf</v>
          </cell>
          <cell r="P94">
            <v>0</v>
          </cell>
          <cell r="Q94" t="str">
            <v>ksf</v>
          </cell>
          <cell r="R94">
            <v>0</v>
          </cell>
          <cell r="S94" t="str">
            <v>ksf</v>
          </cell>
          <cell r="T94">
            <v>0</v>
          </cell>
          <cell r="U94" t="str">
            <v>ksf</v>
          </cell>
          <cell r="V94">
            <v>0</v>
          </cell>
          <cell r="W94" t="str">
            <v>stdnts</v>
          </cell>
          <cell r="X94">
            <v>0</v>
          </cell>
          <cell r="Y94" t="str">
            <v>parents</v>
          </cell>
          <cell r="Z94">
            <v>0</v>
          </cell>
          <cell r="AA94" t="str">
            <v>staff</v>
          </cell>
          <cell r="AB94">
            <v>0</v>
          </cell>
          <cell r="AC94" t="str">
            <v>ksf</v>
          </cell>
          <cell r="AD94">
            <v>0</v>
          </cell>
          <cell r="AE94" t="str">
            <v>ksf</v>
          </cell>
          <cell r="AF94">
            <v>0</v>
          </cell>
          <cell r="AG94" t="str">
            <v>ksf</v>
          </cell>
          <cell r="AH94">
            <v>0</v>
          </cell>
          <cell r="AI94" t="str">
            <v>ksf</v>
          </cell>
          <cell r="AJ94">
            <v>0</v>
          </cell>
          <cell r="AK94" t="str">
            <v>DU</v>
          </cell>
          <cell r="AL94">
            <v>0</v>
          </cell>
          <cell r="AM94" t="str">
            <v>ksf</v>
          </cell>
          <cell r="AN94">
            <v>0</v>
          </cell>
          <cell r="AO94" t="str">
            <v>ksf</v>
          </cell>
          <cell r="AP94">
            <v>0</v>
          </cell>
          <cell r="AQ94" t="str">
            <v>ksf</v>
          </cell>
          <cell r="AR94">
            <v>0</v>
          </cell>
          <cell r="AS94" t="str">
            <v>ksf</v>
          </cell>
          <cell r="AT94">
            <v>0</v>
          </cell>
          <cell r="AU94" t="str">
            <v>ksf</v>
          </cell>
          <cell r="AV94">
            <v>0</v>
          </cell>
          <cell r="AW94" t="str">
            <v>ksf</v>
          </cell>
          <cell r="AX94">
            <v>0</v>
          </cell>
          <cell r="AY94" t="str">
            <v>ksf</v>
          </cell>
          <cell r="AZ94">
            <v>0</v>
          </cell>
          <cell r="BA94" t="str">
            <v>ksf</v>
          </cell>
          <cell r="BB94">
            <v>0</v>
          </cell>
          <cell r="BC94" t="str">
            <v>stdnts</v>
          </cell>
          <cell r="BD94">
            <v>0</v>
          </cell>
          <cell r="BE94" t="str">
            <v>parents</v>
          </cell>
          <cell r="BF94">
            <v>0</v>
          </cell>
          <cell r="BG94" t="str">
            <v>staff</v>
          </cell>
          <cell r="BH94">
            <v>0</v>
          </cell>
          <cell r="BI94" t="str">
            <v>ksf</v>
          </cell>
          <cell r="BJ94">
            <v>0</v>
          </cell>
          <cell r="BK94" t="str">
            <v>ksf</v>
          </cell>
          <cell r="BL94">
            <v>0</v>
          </cell>
          <cell r="BM94" t="str">
            <v>ksf</v>
          </cell>
          <cell r="BN94">
            <v>0</v>
          </cell>
          <cell r="BO94" t="str">
            <v>ksf</v>
          </cell>
          <cell r="BP94">
            <v>0</v>
          </cell>
          <cell r="BQ94" t="str">
            <v>DU</v>
          </cell>
          <cell r="BR94">
            <v>0</v>
          </cell>
          <cell r="BS94" t="str">
            <v>ksf</v>
          </cell>
          <cell r="BT94">
            <v>0</v>
          </cell>
          <cell r="BU94" t="str">
            <v>ksf</v>
          </cell>
          <cell r="BV94">
            <v>0</v>
          </cell>
          <cell r="BW94" t="str">
            <v>ksf</v>
          </cell>
          <cell r="BX94">
            <v>0</v>
          </cell>
          <cell r="BY94" t="str">
            <v>ksf</v>
          </cell>
          <cell r="BZ94">
            <v>0</v>
          </cell>
          <cell r="CA94" t="str">
            <v>ksf</v>
          </cell>
          <cell r="CB94">
            <v>0</v>
          </cell>
          <cell r="CC94" t="str">
            <v>ksf</v>
          </cell>
          <cell r="CD94">
            <v>0</v>
          </cell>
          <cell r="CE94" t="str">
            <v>ksf</v>
          </cell>
          <cell r="CF94">
            <v>0</v>
          </cell>
          <cell r="CG94" t="str">
            <v>ksf</v>
          </cell>
          <cell r="CH94">
            <v>0</v>
          </cell>
          <cell r="CI94" t="str">
            <v>stdnts</v>
          </cell>
          <cell r="CJ94">
            <v>0</v>
          </cell>
          <cell r="CK94" t="str">
            <v>parents</v>
          </cell>
          <cell r="CL94">
            <v>0</v>
          </cell>
          <cell r="CM94" t="str">
            <v>staff</v>
          </cell>
          <cell r="CN94">
            <v>0</v>
          </cell>
          <cell r="CO94" t="str">
            <v>ksf</v>
          </cell>
          <cell r="CP94">
            <v>0</v>
          </cell>
          <cell r="CQ94" t="str">
            <v>ksf</v>
          </cell>
          <cell r="CR94">
            <v>0</v>
          </cell>
          <cell r="CS94" t="str">
            <v>ksf</v>
          </cell>
          <cell r="CT94">
            <v>0</v>
          </cell>
          <cell r="CU94" t="str">
            <v>ksf</v>
          </cell>
        </row>
        <row r="95">
          <cell r="D95">
            <v>0</v>
          </cell>
          <cell r="E95" t="str">
            <v>DU</v>
          </cell>
          <cell r="F95">
            <v>0</v>
          </cell>
          <cell r="G95" t="str">
            <v>ksf</v>
          </cell>
          <cell r="H95">
            <v>0</v>
          </cell>
          <cell r="I95" t="str">
            <v>ksf</v>
          </cell>
          <cell r="J95">
            <v>0</v>
          </cell>
          <cell r="K95" t="str">
            <v>ksf</v>
          </cell>
          <cell r="L95">
            <v>0</v>
          </cell>
          <cell r="M95" t="str">
            <v>ksf</v>
          </cell>
          <cell r="N95">
            <v>0</v>
          </cell>
          <cell r="O95" t="str">
            <v>ksf</v>
          </cell>
          <cell r="P95">
            <v>0</v>
          </cell>
          <cell r="Q95" t="str">
            <v>ksf</v>
          </cell>
          <cell r="R95">
            <v>0</v>
          </cell>
          <cell r="S95" t="str">
            <v>ksf</v>
          </cell>
          <cell r="T95">
            <v>0</v>
          </cell>
          <cell r="U95" t="str">
            <v>ksf</v>
          </cell>
          <cell r="V95">
            <v>0</v>
          </cell>
          <cell r="W95" t="str">
            <v>stdnts</v>
          </cell>
          <cell r="X95">
            <v>0</v>
          </cell>
          <cell r="Y95" t="str">
            <v>parents</v>
          </cell>
          <cell r="Z95">
            <v>0</v>
          </cell>
          <cell r="AA95" t="str">
            <v>staff</v>
          </cell>
          <cell r="AB95">
            <v>0</v>
          </cell>
          <cell r="AC95" t="str">
            <v>ksf</v>
          </cell>
          <cell r="AD95">
            <v>0</v>
          </cell>
          <cell r="AE95" t="str">
            <v>ksf</v>
          </cell>
          <cell r="AF95">
            <v>0</v>
          </cell>
          <cell r="AG95" t="str">
            <v>ksf</v>
          </cell>
          <cell r="AH95">
            <v>0</v>
          </cell>
          <cell r="AI95" t="str">
            <v>ksf</v>
          </cell>
          <cell r="AJ95">
            <v>0</v>
          </cell>
          <cell r="AK95" t="str">
            <v>DU</v>
          </cell>
          <cell r="AL95">
            <v>0</v>
          </cell>
          <cell r="AM95" t="str">
            <v>ksf</v>
          </cell>
          <cell r="AN95">
            <v>0</v>
          </cell>
          <cell r="AO95" t="str">
            <v>ksf</v>
          </cell>
          <cell r="AP95">
            <v>0</v>
          </cell>
          <cell r="AQ95" t="str">
            <v>ksf</v>
          </cell>
          <cell r="AR95">
            <v>0</v>
          </cell>
          <cell r="AS95" t="str">
            <v>ksf</v>
          </cell>
          <cell r="AT95">
            <v>0</v>
          </cell>
          <cell r="AU95" t="str">
            <v>ksf</v>
          </cell>
          <cell r="AV95">
            <v>0</v>
          </cell>
          <cell r="AW95" t="str">
            <v>ksf</v>
          </cell>
          <cell r="AX95">
            <v>0</v>
          </cell>
          <cell r="AY95" t="str">
            <v>ksf</v>
          </cell>
          <cell r="AZ95">
            <v>0</v>
          </cell>
          <cell r="BA95" t="str">
            <v>ksf</v>
          </cell>
          <cell r="BB95">
            <v>0</v>
          </cell>
          <cell r="BC95" t="str">
            <v>stdnts</v>
          </cell>
          <cell r="BD95">
            <v>0</v>
          </cell>
          <cell r="BE95" t="str">
            <v>parents</v>
          </cell>
          <cell r="BF95">
            <v>0</v>
          </cell>
          <cell r="BG95" t="str">
            <v>staff</v>
          </cell>
          <cell r="BH95">
            <v>0</v>
          </cell>
          <cell r="BI95" t="str">
            <v>ksf</v>
          </cell>
          <cell r="BJ95">
            <v>0</v>
          </cell>
          <cell r="BK95" t="str">
            <v>ksf</v>
          </cell>
          <cell r="BL95">
            <v>0</v>
          </cell>
          <cell r="BM95" t="str">
            <v>ksf</v>
          </cell>
          <cell r="BN95">
            <v>0</v>
          </cell>
          <cell r="BO95" t="str">
            <v>ksf</v>
          </cell>
          <cell r="BP95">
            <v>0</v>
          </cell>
          <cell r="BQ95" t="str">
            <v>DU</v>
          </cell>
          <cell r="BR95">
            <v>0</v>
          </cell>
          <cell r="BS95" t="str">
            <v>ksf</v>
          </cell>
          <cell r="BT95">
            <v>0</v>
          </cell>
          <cell r="BU95" t="str">
            <v>ksf</v>
          </cell>
          <cell r="BV95">
            <v>0</v>
          </cell>
          <cell r="BW95" t="str">
            <v>ksf</v>
          </cell>
          <cell r="BX95">
            <v>0</v>
          </cell>
          <cell r="BY95" t="str">
            <v>ksf</v>
          </cell>
          <cell r="BZ95">
            <v>0</v>
          </cell>
          <cell r="CA95" t="str">
            <v>ksf</v>
          </cell>
          <cell r="CB95">
            <v>0</v>
          </cell>
          <cell r="CC95" t="str">
            <v>ksf</v>
          </cell>
          <cell r="CD95">
            <v>0</v>
          </cell>
          <cell r="CE95" t="str">
            <v>ksf</v>
          </cell>
          <cell r="CF95">
            <v>0</v>
          </cell>
          <cell r="CG95" t="str">
            <v>ksf</v>
          </cell>
          <cell r="CH95">
            <v>0</v>
          </cell>
          <cell r="CI95" t="str">
            <v>stdnts</v>
          </cell>
          <cell r="CJ95">
            <v>0</v>
          </cell>
          <cell r="CK95" t="str">
            <v>parents</v>
          </cell>
          <cell r="CL95">
            <v>0</v>
          </cell>
          <cell r="CM95" t="str">
            <v>staff</v>
          </cell>
          <cell r="CN95">
            <v>0</v>
          </cell>
          <cell r="CO95" t="str">
            <v>ksf</v>
          </cell>
          <cell r="CP95">
            <v>0</v>
          </cell>
          <cell r="CQ95" t="str">
            <v>ksf</v>
          </cell>
          <cell r="CR95">
            <v>0</v>
          </cell>
          <cell r="CS95" t="str">
            <v>ksf</v>
          </cell>
          <cell r="CT95">
            <v>0</v>
          </cell>
          <cell r="CU95" t="str">
            <v>ksf</v>
          </cell>
        </row>
        <row r="96">
          <cell r="D96">
            <v>0</v>
          </cell>
          <cell r="E96" t="str">
            <v>DU</v>
          </cell>
          <cell r="F96">
            <v>0</v>
          </cell>
          <cell r="G96" t="str">
            <v>ksf</v>
          </cell>
          <cell r="H96">
            <v>0</v>
          </cell>
          <cell r="I96" t="str">
            <v>ksf</v>
          </cell>
          <cell r="J96">
            <v>0</v>
          </cell>
          <cell r="K96" t="str">
            <v>ksf</v>
          </cell>
          <cell r="L96">
            <v>0</v>
          </cell>
          <cell r="M96" t="str">
            <v>ksf</v>
          </cell>
          <cell r="N96">
            <v>0</v>
          </cell>
          <cell r="O96" t="str">
            <v>ksf</v>
          </cell>
          <cell r="P96">
            <v>0</v>
          </cell>
          <cell r="Q96" t="str">
            <v>ksf</v>
          </cell>
          <cell r="R96">
            <v>0</v>
          </cell>
          <cell r="S96" t="str">
            <v>ksf</v>
          </cell>
          <cell r="T96">
            <v>0</v>
          </cell>
          <cell r="U96" t="str">
            <v>ksf</v>
          </cell>
          <cell r="V96">
            <v>0</v>
          </cell>
          <cell r="W96" t="str">
            <v>stdnts</v>
          </cell>
          <cell r="X96">
            <v>0</v>
          </cell>
          <cell r="Y96" t="str">
            <v>parents</v>
          </cell>
          <cell r="Z96">
            <v>0</v>
          </cell>
          <cell r="AA96" t="str">
            <v>staff</v>
          </cell>
          <cell r="AB96">
            <v>0</v>
          </cell>
          <cell r="AC96" t="str">
            <v>ksf</v>
          </cell>
          <cell r="AD96">
            <v>0</v>
          </cell>
          <cell r="AE96" t="str">
            <v>ksf</v>
          </cell>
          <cell r="AF96">
            <v>0</v>
          </cell>
          <cell r="AG96" t="str">
            <v>ksf</v>
          </cell>
          <cell r="AH96">
            <v>0</v>
          </cell>
          <cell r="AI96" t="str">
            <v>ksf</v>
          </cell>
          <cell r="AJ96">
            <v>0</v>
          </cell>
          <cell r="AK96" t="str">
            <v>DU</v>
          </cell>
          <cell r="AL96">
            <v>0</v>
          </cell>
          <cell r="AM96" t="str">
            <v>ksf</v>
          </cell>
          <cell r="AN96">
            <v>0</v>
          </cell>
          <cell r="AO96" t="str">
            <v>ksf</v>
          </cell>
          <cell r="AP96">
            <v>0</v>
          </cell>
          <cell r="AQ96" t="str">
            <v>ksf</v>
          </cell>
          <cell r="AR96">
            <v>0</v>
          </cell>
          <cell r="AS96" t="str">
            <v>ksf</v>
          </cell>
          <cell r="AT96">
            <v>0</v>
          </cell>
          <cell r="AU96" t="str">
            <v>ksf</v>
          </cell>
          <cell r="AV96">
            <v>0</v>
          </cell>
          <cell r="AW96" t="str">
            <v>ksf</v>
          </cell>
          <cell r="AX96">
            <v>0</v>
          </cell>
          <cell r="AY96" t="str">
            <v>ksf</v>
          </cell>
          <cell r="AZ96">
            <v>0</v>
          </cell>
          <cell r="BA96" t="str">
            <v>ksf</v>
          </cell>
          <cell r="BB96">
            <v>0</v>
          </cell>
          <cell r="BC96" t="str">
            <v>stdnts</v>
          </cell>
          <cell r="BD96">
            <v>0</v>
          </cell>
          <cell r="BE96" t="str">
            <v>parents</v>
          </cell>
          <cell r="BF96">
            <v>0</v>
          </cell>
          <cell r="BG96" t="str">
            <v>staff</v>
          </cell>
          <cell r="BH96">
            <v>0</v>
          </cell>
          <cell r="BI96" t="str">
            <v>ksf</v>
          </cell>
          <cell r="BJ96">
            <v>0</v>
          </cell>
          <cell r="BK96" t="str">
            <v>ksf</v>
          </cell>
          <cell r="BL96">
            <v>0</v>
          </cell>
          <cell r="BM96" t="str">
            <v>ksf</v>
          </cell>
          <cell r="BN96">
            <v>0</v>
          </cell>
          <cell r="BO96" t="str">
            <v>ksf</v>
          </cell>
          <cell r="BP96">
            <v>0</v>
          </cell>
          <cell r="BQ96" t="str">
            <v>DU</v>
          </cell>
          <cell r="BR96">
            <v>0</v>
          </cell>
          <cell r="BS96" t="str">
            <v>ksf</v>
          </cell>
          <cell r="BT96">
            <v>0</v>
          </cell>
          <cell r="BU96" t="str">
            <v>ksf</v>
          </cell>
          <cell r="BV96">
            <v>0</v>
          </cell>
          <cell r="BW96" t="str">
            <v>ksf</v>
          </cell>
          <cell r="BX96">
            <v>0</v>
          </cell>
          <cell r="BY96" t="str">
            <v>ksf</v>
          </cell>
          <cell r="BZ96">
            <v>0</v>
          </cell>
          <cell r="CA96" t="str">
            <v>ksf</v>
          </cell>
          <cell r="CB96">
            <v>0</v>
          </cell>
          <cell r="CC96" t="str">
            <v>ksf</v>
          </cell>
          <cell r="CD96">
            <v>0</v>
          </cell>
          <cell r="CE96" t="str">
            <v>ksf</v>
          </cell>
          <cell r="CF96">
            <v>0</v>
          </cell>
          <cell r="CG96" t="str">
            <v>ksf</v>
          </cell>
          <cell r="CH96">
            <v>0</v>
          </cell>
          <cell r="CI96" t="str">
            <v>stdnts</v>
          </cell>
          <cell r="CJ96">
            <v>0</v>
          </cell>
          <cell r="CK96" t="str">
            <v>parents</v>
          </cell>
          <cell r="CL96">
            <v>0</v>
          </cell>
          <cell r="CM96" t="str">
            <v>staff</v>
          </cell>
          <cell r="CN96">
            <v>0</v>
          </cell>
          <cell r="CO96" t="str">
            <v>ksf</v>
          </cell>
          <cell r="CP96">
            <v>0</v>
          </cell>
          <cell r="CQ96" t="str">
            <v>ksf</v>
          </cell>
          <cell r="CR96">
            <v>0</v>
          </cell>
          <cell r="CS96" t="str">
            <v>ksf</v>
          </cell>
          <cell r="CT96">
            <v>0</v>
          </cell>
          <cell r="CU96" t="str">
            <v>ksf</v>
          </cell>
        </row>
        <row r="97">
          <cell r="D97">
            <v>0</v>
          </cell>
          <cell r="E97" t="str">
            <v>DU</v>
          </cell>
          <cell r="F97">
            <v>0</v>
          </cell>
          <cell r="G97" t="str">
            <v>ksf</v>
          </cell>
          <cell r="H97">
            <v>0</v>
          </cell>
          <cell r="I97" t="str">
            <v>ksf</v>
          </cell>
          <cell r="J97">
            <v>0</v>
          </cell>
          <cell r="K97" t="str">
            <v>ksf</v>
          </cell>
          <cell r="L97">
            <v>0</v>
          </cell>
          <cell r="M97" t="str">
            <v>ksf</v>
          </cell>
          <cell r="N97">
            <v>0</v>
          </cell>
          <cell r="O97" t="str">
            <v>ksf</v>
          </cell>
          <cell r="P97">
            <v>0</v>
          </cell>
          <cell r="Q97" t="str">
            <v>ksf</v>
          </cell>
          <cell r="R97">
            <v>0</v>
          </cell>
          <cell r="S97" t="str">
            <v>ksf</v>
          </cell>
          <cell r="T97">
            <v>0</v>
          </cell>
          <cell r="U97" t="str">
            <v>ksf</v>
          </cell>
          <cell r="V97">
            <v>0</v>
          </cell>
          <cell r="W97" t="str">
            <v>stdnts</v>
          </cell>
          <cell r="X97">
            <v>0</v>
          </cell>
          <cell r="Y97" t="str">
            <v>parents</v>
          </cell>
          <cell r="Z97">
            <v>0</v>
          </cell>
          <cell r="AA97" t="str">
            <v>staff</v>
          </cell>
          <cell r="AB97">
            <v>0</v>
          </cell>
          <cell r="AC97" t="str">
            <v>ksf</v>
          </cell>
          <cell r="AD97">
            <v>0</v>
          </cell>
          <cell r="AE97" t="str">
            <v>ksf</v>
          </cell>
          <cell r="AF97">
            <v>0</v>
          </cell>
          <cell r="AG97" t="str">
            <v>ksf</v>
          </cell>
          <cell r="AH97">
            <v>0</v>
          </cell>
          <cell r="AI97" t="str">
            <v>ksf</v>
          </cell>
          <cell r="AJ97">
            <v>0</v>
          </cell>
          <cell r="AK97" t="str">
            <v>DU</v>
          </cell>
          <cell r="AL97">
            <v>0</v>
          </cell>
          <cell r="AM97" t="str">
            <v>ksf</v>
          </cell>
          <cell r="AN97">
            <v>0</v>
          </cell>
          <cell r="AO97" t="str">
            <v>ksf</v>
          </cell>
          <cell r="AP97">
            <v>0</v>
          </cell>
          <cell r="AQ97" t="str">
            <v>ksf</v>
          </cell>
          <cell r="AR97">
            <v>0</v>
          </cell>
          <cell r="AS97" t="str">
            <v>ksf</v>
          </cell>
          <cell r="AT97">
            <v>0</v>
          </cell>
          <cell r="AU97" t="str">
            <v>ksf</v>
          </cell>
          <cell r="AV97">
            <v>0</v>
          </cell>
          <cell r="AW97" t="str">
            <v>ksf</v>
          </cell>
          <cell r="AX97">
            <v>0</v>
          </cell>
          <cell r="AY97" t="str">
            <v>ksf</v>
          </cell>
          <cell r="AZ97">
            <v>0</v>
          </cell>
          <cell r="BA97" t="str">
            <v>ksf</v>
          </cell>
          <cell r="BB97">
            <v>0</v>
          </cell>
          <cell r="BC97" t="str">
            <v>stdnts</v>
          </cell>
          <cell r="BD97">
            <v>0</v>
          </cell>
          <cell r="BE97" t="str">
            <v>parents</v>
          </cell>
          <cell r="BF97">
            <v>0</v>
          </cell>
          <cell r="BG97" t="str">
            <v>staff</v>
          </cell>
          <cell r="BH97">
            <v>0</v>
          </cell>
          <cell r="BI97" t="str">
            <v>ksf</v>
          </cell>
          <cell r="BJ97">
            <v>0</v>
          </cell>
          <cell r="BK97" t="str">
            <v>ksf</v>
          </cell>
          <cell r="BL97">
            <v>0</v>
          </cell>
          <cell r="BM97" t="str">
            <v>ksf</v>
          </cell>
          <cell r="BN97">
            <v>0</v>
          </cell>
          <cell r="BO97" t="str">
            <v>ksf</v>
          </cell>
          <cell r="BP97">
            <v>0</v>
          </cell>
          <cell r="BQ97" t="str">
            <v>DU</v>
          </cell>
          <cell r="BR97">
            <v>0</v>
          </cell>
          <cell r="BS97" t="str">
            <v>ksf</v>
          </cell>
          <cell r="BT97">
            <v>0</v>
          </cell>
          <cell r="BU97" t="str">
            <v>ksf</v>
          </cell>
          <cell r="BV97">
            <v>0</v>
          </cell>
          <cell r="BW97" t="str">
            <v>ksf</v>
          </cell>
          <cell r="BX97">
            <v>0</v>
          </cell>
          <cell r="BY97" t="str">
            <v>ksf</v>
          </cell>
          <cell r="BZ97">
            <v>0</v>
          </cell>
          <cell r="CA97" t="str">
            <v>ksf</v>
          </cell>
          <cell r="CB97">
            <v>0</v>
          </cell>
          <cell r="CC97" t="str">
            <v>ksf</v>
          </cell>
          <cell r="CD97">
            <v>0</v>
          </cell>
          <cell r="CE97" t="str">
            <v>ksf</v>
          </cell>
          <cell r="CF97">
            <v>0</v>
          </cell>
          <cell r="CG97" t="str">
            <v>ksf</v>
          </cell>
          <cell r="CH97">
            <v>0</v>
          </cell>
          <cell r="CI97" t="str">
            <v>stdnts</v>
          </cell>
          <cell r="CJ97">
            <v>0</v>
          </cell>
          <cell r="CK97" t="str">
            <v>parents</v>
          </cell>
          <cell r="CL97">
            <v>0</v>
          </cell>
          <cell r="CM97" t="str">
            <v>staff</v>
          </cell>
          <cell r="CN97">
            <v>0</v>
          </cell>
          <cell r="CO97" t="str">
            <v>ksf</v>
          </cell>
          <cell r="CP97">
            <v>0</v>
          </cell>
          <cell r="CQ97" t="str">
            <v>ksf</v>
          </cell>
          <cell r="CR97">
            <v>0</v>
          </cell>
          <cell r="CS97" t="str">
            <v>ksf</v>
          </cell>
          <cell r="CT97">
            <v>0</v>
          </cell>
          <cell r="CU97" t="str">
            <v>ksf</v>
          </cell>
        </row>
        <row r="98">
          <cell r="D98">
            <v>0</v>
          </cell>
          <cell r="E98" t="str">
            <v>DU</v>
          </cell>
          <cell r="F98">
            <v>0</v>
          </cell>
          <cell r="G98" t="str">
            <v>ksf</v>
          </cell>
          <cell r="H98">
            <v>0</v>
          </cell>
          <cell r="I98" t="str">
            <v>ksf</v>
          </cell>
          <cell r="J98">
            <v>0</v>
          </cell>
          <cell r="K98" t="str">
            <v>ksf</v>
          </cell>
          <cell r="L98">
            <v>0</v>
          </cell>
          <cell r="M98" t="str">
            <v>ksf</v>
          </cell>
          <cell r="N98">
            <v>0</v>
          </cell>
          <cell r="O98" t="str">
            <v>ksf</v>
          </cell>
          <cell r="P98">
            <v>0</v>
          </cell>
          <cell r="Q98" t="str">
            <v>ksf</v>
          </cell>
          <cell r="R98">
            <v>0</v>
          </cell>
          <cell r="S98" t="str">
            <v>ksf</v>
          </cell>
          <cell r="T98">
            <v>0</v>
          </cell>
          <cell r="U98" t="str">
            <v>ksf</v>
          </cell>
          <cell r="V98">
            <v>0</v>
          </cell>
          <cell r="W98" t="str">
            <v>stdnts</v>
          </cell>
          <cell r="X98">
            <v>0</v>
          </cell>
          <cell r="Y98" t="str">
            <v>parents</v>
          </cell>
          <cell r="Z98">
            <v>0</v>
          </cell>
          <cell r="AA98" t="str">
            <v>staff</v>
          </cell>
          <cell r="AB98">
            <v>0</v>
          </cell>
          <cell r="AC98" t="str">
            <v>ksf</v>
          </cell>
          <cell r="AD98">
            <v>0</v>
          </cell>
          <cell r="AE98" t="str">
            <v>ksf</v>
          </cell>
          <cell r="AF98">
            <v>0</v>
          </cell>
          <cell r="AG98" t="str">
            <v>ksf</v>
          </cell>
          <cell r="AH98">
            <v>0</v>
          </cell>
          <cell r="AI98" t="str">
            <v>ksf</v>
          </cell>
          <cell r="AJ98">
            <v>0</v>
          </cell>
          <cell r="AK98" t="str">
            <v>DU</v>
          </cell>
          <cell r="AL98">
            <v>0</v>
          </cell>
          <cell r="AM98" t="str">
            <v>ksf</v>
          </cell>
          <cell r="AN98">
            <v>0</v>
          </cell>
          <cell r="AO98" t="str">
            <v>ksf</v>
          </cell>
          <cell r="AP98">
            <v>0</v>
          </cell>
          <cell r="AQ98" t="str">
            <v>ksf</v>
          </cell>
          <cell r="AR98">
            <v>0</v>
          </cell>
          <cell r="AS98" t="str">
            <v>ksf</v>
          </cell>
          <cell r="AT98">
            <v>0</v>
          </cell>
          <cell r="AU98" t="str">
            <v>ksf</v>
          </cell>
          <cell r="AV98">
            <v>0</v>
          </cell>
          <cell r="AW98" t="str">
            <v>ksf</v>
          </cell>
          <cell r="AX98">
            <v>0</v>
          </cell>
          <cell r="AY98" t="str">
            <v>ksf</v>
          </cell>
          <cell r="AZ98">
            <v>0</v>
          </cell>
          <cell r="BA98" t="str">
            <v>ksf</v>
          </cell>
          <cell r="BB98">
            <v>0</v>
          </cell>
          <cell r="BC98" t="str">
            <v>stdnts</v>
          </cell>
          <cell r="BD98">
            <v>0</v>
          </cell>
          <cell r="BE98" t="str">
            <v>parents</v>
          </cell>
          <cell r="BF98">
            <v>0</v>
          </cell>
          <cell r="BG98" t="str">
            <v>staff</v>
          </cell>
          <cell r="BH98">
            <v>0</v>
          </cell>
          <cell r="BI98" t="str">
            <v>ksf</v>
          </cell>
          <cell r="BJ98">
            <v>0</v>
          </cell>
          <cell r="BK98" t="str">
            <v>ksf</v>
          </cell>
          <cell r="BL98">
            <v>0</v>
          </cell>
          <cell r="BM98" t="str">
            <v>ksf</v>
          </cell>
          <cell r="BN98">
            <v>0</v>
          </cell>
          <cell r="BO98" t="str">
            <v>ksf</v>
          </cell>
          <cell r="BP98">
            <v>0</v>
          </cell>
          <cell r="BQ98" t="str">
            <v>DU</v>
          </cell>
          <cell r="BR98">
            <v>0</v>
          </cell>
          <cell r="BS98" t="str">
            <v>ksf</v>
          </cell>
          <cell r="BT98">
            <v>0</v>
          </cell>
          <cell r="BU98" t="str">
            <v>ksf</v>
          </cell>
          <cell r="BV98">
            <v>0</v>
          </cell>
          <cell r="BW98" t="str">
            <v>ksf</v>
          </cell>
          <cell r="BX98">
            <v>0</v>
          </cell>
          <cell r="BY98" t="str">
            <v>ksf</v>
          </cell>
          <cell r="BZ98">
            <v>0</v>
          </cell>
          <cell r="CA98" t="str">
            <v>ksf</v>
          </cell>
          <cell r="CB98">
            <v>0</v>
          </cell>
          <cell r="CC98" t="str">
            <v>ksf</v>
          </cell>
          <cell r="CD98">
            <v>0</v>
          </cell>
          <cell r="CE98" t="str">
            <v>ksf</v>
          </cell>
          <cell r="CF98">
            <v>0</v>
          </cell>
          <cell r="CG98" t="str">
            <v>ksf</v>
          </cell>
          <cell r="CH98">
            <v>0</v>
          </cell>
          <cell r="CI98" t="str">
            <v>stdnts</v>
          </cell>
          <cell r="CJ98">
            <v>0</v>
          </cell>
          <cell r="CK98" t="str">
            <v>parents</v>
          </cell>
          <cell r="CL98">
            <v>0</v>
          </cell>
          <cell r="CM98" t="str">
            <v>staff</v>
          </cell>
          <cell r="CN98">
            <v>0</v>
          </cell>
          <cell r="CO98" t="str">
            <v>ksf</v>
          </cell>
          <cell r="CP98">
            <v>0</v>
          </cell>
          <cell r="CQ98" t="str">
            <v>ksf</v>
          </cell>
          <cell r="CR98">
            <v>0</v>
          </cell>
          <cell r="CS98" t="str">
            <v>ksf</v>
          </cell>
          <cell r="CT98">
            <v>0</v>
          </cell>
          <cell r="CU98" t="str">
            <v>ksf</v>
          </cell>
        </row>
        <row r="99">
          <cell r="D99">
            <v>0</v>
          </cell>
          <cell r="E99" t="str">
            <v>DU</v>
          </cell>
          <cell r="F99">
            <v>0</v>
          </cell>
          <cell r="G99" t="str">
            <v>ksf</v>
          </cell>
          <cell r="H99">
            <v>0</v>
          </cell>
          <cell r="I99" t="str">
            <v>ksf</v>
          </cell>
          <cell r="J99">
            <v>0</v>
          </cell>
          <cell r="K99" t="str">
            <v>ksf</v>
          </cell>
          <cell r="L99">
            <v>0</v>
          </cell>
          <cell r="M99" t="str">
            <v>ksf</v>
          </cell>
          <cell r="N99">
            <v>0</v>
          </cell>
          <cell r="O99" t="str">
            <v>ksf</v>
          </cell>
          <cell r="P99">
            <v>0</v>
          </cell>
          <cell r="Q99" t="str">
            <v>ksf</v>
          </cell>
          <cell r="R99">
            <v>0</v>
          </cell>
          <cell r="S99" t="str">
            <v>ksf</v>
          </cell>
          <cell r="T99">
            <v>0</v>
          </cell>
          <cell r="U99" t="str">
            <v>ksf</v>
          </cell>
          <cell r="V99">
            <v>0</v>
          </cell>
          <cell r="W99" t="str">
            <v>stdnts</v>
          </cell>
          <cell r="X99">
            <v>0</v>
          </cell>
          <cell r="Y99" t="str">
            <v>parents</v>
          </cell>
          <cell r="Z99">
            <v>0</v>
          </cell>
          <cell r="AA99" t="str">
            <v>staff</v>
          </cell>
          <cell r="AB99">
            <v>0</v>
          </cell>
          <cell r="AC99" t="str">
            <v>ksf</v>
          </cell>
          <cell r="AD99">
            <v>0</v>
          </cell>
          <cell r="AE99" t="str">
            <v>ksf</v>
          </cell>
          <cell r="AF99">
            <v>0</v>
          </cell>
          <cell r="AG99" t="str">
            <v>ksf</v>
          </cell>
          <cell r="AH99">
            <v>0</v>
          </cell>
          <cell r="AI99" t="str">
            <v>ksf</v>
          </cell>
          <cell r="AJ99">
            <v>0</v>
          </cell>
          <cell r="AK99" t="str">
            <v>DU</v>
          </cell>
          <cell r="AL99">
            <v>0</v>
          </cell>
          <cell r="AM99" t="str">
            <v>ksf</v>
          </cell>
          <cell r="AN99">
            <v>0</v>
          </cell>
          <cell r="AO99" t="str">
            <v>ksf</v>
          </cell>
          <cell r="AP99">
            <v>0</v>
          </cell>
          <cell r="AQ99" t="str">
            <v>ksf</v>
          </cell>
          <cell r="AR99">
            <v>0</v>
          </cell>
          <cell r="AS99" t="str">
            <v>ksf</v>
          </cell>
          <cell r="AT99">
            <v>0</v>
          </cell>
          <cell r="AU99" t="str">
            <v>ksf</v>
          </cell>
          <cell r="AV99">
            <v>0</v>
          </cell>
          <cell r="AW99" t="str">
            <v>ksf</v>
          </cell>
          <cell r="AX99">
            <v>0</v>
          </cell>
          <cell r="AY99" t="str">
            <v>ksf</v>
          </cell>
          <cell r="AZ99">
            <v>0</v>
          </cell>
          <cell r="BA99" t="str">
            <v>ksf</v>
          </cell>
          <cell r="BB99">
            <v>0</v>
          </cell>
          <cell r="BC99" t="str">
            <v>stdnts</v>
          </cell>
          <cell r="BD99">
            <v>0</v>
          </cell>
          <cell r="BE99" t="str">
            <v>parents</v>
          </cell>
          <cell r="BF99">
            <v>0</v>
          </cell>
          <cell r="BG99" t="str">
            <v>staff</v>
          </cell>
          <cell r="BH99">
            <v>0</v>
          </cell>
          <cell r="BI99" t="str">
            <v>ksf</v>
          </cell>
          <cell r="BJ99">
            <v>0</v>
          </cell>
          <cell r="BK99" t="str">
            <v>ksf</v>
          </cell>
          <cell r="BL99">
            <v>0</v>
          </cell>
          <cell r="BM99" t="str">
            <v>ksf</v>
          </cell>
          <cell r="BN99">
            <v>0</v>
          </cell>
          <cell r="BO99" t="str">
            <v>ksf</v>
          </cell>
          <cell r="BP99">
            <v>0</v>
          </cell>
          <cell r="BQ99" t="str">
            <v>DU</v>
          </cell>
          <cell r="BR99">
            <v>0</v>
          </cell>
          <cell r="BS99" t="str">
            <v>ksf</v>
          </cell>
          <cell r="BT99">
            <v>0</v>
          </cell>
          <cell r="BU99" t="str">
            <v>ksf</v>
          </cell>
          <cell r="BV99">
            <v>0</v>
          </cell>
          <cell r="BW99" t="str">
            <v>ksf</v>
          </cell>
          <cell r="BX99">
            <v>0</v>
          </cell>
          <cell r="BY99" t="str">
            <v>ksf</v>
          </cell>
          <cell r="BZ99">
            <v>0</v>
          </cell>
          <cell r="CA99" t="str">
            <v>ksf</v>
          </cell>
          <cell r="CB99">
            <v>0</v>
          </cell>
          <cell r="CC99" t="str">
            <v>ksf</v>
          </cell>
          <cell r="CD99">
            <v>0</v>
          </cell>
          <cell r="CE99" t="str">
            <v>ksf</v>
          </cell>
          <cell r="CF99">
            <v>0</v>
          </cell>
          <cell r="CG99" t="str">
            <v>ksf</v>
          </cell>
          <cell r="CH99">
            <v>0</v>
          </cell>
          <cell r="CI99" t="str">
            <v>stdnts</v>
          </cell>
          <cell r="CJ99">
            <v>0</v>
          </cell>
          <cell r="CK99" t="str">
            <v>parents</v>
          </cell>
          <cell r="CL99">
            <v>0</v>
          </cell>
          <cell r="CM99" t="str">
            <v>staff</v>
          </cell>
          <cell r="CN99">
            <v>0</v>
          </cell>
          <cell r="CO99" t="str">
            <v>ksf</v>
          </cell>
          <cell r="CP99">
            <v>0</v>
          </cell>
          <cell r="CQ99" t="str">
            <v>ksf</v>
          </cell>
          <cell r="CR99">
            <v>0</v>
          </cell>
          <cell r="CS99" t="str">
            <v>ksf</v>
          </cell>
          <cell r="CT99">
            <v>0</v>
          </cell>
          <cell r="CU99" t="str">
            <v>ksf</v>
          </cell>
        </row>
        <row r="100">
          <cell r="D100">
            <v>0</v>
          </cell>
          <cell r="E100" t="str">
            <v>DU</v>
          </cell>
          <cell r="F100">
            <v>0</v>
          </cell>
          <cell r="G100" t="str">
            <v>ksf</v>
          </cell>
          <cell r="H100">
            <v>0</v>
          </cell>
          <cell r="I100" t="str">
            <v>ksf</v>
          </cell>
          <cell r="J100">
            <v>0</v>
          </cell>
          <cell r="K100" t="str">
            <v>ksf</v>
          </cell>
          <cell r="L100">
            <v>0</v>
          </cell>
          <cell r="M100" t="str">
            <v>ksf</v>
          </cell>
          <cell r="N100">
            <v>0</v>
          </cell>
          <cell r="O100" t="str">
            <v>ksf</v>
          </cell>
          <cell r="P100">
            <v>0</v>
          </cell>
          <cell r="Q100" t="str">
            <v>ksf</v>
          </cell>
          <cell r="R100">
            <v>0</v>
          </cell>
          <cell r="S100" t="str">
            <v>ksf</v>
          </cell>
          <cell r="T100">
            <v>0</v>
          </cell>
          <cell r="U100" t="str">
            <v>ksf</v>
          </cell>
          <cell r="V100">
            <v>0</v>
          </cell>
          <cell r="W100" t="str">
            <v>stdnts</v>
          </cell>
          <cell r="X100">
            <v>0</v>
          </cell>
          <cell r="Y100" t="str">
            <v>parents</v>
          </cell>
          <cell r="Z100">
            <v>0</v>
          </cell>
          <cell r="AA100" t="str">
            <v>staff</v>
          </cell>
          <cell r="AB100">
            <v>0</v>
          </cell>
          <cell r="AC100" t="str">
            <v>ksf</v>
          </cell>
          <cell r="AD100">
            <v>0</v>
          </cell>
          <cell r="AE100" t="str">
            <v>ksf</v>
          </cell>
          <cell r="AF100">
            <v>0</v>
          </cell>
          <cell r="AG100" t="str">
            <v>ksf</v>
          </cell>
          <cell r="AH100">
            <v>0</v>
          </cell>
          <cell r="AI100" t="str">
            <v>ksf</v>
          </cell>
          <cell r="AJ100">
            <v>0</v>
          </cell>
          <cell r="AK100" t="str">
            <v>DU</v>
          </cell>
          <cell r="AL100">
            <v>0</v>
          </cell>
          <cell r="AM100" t="str">
            <v>ksf</v>
          </cell>
          <cell r="AN100">
            <v>0</v>
          </cell>
          <cell r="AO100" t="str">
            <v>ksf</v>
          </cell>
          <cell r="AP100">
            <v>0</v>
          </cell>
          <cell r="AQ100" t="str">
            <v>ksf</v>
          </cell>
          <cell r="AR100">
            <v>0</v>
          </cell>
          <cell r="AS100" t="str">
            <v>ksf</v>
          </cell>
          <cell r="AT100">
            <v>0</v>
          </cell>
          <cell r="AU100" t="str">
            <v>ksf</v>
          </cell>
          <cell r="AV100">
            <v>0</v>
          </cell>
          <cell r="AW100" t="str">
            <v>ksf</v>
          </cell>
          <cell r="AX100">
            <v>0</v>
          </cell>
          <cell r="AY100" t="str">
            <v>ksf</v>
          </cell>
          <cell r="AZ100">
            <v>0</v>
          </cell>
          <cell r="BA100" t="str">
            <v>ksf</v>
          </cell>
          <cell r="BB100">
            <v>0</v>
          </cell>
          <cell r="BC100" t="str">
            <v>stdnts</v>
          </cell>
          <cell r="BD100">
            <v>0</v>
          </cell>
          <cell r="BE100" t="str">
            <v>parents</v>
          </cell>
          <cell r="BF100">
            <v>0</v>
          </cell>
          <cell r="BG100" t="str">
            <v>staff</v>
          </cell>
          <cell r="BH100">
            <v>0</v>
          </cell>
          <cell r="BI100" t="str">
            <v>ksf</v>
          </cell>
          <cell r="BJ100">
            <v>0</v>
          </cell>
          <cell r="BK100" t="str">
            <v>ksf</v>
          </cell>
          <cell r="BL100">
            <v>0</v>
          </cell>
          <cell r="BM100" t="str">
            <v>ksf</v>
          </cell>
          <cell r="BN100">
            <v>0</v>
          </cell>
          <cell r="BO100" t="str">
            <v>ksf</v>
          </cell>
          <cell r="BP100">
            <v>0</v>
          </cell>
          <cell r="BQ100" t="str">
            <v>DU</v>
          </cell>
          <cell r="BR100">
            <v>0</v>
          </cell>
          <cell r="BS100" t="str">
            <v>ksf</v>
          </cell>
          <cell r="BT100">
            <v>0</v>
          </cell>
          <cell r="BU100" t="str">
            <v>ksf</v>
          </cell>
          <cell r="BV100">
            <v>0</v>
          </cell>
          <cell r="BW100" t="str">
            <v>ksf</v>
          </cell>
          <cell r="BX100">
            <v>0</v>
          </cell>
          <cell r="BY100" t="str">
            <v>ksf</v>
          </cell>
          <cell r="BZ100">
            <v>0</v>
          </cell>
          <cell r="CA100" t="str">
            <v>ksf</v>
          </cell>
          <cell r="CB100">
            <v>0</v>
          </cell>
          <cell r="CC100" t="str">
            <v>ksf</v>
          </cell>
          <cell r="CD100">
            <v>0</v>
          </cell>
          <cell r="CE100" t="str">
            <v>ksf</v>
          </cell>
          <cell r="CF100">
            <v>0</v>
          </cell>
          <cell r="CG100" t="str">
            <v>ksf</v>
          </cell>
          <cell r="CH100">
            <v>0</v>
          </cell>
          <cell r="CI100" t="str">
            <v>stdnts</v>
          </cell>
          <cell r="CJ100">
            <v>0</v>
          </cell>
          <cell r="CK100" t="str">
            <v>parents</v>
          </cell>
          <cell r="CL100">
            <v>0</v>
          </cell>
          <cell r="CM100" t="str">
            <v>staff</v>
          </cell>
          <cell r="CN100">
            <v>0</v>
          </cell>
          <cell r="CO100" t="str">
            <v>ksf</v>
          </cell>
          <cell r="CP100">
            <v>0</v>
          </cell>
          <cell r="CQ100" t="str">
            <v>ksf</v>
          </cell>
          <cell r="CR100">
            <v>0</v>
          </cell>
          <cell r="CS100" t="str">
            <v>ksf</v>
          </cell>
          <cell r="CT100">
            <v>0</v>
          </cell>
          <cell r="CU100" t="str">
            <v>ksf</v>
          </cell>
        </row>
        <row r="101">
          <cell r="D101">
            <v>0</v>
          </cell>
          <cell r="E101" t="str">
            <v>DU</v>
          </cell>
          <cell r="F101">
            <v>0</v>
          </cell>
          <cell r="G101" t="str">
            <v>ksf</v>
          </cell>
          <cell r="H101">
            <v>0</v>
          </cell>
          <cell r="I101" t="str">
            <v>ksf</v>
          </cell>
          <cell r="J101">
            <v>0</v>
          </cell>
          <cell r="K101" t="str">
            <v>ksf</v>
          </cell>
          <cell r="L101">
            <v>0</v>
          </cell>
          <cell r="M101" t="str">
            <v>ksf</v>
          </cell>
          <cell r="N101">
            <v>0</v>
          </cell>
          <cell r="O101" t="str">
            <v>ksf</v>
          </cell>
          <cell r="P101">
            <v>0</v>
          </cell>
          <cell r="Q101" t="str">
            <v>ksf</v>
          </cell>
          <cell r="R101">
            <v>0</v>
          </cell>
          <cell r="S101" t="str">
            <v>ksf</v>
          </cell>
          <cell r="T101">
            <v>0</v>
          </cell>
          <cell r="U101" t="str">
            <v>ksf</v>
          </cell>
          <cell r="V101">
            <v>0</v>
          </cell>
          <cell r="W101" t="str">
            <v>stdnts</v>
          </cell>
          <cell r="X101">
            <v>0</v>
          </cell>
          <cell r="Y101" t="str">
            <v>parents</v>
          </cell>
          <cell r="Z101">
            <v>0</v>
          </cell>
          <cell r="AA101" t="str">
            <v>staff</v>
          </cell>
          <cell r="AB101">
            <v>0</v>
          </cell>
          <cell r="AC101" t="str">
            <v>ksf</v>
          </cell>
          <cell r="AD101">
            <v>0</v>
          </cell>
          <cell r="AE101" t="str">
            <v>ksf</v>
          </cell>
          <cell r="AF101">
            <v>0</v>
          </cell>
          <cell r="AG101" t="str">
            <v>ksf</v>
          </cell>
          <cell r="AH101">
            <v>0</v>
          </cell>
          <cell r="AI101" t="str">
            <v>ksf</v>
          </cell>
          <cell r="AJ101">
            <v>0</v>
          </cell>
          <cell r="AK101" t="str">
            <v>DU</v>
          </cell>
          <cell r="AL101">
            <v>0</v>
          </cell>
          <cell r="AM101" t="str">
            <v>ksf</v>
          </cell>
          <cell r="AN101">
            <v>0</v>
          </cell>
          <cell r="AO101" t="str">
            <v>ksf</v>
          </cell>
          <cell r="AP101">
            <v>0</v>
          </cell>
          <cell r="AQ101" t="str">
            <v>ksf</v>
          </cell>
          <cell r="AR101">
            <v>0</v>
          </cell>
          <cell r="AS101" t="str">
            <v>ksf</v>
          </cell>
          <cell r="AT101">
            <v>0</v>
          </cell>
          <cell r="AU101" t="str">
            <v>ksf</v>
          </cell>
          <cell r="AV101">
            <v>0</v>
          </cell>
          <cell r="AW101" t="str">
            <v>ksf</v>
          </cell>
          <cell r="AX101">
            <v>0</v>
          </cell>
          <cell r="AY101" t="str">
            <v>ksf</v>
          </cell>
          <cell r="AZ101">
            <v>0</v>
          </cell>
          <cell r="BA101" t="str">
            <v>ksf</v>
          </cell>
          <cell r="BB101">
            <v>0</v>
          </cell>
          <cell r="BC101" t="str">
            <v>stdnts</v>
          </cell>
          <cell r="BD101">
            <v>0</v>
          </cell>
          <cell r="BE101" t="str">
            <v>parents</v>
          </cell>
          <cell r="BF101">
            <v>0</v>
          </cell>
          <cell r="BG101" t="str">
            <v>staff</v>
          </cell>
          <cell r="BH101">
            <v>0</v>
          </cell>
          <cell r="BI101" t="str">
            <v>ksf</v>
          </cell>
          <cell r="BJ101">
            <v>0</v>
          </cell>
          <cell r="BK101" t="str">
            <v>ksf</v>
          </cell>
          <cell r="BL101">
            <v>0</v>
          </cell>
          <cell r="BM101" t="str">
            <v>ksf</v>
          </cell>
          <cell r="BN101">
            <v>0</v>
          </cell>
          <cell r="BO101" t="str">
            <v>ksf</v>
          </cell>
          <cell r="BP101">
            <v>0</v>
          </cell>
          <cell r="BQ101" t="str">
            <v>DU</v>
          </cell>
          <cell r="BR101">
            <v>0</v>
          </cell>
          <cell r="BS101" t="str">
            <v>ksf</v>
          </cell>
          <cell r="BT101">
            <v>0</v>
          </cell>
          <cell r="BU101" t="str">
            <v>ksf</v>
          </cell>
          <cell r="BV101">
            <v>0</v>
          </cell>
          <cell r="BW101" t="str">
            <v>ksf</v>
          </cell>
          <cell r="BX101">
            <v>0</v>
          </cell>
          <cell r="BY101" t="str">
            <v>ksf</v>
          </cell>
          <cell r="BZ101">
            <v>0</v>
          </cell>
          <cell r="CA101" t="str">
            <v>ksf</v>
          </cell>
          <cell r="CB101">
            <v>0</v>
          </cell>
          <cell r="CC101" t="str">
            <v>ksf</v>
          </cell>
          <cell r="CD101">
            <v>0</v>
          </cell>
          <cell r="CE101" t="str">
            <v>ksf</v>
          </cell>
          <cell r="CF101">
            <v>0</v>
          </cell>
          <cell r="CG101" t="str">
            <v>ksf</v>
          </cell>
          <cell r="CH101">
            <v>0</v>
          </cell>
          <cell r="CI101" t="str">
            <v>stdnts</v>
          </cell>
          <cell r="CJ101">
            <v>0</v>
          </cell>
          <cell r="CK101" t="str">
            <v>parents</v>
          </cell>
          <cell r="CL101">
            <v>0</v>
          </cell>
          <cell r="CM101" t="str">
            <v>staff</v>
          </cell>
          <cell r="CN101">
            <v>0</v>
          </cell>
          <cell r="CO101" t="str">
            <v>ksf</v>
          </cell>
          <cell r="CP101">
            <v>0</v>
          </cell>
          <cell r="CQ101" t="str">
            <v>ksf</v>
          </cell>
          <cell r="CR101">
            <v>0</v>
          </cell>
          <cell r="CS101" t="str">
            <v>ksf</v>
          </cell>
          <cell r="CT101">
            <v>0</v>
          </cell>
          <cell r="CU101" t="str">
            <v>ksf</v>
          </cell>
        </row>
        <row r="102">
          <cell r="D102">
            <v>0</v>
          </cell>
          <cell r="E102" t="str">
            <v>DU</v>
          </cell>
          <cell r="F102">
            <v>0</v>
          </cell>
          <cell r="G102" t="str">
            <v>ksf</v>
          </cell>
          <cell r="H102">
            <v>0</v>
          </cell>
          <cell r="I102" t="str">
            <v>ksf</v>
          </cell>
          <cell r="J102">
            <v>0</v>
          </cell>
          <cell r="K102" t="str">
            <v>ksf</v>
          </cell>
          <cell r="L102">
            <v>0</v>
          </cell>
          <cell r="M102" t="str">
            <v>ksf</v>
          </cell>
          <cell r="N102">
            <v>0</v>
          </cell>
          <cell r="O102" t="str">
            <v>ksf</v>
          </cell>
          <cell r="P102">
            <v>0</v>
          </cell>
          <cell r="Q102" t="str">
            <v>ksf</v>
          </cell>
          <cell r="R102">
            <v>0</v>
          </cell>
          <cell r="S102" t="str">
            <v>ksf</v>
          </cell>
          <cell r="T102">
            <v>0</v>
          </cell>
          <cell r="U102" t="str">
            <v>ksf</v>
          </cell>
          <cell r="V102">
            <v>0</v>
          </cell>
          <cell r="W102" t="str">
            <v>stdnts</v>
          </cell>
          <cell r="X102">
            <v>0</v>
          </cell>
          <cell r="Y102" t="str">
            <v>parents</v>
          </cell>
          <cell r="Z102">
            <v>0</v>
          </cell>
          <cell r="AA102" t="str">
            <v>staff</v>
          </cell>
          <cell r="AB102">
            <v>0</v>
          </cell>
          <cell r="AC102" t="str">
            <v>ksf</v>
          </cell>
          <cell r="AD102">
            <v>0</v>
          </cell>
          <cell r="AE102" t="str">
            <v>ksf</v>
          </cell>
          <cell r="AF102">
            <v>0</v>
          </cell>
          <cell r="AG102" t="str">
            <v>ksf</v>
          </cell>
          <cell r="AH102">
            <v>0</v>
          </cell>
          <cell r="AI102" t="str">
            <v>ksf</v>
          </cell>
          <cell r="AJ102">
            <v>0</v>
          </cell>
          <cell r="AK102" t="str">
            <v>DU</v>
          </cell>
          <cell r="AL102">
            <v>0</v>
          </cell>
          <cell r="AM102" t="str">
            <v>ksf</v>
          </cell>
          <cell r="AN102">
            <v>0</v>
          </cell>
          <cell r="AO102" t="str">
            <v>ksf</v>
          </cell>
          <cell r="AP102">
            <v>0</v>
          </cell>
          <cell r="AQ102" t="str">
            <v>ksf</v>
          </cell>
          <cell r="AR102">
            <v>0</v>
          </cell>
          <cell r="AS102" t="str">
            <v>ksf</v>
          </cell>
          <cell r="AT102">
            <v>0</v>
          </cell>
          <cell r="AU102" t="str">
            <v>ksf</v>
          </cell>
          <cell r="AV102">
            <v>0</v>
          </cell>
          <cell r="AW102" t="str">
            <v>ksf</v>
          </cell>
          <cell r="AX102">
            <v>0</v>
          </cell>
          <cell r="AY102" t="str">
            <v>ksf</v>
          </cell>
          <cell r="AZ102">
            <v>0</v>
          </cell>
          <cell r="BA102" t="str">
            <v>ksf</v>
          </cell>
          <cell r="BB102">
            <v>0</v>
          </cell>
          <cell r="BC102" t="str">
            <v>stdnts</v>
          </cell>
          <cell r="BD102">
            <v>0</v>
          </cell>
          <cell r="BE102" t="str">
            <v>parents</v>
          </cell>
          <cell r="BF102">
            <v>0</v>
          </cell>
          <cell r="BG102" t="str">
            <v>staff</v>
          </cell>
          <cell r="BH102">
            <v>0</v>
          </cell>
          <cell r="BI102" t="str">
            <v>ksf</v>
          </cell>
          <cell r="BJ102">
            <v>0</v>
          </cell>
          <cell r="BK102" t="str">
            <v>ksf</v>
          </cell>
          <cell r="BL102">
            <v>0</v>
          </cell>
          <cell r="BM102" t="str">
            <v>ksf</v>
          </cell>
          <cell r="BN102">
            <v>0</v>
          </cell>
          <cell r="BO102" t="str">
            <v>ksf</v>
          </cell>
          <cell r="BP102">
            <v>0</v>
          </cell>
          <cell r="BQ102" t="str">
            <v>DU</v>
          </cell>
          <cell r="BR102">
            <v>0</v>
          </cell>
          <cell r="BS102" t="str">
            <v>ksf</v>
          </cell>
          <cell r="BT102">
            <v>0</v>
          </cell>
          <cell r="BU102" t="str">
            <v>ksf</v>
          </cell>
          <cell r="BV102">
            <v>0</v>
          </cell>
          <cell r="BW102" t="str">
            <v>ksf</v>
          </cell>
          <cell r="BX102">
            <v>0</v>
          </cell>
          <cell r="BY102" t="str">
            <v>ksf</v>
          </cell>
          <cell r="BZ102">
            <v>0</v>
          </cell>
          <cell r="CA102" t="str">
            <v>ksf</v>
          </cell>
          <cell r="CB102">
            <v>0</v>
          </cell>
          <cell r="CC102" t="str">
            <v>ksf</v>
          </cell>
          <cell r="CD102">
            <v>0</v>
          </cell>
          <cell r="CE102" t="str">
            <v>ksf</v>
          </cell>
          <cell r="CF102">
            <v>0</v>
          </cell>
          <cell r="CG102" t="str">
            <v>ksf</v>
          </cell>
          <cell r="CH102">
            <v>0</v>
          </cell>
          <cell r="CI102" t="str">
            <v>stdnts</v>
          </cell>
          <cell r="CJ102">
            <v>0</v>
          </cell>
          <cell r="CK102" t="str">
            <v>parents</v>
          </cell>
          <cell r="CL102">
            <v>0</v>
          </cell>
          <cell r="CM102" t="str">
            <v>staff</v>
          </cell>
          <cell r="CN102">
            <v>0</v>
          </cell>
          <cell r="CO102" t="str">
            <v>ksf</v>
          </cell>
          <cell r="CP102">
            <v>0</v>
          </cell>
          <cell r="CQ102" t="str">
            <v>ksf</v>
          </cell>
          <cell r="CR102">
            <v>0</v>
          </cell>
          <cell r="CS102" t="str">
            <v>ksf</v>
          </cell>
          <cell r="CT102">
            <v>0</v>
          </cell>
          <cell r="CU102" t="str">
            <v>ksf</v>
          </cell>
        </row>
        <row r="103">
          <cell r="D103">
            <v>0</v>
          </cell>
          <cell r="E103" t="str">
            <v>DU</v>
          </cell>
          <cell r="F103">
            <v>0</v>
          </cell>
          <cell r="G103" t="str">
            <v>ksf</v>
          </cell>
          <cell r="H103">
            <v>0</v>
          </cell>
          <cell r="I103" t="str">
            <v>ksf</v>
          </cell>
          <cell r="J103">
            <v>0</v>
          </cell>
          <cell r="K103" t="str">
            <v>ksf</v>
          </cell>
          <cell r="L103">
            <v>0</v>
          </cell>
          <cell r="M103" t="str">
            <v>ksf</v>
          </cell>
          <cell r="N103">
            <v>0</v>
          </cell>
          <cell r="O103" t="str">
            <v>ksf</v>
          </cell>
          <cell r="P103">
            <v>0</v>
          </cell>
          <cell r="Q103" t="str">
            <v>ksf</v>
          </cell>
          <cell r="R103">
            <v>0</v>
          </cell>
          <cell r="S103" t="str">
            <v>ksf</v>
          </cell>
          <cell r="T103">
            <v>0</v>
          </cell>
          <cell r="U103" t="str">
            <v>ksf</v>
          </cell>
          <cell r="V103">
            <v>0</v>
          </cell>
          <cell r="W103" t="str">
            <v>stdnts</v>
          </cell>
          <cell r="X103">
            <v>0</v>
          </cell>
          <cell r="Y103" t="str">
            <v>parents</v>
          </cell>
          <cell r="Z103">
            <v>0</v>
          </cell>
          <cell r="AA103" t="str">
            <v>staff</v>
          </cell>
          <cell r="AB103">
            <v>0</v>
          </cell>
          <cell r="AC103" t="str">
            <v>ksf</v>
          </cell>
          <cell r="AD103">
            <v>0</v>
          </cell>
          <cell r="AE103" t="str">
            <v>ksf</v>
          </cell>
          <cell r="AF103">
            <v>0</v>
          </cell>
          <cell r="AG103" t="str">
            <v>ksf</v>
          </cell>
          <cell r="AH103">
            <v>0</v>
          </cell>
          <cell r="AI103" t="str">
            <v>ksf</v>
          </cell>
          <cell r="AJ103">
            <v>10</v>
          </cell>
          <cell r="AK103" t="str">
            <v>DU</v>
          </cell>
          <cell r="AL103">
            <v>5.3760000000000003</v>
          </cell>
          <cell r="AM103" t="str">
            <v>ksf</v>
          </cell>
          <cell r="AN103">
            <v>0</v>
          </cell>
          <cell r="AO103" t="str">
            <v>ksf</v>
          </cell>
          <cell r="AP103">
            <v>0</v>
          </cell>
          <cell r="AQ103" t="str">
            <v>ksf</v>
          </cell>
          <cell r="AR103">
            <v>0</v>
          </cell>
          <cell r="AS103" t="str">
            <v>ksf</v>
          </cell>
          <cell r="AT103">
            <v>0</v>
          </cell>
          <cell r="AU103" t="str">
            <v>ksf</v>
          </cell>
          <cell r="AV103">
            <v>0</v>
          </cell>
          <cell r="AW103" t="str">
            <v>ksf</v>
          </cell>
          <cell r="AX103">
            <v>0</v>
          </cell>
          <cell r="AY103" t="str">
            <v>ksf</v>
          </cell>
          <cell r="AZ103">
            <v>0</v>
          </cell>
          <cell r="BA103" t="str">
            <v>ksf</v>
          </cell>
          <cell r="BB103">
            <v>0</v>
          </cell>
          <cell r="BC103" t="str">
            <v>stdnts</v>
          </cell>
          <cell r="BD103">
            <v>0</v>
          </cell>
          <cell r="BE103" t="str">
            <v>parents</v>
          </cell>
          <cell r="BF103">
            <v>0</v>
          </cell>
          <cell r="BG103" t="str">
            <v>staff</v>
          </cell>
          <cell r="BH103">
            <v>0</v>
          </cell>
          <cell r="BI103" t="str">
            <v>ksf</v>
          </cell>
          <cell r="BJ103">
            <v>0</v>
          </cell>
          <cell r="BK103" t="str">
            <v>ksf</v>
          </cell>
          <cell r="BL103">
            <v>0</v>
          </cell>
          <cell r="BM103" t="str">
            <v>ksf</v>
          </cell>
          <cell r="BN103">
            <v>0</v>
          </cell>
          <cell r="BO103" t="str">
            <v>ksf</v>
          </cell>
          <cell r="BP103">
            <v>10</v>
          </cell>
          <cell r="BQ103" t="str">
            <v>DU</v>
          </cell>
          <cell r="BR103">
            <v>5.3760000000000003</v>
          </cell>
          <cell r="BS103" t="str">
            <v>ksf</v>
          </cell>
          <cell r="BT103">
            <v>0</v>
          </cell>
          <cell r="BU103" t="str">
            <v>ksf</v>
          </cell>
          <cell r="BV103">
            <v>0</v>
          </cell>
          <cell r="BW103" t="str">
            <v>ksf</v>
          </cell>
          <cell r="BX103">
            <v>0</v>
          </cell>
          <cell r="BY103" t="str">
            <v>ksf</v>
          </cell>
          <cell r="BZ103">
            <v>0</v>
          </cell>
          <cell r="CA103" t="str">
            <v>ksf</v>
          </cell>
          <cell r="CB103">
            <v>0</v>
          </cell>
          <cell r="CC103" t="str">
            <v>ksf</v>
          </cell>
          <cell r="CD103">
            <v>0</v>
          </cell>
          <cell r="CE103" t="str">
            <v>ksf</v>
          </cell>
          <cell r="CF103">
            <v>0</v>
          </cell>
          <cell r="CG103" t="str">
            <v>ksf</v>
          </cell>
          <cell r="CH103">
            <v>0</v>
          </cell>
          <cell r="CI103" t="str">
            <v>stdnts</v>
          </cell>
          <cell r="CJ103">
            <v>0</v>
          </cell>
          <cell r="CK103" t="str">
            <v>parents</v>
          </cell>
          <cell r="CL103">
            <v>0</v>
          </cell>
          <cell r="CM103" t="str">
            <v>staff</v>
          </cell>
          <cell r="CN103">
            <v>0</v>
          </cell>
          <cell r="CO103" t="str">
            <v>ksf</v>
          </cell>
          <cell r="CP103">
            <v>0</v>
          </cell>
          <cell r="CQ103" t="str">
            <v>ksf</v>
          </cell>
          <cell r="CR103">
            <v>0</v>
          </cell>
          <cell r="CS103" t="str">
            <v>ksf</v>
          </cell>
          <cell r="CT103">
            <v>0</v>
          </cell>
          <cell r="CU103" t="str">
            <v>ksf</v>
          </cell>
        </row>
        <row r="104">
          <cell r="D104">
            <v>0</v>
          </cell>
          <cell r="E104" t="str">
            <v>DU</v>
          </cell>
          <cell r="F104">
            <v>0</v>
          </cell>
          <cell r="G104" t="str">
            <v>ksf</v>
          </cell>
          <cell r="H104">
            <v>0</v>
          </cell>
          <cell r="I104" t="str">
            <v>ksf</v>
          </cell>
          <cell r="J104">
            <v>0</v>
          </cell>
          <cell r="K104" t="str">
            <v>ksf</v>
          </cell>
          <cell r="L104">
            <v>0</v>
          </cell>
          <cell r="M104" t="str">
            <v>ksf</v>
          </cell>
          <cell r="N104">
            <v>0</v>
          </cell>
          <cell r="O104" t="str">
            <v>ksf</v>
          </cell>
          <cell r="P104">
            <v>0</v>
          </cell>
          <cell r="Q104" t="str">
            <v>ksf</v>
          </cell>
          <cell r="R104">
            <v>0</v>
          </cell>
          <cell r="S104" t="str">
            <v>ksf</v>
          </cell>
          <cell r="T104">
            <v>0</v>
          </cell>
          <cell r="U104" t="str">
            <v>ksf</v>
          </cell>
          <cell r="V104">
            <v>0</v>
          </cell>
          <cell r="W104" t="str">
            <v>stdnts</v>
          </cell>
          <cell r="X104">
            <v>0</v>
          </cell>
          <cell r="Y104" t="str">
            <v>parents</v>
          </cell>
          <cell r="Z104">
            <v>0</v>
          </cell>
          <cell r="AA104" t="str">
            <v>staff</v>
          </cell>
          <cell r="AB104">
            <v>0</v>
          </cell>
          <cell r="AC104" t="str">
            <v>ksf</v>
          </cell>
          <cell r="AD104">
            <v>0</v>
          </cell>
          <cell r="AE104" t="str">
            <v>ksf</v>
          </cell>
          <cell r="AF104">
            <v>0</v>
          </cell>
          <cell r="AG104" t="str">
            <v>ksf</v>
          </cell>
          <cell r="AH104">
            <v>0</v>
          </cell>
          <cell r="AI104" t="str">
            <v>ksf</v>
          </cell>
          <cell r="AJ104">
            <v>13</v>
          </cell>
          <cell r="AK104" t="str">
            <v>DU</v>
          </cell>
          <cell r="AL104">
            <v>0</v>
          </cell>
          <cell r="AM104" t="str">
            <v>ksf</v>
          </cell>
          <cell r="AN104">
            <v>0</v>
          </cell>
          <cell r="AO104" t="str">
            <v>ksf</v>
          </cell>
          <cell r="AP104">
            <v>0</v>
          </cell>
          <cell r="AQ104" t="str">
            <v>ksf</v>
          </cell>
          <cell r="AR104">
            <v>0</v>
          </cell>
          <cell r="AS104" t="str">
            <v>ksf</v>
          </cell>
          <cell r="AT104">
            <v>0</v>
          </cell>
          <cell r="AU104" t="str">
            <v>ksf</v>
          </cell>
          <cell r="AV104">
            <v>0</v>
          </cell>
          <cell r="AW104" t="str">
            <v>ksf</v>
          </cell>
          <cell r="AX104">
            <v>0</v>
          </cell>
          <cell r="AY104" t="str">
            <v>ksf</v>
          </cell>
          <cell r="AZ104">
            <v>0</v>
          </cell>
          <cell r="BA104" t="str">
            <v>ksf</v>
          </cell>
          <cell r="BB104">
            <v>0</v>
          </cell>
          <cell r="BC104" t="str">
            <v>stdnts</v>
          </cell>
          <cell r="BD104">
            <v>0</v>
          </cell>
          <cell r="BE104" t="str">
            <v>parents</v>
          </cell>
          <cell r="BF104">
            <v>0</v>
          </cell>
          <cell r="BG104" t="str">
            <v>staff</v>
          </cell>
          <cell r="BH104">
            <v>0</v>
          </cell>
          <cell r="BI104" t="str">
            <v>ksf</v>
          </cell>
          <cell r="BJ104">
            <v>0</v>
          </cell>
          <cell r="BK104" t="str">
            <v>ksf</v>
          </cell>
          <cell r="BL104">
            <v>0</v>
          </cell>
          <cell r="BM104" t="str">
            <v>ksf</v>
          </cell>
          <cell r="BN104">
            <v>0</v>
          </cell>
          <cell r="BO104" t="str">
            <v>ksf</v>
          </cell>
          <cell r="BP104">
            <v>13</v>
          </cell>
          <cell r="BQ104" t="str">
            <v>DU</v>
          </cell>
          <cell r="BR104">
            <v>0</v>
          </cell>
          <cell r="BS104" t="str">
            <v>ksf</v>
          </cell>
          <cell r="BT104">
            <v>0</v>
          </cell>
          <cell r="BU104" t="str">
            <v>ksf</v>
          </cell>
          <cell r="BV104">
            <v>0</v>
          </cell>
          <cell r="BW104" t="str">
            <v>ksf</v>
          </cell>
          <cell r="BX104">
            <v>0</v>
          </cell>
          <cell r="BY104" t="str">
            <v>ksf</v>
          </cell>
          <cell r="BZ104">
            <v>0</v>
          </cell>
          <cell r="CA104" t="str">
            <v>ksf</v>
          </cell>
          <cell r="CB104">
            <v>0</v>
          </cell>
          <cell r="CC104" t="str">
            <v>ksf</v>
          </cell>
          <cell r="CD104">
            <v>0</v>
          </cell>
          <cell r="CE104" t="str">
            <v>ksf</v>
          </cell>
          <cell r="CF104">
            <v>0</v>
          </cell>
          <cell r="CG104" t="str">
            <v>ksf</v>
          </cell>
          <cell r="CH104">
            <v>0</v>
          </cell>
          <cell r="CI104" t="str">
            <v>stdnts</v>
          </cell>
          <cell r="CJ104">
            <v>0</v>
          </cell>
          <cell r="CK104" t="str">
            <v>parents</v>
          </cell>
          <cell r="CL104">
            <v>0</v>
          </cell>
          <cell r="CM104" t="str">
            <v>staff</v>
          </cell>
          <cell r="CN104">
            <v>0</v>
          </cell>
          <cell r="CO104" t="str">
            <v>ksf</v>
          </cell>
          <cell r="CP104">
            <v>0</v>
          </cell>
          <cell r="CQ104" t="str">
            <v>ksf</v>
          </cell>
          <cell r="CR104">
            <v>0</v>
          </cell>
          <cell r="CS104" t="str">
            <v>ksf</v>
          </cell>
          <cell r="CT104">
            <v>0</v>
          </cell>
          <cell r="CU104" t="str">
            <v>ksf</v>
          </cell>
        </row>
        <row r="105">
          <cell r="D105">
            <v>0</v>
          </cell>
          <cell r="E105" t="str">
            <v>DU</v>
          </cell>
          <cell r="F105">
            <v>0</v>
          </cell>
          <cell r="G105" t="str">
            <v>ksf</v>
          </cell>
          <cell r="H105">
            <v>0</v>
          </cell>
          <cell r="I105" t="str">
            <v>ksf</v>
          </cell>
          <cell r="J105">
            <v>0</v>
          </cell>
          <cell r="K105" t="str">
            <v>ksf</v>
          </cell>
          <cell r="L105">
            <v>0</v>
          </cell>
          <cell r="M105" t="str">
            <v>ksf</v>
          </cell>
          <cell r="N105">
            <v>0</v>
          </cell>
          <cell r="O105" t="str">
            <v>ksf</v>
          </cell>
          <cell r="P105">
            <v>0</v>
          </cell>
          <cell r="Q105" t="str">
            <v>ksf</v>
          </cell>
          <cell r="R105">
            <v>0</v>
          </cell>
          <cell r="S105" t="str">
            <v>ksf</v>
          </cell>
          <cell r="T105">
            <v>0</v>
          </cell>
          <cell r="U105" t="str">
            <v>ksf</v>
          </cell>
          <cell r="V105">
            <v>0</v>
          </cell>
          <cell r="W105" t="str">
            <v>stdnts</v>
          </cell>
          <cell r="X105">
            <v>0</v>
          </cell>
          <cell r="Y105" t="str">
            <v>parents</v>
          </cell>
          <cell r="Z105">
            <v>0</v>
          </cell>
          <cell r="AA105" t="str">
            <v>staff</v>
          </cell>
          <cell r="AB105">
            <v>0</v>
          </cell>
          <cell r="AC105" t="str">
            <v>ksf</v>
          </cell>
          <cell r="AD105">
            <v>0</v>
          </cell>
          <cell r="AE105" t="str">
            <v>ksf</v>
          </cell>
          <cell r="AF105">
            <v>0</v>
          </cell>
          <cell r="AG105" t="str">
            <v>ksf</v>
          </cell>
          <cell r="AH105">
            <v>0</v>
          </cell>
          <cell r="AI105" t="str">
            <v>ksf</v>
          </cell>
          <cell r="AJ105">
            <v>0</v>
          </cell>
          <cell r="AK105" t="str">
            <v>DU</v>
          </cell>
          <cell r="AL105">
            <v>0</v>
          </cell>
          <cell r="AM105" t="str">
            <v>ksf</v>
          </cell>
          <cell r="AN105">
            <v>0</v>
          </cell>
          <cell r="AO105" t="str">
            <v>ksf</v>
          </cell>
          <cell r="AP105">
            <v>0</v>
          </cell>
          <cell r="AQ105" t="str">
            <v>ksf</v>
          </cell>
          <cell r="AR105">
            <v>0</v>
          </cell>
          <cell r="AS105" t="str">
            <v>ksf</v>
          </cell>
          <cell r="AT105">
            <v>0</v>
          </cell>
          <cell r="AU105" t="str">
            <v>ksf</v>
          </cell>
          <cell r="AV105">
            <v>0</v>
          </cell>
          <cell r="AW105" t="str">
            <v>ksf</v>
          </cell>
          <cell r="AX105">
            <v>0</v>
          </cell>
          <cell r="AY105" t="str">
            <v>ksf</v>
          </cell>
          <cell r="AZ105">
            <v>0</v>
          </cell>
          <cell r="BA105" t="str">
            <v>ksf</v>
          </cell>
          <cell r="BB105">
            <v>0</v>
          </cell>
          <cell r="BC105" t="str">
            <v>stdnts</v>
          </cell>
          <cell r="BD105">
            <v>0</v>
          </cell>
          <cell r="BE105" t="str">
            <v>parents</v>
          </cell>
          <cell r="BF105">
            <v>0</v>
          </cell>
          <cell r="BG105" t="str">
            <v>staff</v>
          </cell>
          <cell r="BH105">
            <v>0</v>
          </cell>
          <cell r="BI105" t="str">
            <v>ksf</v>
          </cell>
          <cell r="BJ105">
            <v>0</v>
          </cell>
          <cell r="BK105" t="str">
            <v>ksf</v>
          </cell>
          <cell r="BL105">
            <v>0</v>
          </cell>
          <cell r="BM105" t="str">
            <v>ksf</v>
          </cell>
          <cell r="BN105">
            <v>0</v>
          </cell>
          <cell r="BO105" t="str">
            <v>ksf</v>
          </cell>
          <cell r="BP105">
            <v>0</v>
          </cell>
          <cell r="BQ105" t="str">
            <v>DU</v>
          </cell>
          <cell r="BR105">
            <v>0</v>
          </cell>
          <cell r="BS105" t="str">
            <v>ksf</v>
          </cell>
          <cell r="BT105">
            <v>0</v>
          </cell>
          <cell r="BU105" t="str">
            <v>ksf</v>
          </cell>
          <cell r="BV105">
            <v>0</v>
          </cell>
          <cell r="BW105" t="str">
            <v>ksf</v>
          </cell>
          <cell r="BX105">
            <v>0</v>
          </cell>
          <cell r="BY105" t="str">
            <v>ksf</v>
          </cell>
          <cell r="BZ105">
            <v>0</v>
          </cell>
          <cell r="CA105" t="str">
            <v>ksf</v>
          </cell>
          <cell r="CB105">
            <v>0</v>
          </cell>
          <cell r="CC105" t="str">
            <v>ksf</v>
          </cell>
          <cell r="CD105">
            <v>0</v>
          </cell>
          <cell r="CE105" t="str">
            <v>ksf</v>
          </cell>
          <cell r="CF105">
            <v>0</v>
          </cell>
          <cell r="CG105" t="str">
            <v>ksf</v>
          </cell>
          <cell r="CH105">
            <v>0</v>
          </cell>
          <cell r="CI105" t="str">
            <v>stdnts</v>
          </cell>
          <cell r="CJ105">
            <v>0</v>
          </cell>
          <cell r="CK105" t="str">
            <v>parents</v>
          </cell>
          <cell r="CL105">
            <v>0</v>
          </cell>
          <cell r="CM105" t="str">
            <v>staff</v>
          </cell>
          <cell r="CN105">
            <v>0</v>
          </cell>
          <cell r="CO105" t="str">
            <v>ksf</v>
          </cell>
          <cell r="CP105">
            <v>0</v>
          </cell>
          <cell r="CQ105" t="str">
            <v>ksf</v>
          </cell>
          <cell r="CR105">
            <v>0</v>
          </cell>
          <cell r="CS105" t="str">
            <v>ksf</v>
          </cell>
          <cell r="CT105">
            <v>0</v>
          </cell>
          <cell r="CU105" t="str">
            <v>ksf</v>
          </cell>
        </row>
        <row r="106">
          <cell r="D106">
            <v>0</v>
          </cell>
          <cell r="E106" t="str">
            <v>DU</v>
          </cell>
          <cell r="F106">
            <v>0</v>
          </cell>
          <cell r="G106" t="str">
            <v>ksf</v>
          </cell>
          <cell r="H106">
            <v>0</v>
          </cell>
          <cell r="I106" t="str">
            <v>ksf</v>
          </cell>
          <cell r="J106">
            <v>0</v>
          </cell>
          <cell r="K106" t="str">
            <v>ksf</v>
          </cell>
          <cell r="L106">
            <v>0</v>
          </cell>
          <cell r="M106" t="str">
            <v>ksf</v>
          </cell>
          <cell r="N106">
            <v>0</v>
          </cell>
          <cell r="O106" t="str">
            <v>ksf</v>
          </cell>
          <cell r="P106">
            <v>0</v>
          </cell>
          <cell r="Q106" t="str">
            <v>ksf</v>
          </cell>
          <cell r="R106">
            <v>0</v>
          </cell>
          <cell r="S106" t="str">
            <v>ksf</v>
          </cell>
          <cell r="T106">
            <v>0</v>
          </cell>
          <cell r="U106" t="str">
            <v>ksf</v>
          </cell>
          <cell r="V106">
            <v>0</v>
          </cell>
          <cell r="W106" t="str">
            <v>stdnts</v>
          </cell>
          <cell r="X106">
            <v>0</v>
          </cell>
          <cell r="Y106" t="str">
            <v>parents</v>
          </cell>
          <cell r="Z106">
            <v>0</v>
          </cell>
          <cell r="AA106" t="str">
            <v>staff</v>
          </cell>
          <cell r="AB106">
            <v>0</v>
          </cell>
          <cell r="AC106" t="str">
            <v>ksf</v>
          </cell>
          <cell r="AD106">
            <v>0</v>
          </cell>
          <cell r="AE106" t="str">
            <v>ksf</v>
          </cell>
          <cell r="AF106">
            <v>0</v>
          </cell>
          <cell r="AG106" t="str">
            <v>ksf</v>
          </cell>
          <cell r="AH106">
            <v>0</v>
          </cell>
          <cell r="AI106" t="str">
            <v>ksf</v>
          </cell>
          <cell r="AJ106">
            <v>0</v>
          </cell>
          <cell r="AK106" t="str">
            <v>DU</v>
          </cell>
          <cell r="AL106">
            <v>0</v>
          </cell>
          <cell r="AM106" t="str">
            <v>ksf</v>
          </cell>
          <cell r="AN106">
            <v>0</v>
          </cell>
          <cell r="AO106" t="str">
            <v>ksf</v>
          </cell>
          <cell r="AP106">
            <v>0</v>
          </cell>
          <cell r="AQ106" t="str">
            <v>ksf</v>
          </cell>
          <cell r="AR106">
            <v>0</v>
          </cell>
          <cell r="AS106" t="str">
            <v>ksf</v>
          </cell>
          <cell r="AT106">
            <v>0</v>
          </cell>
          <cell r="AU106" t="str">
            <v>ksf</v>
          </cell>
          <cell r="AV106">
            <v>0</v>
          </cell>
          <cell r="AW106" t="str">
            <v>ksf</v>
          </cell>
          <cell r="AX106">
            <v>0</v>
          </cell>
          <cell r="AY106" t="str">
            <v>ksf</v>
          </cell>
          <cell r="AZ106">
            <v>0</v>
          </cell>
          <cell r="BA106" t="str">
            <v>ksf</v>
          </cell>
          <cell r="BB106">
            <v>0</v>
          </cell>
          <cell r="BC106" t="str">
            <v>stdnts</v>
          </cell>
          <cell r="BD106">
            <v>0</v>
          </cell>
          <cell r="BE106" t="str">
            <v>parents</v>
          </cell>
          <cell r="BF106">
            <v>0</v>
          </cell>
          <cell r="BG106" t="str">
            <v>staff</v>
          </cell>
          <cell r="BH106">
            <v>0</v>
          </cell>
          <cell r="BI106" t="str">
            <v>ksf</v>
          </cell>
          <cell r="BJ106">
            <v>0</v>
          </cell>
          <cell r="BK106" t="str">
            <v>ksf</v>
          </cell>
          <cell r="BL106">
            <v>0</v>
          </cell>
          <cell r="BM106" t="str">
            <v>ksf</v>
          </cell>
          <cell r="BN106">
            <v>0</v>
          </cell>
          <cell r="BO106" t="str">
            <v>ksf</v>
          </cell>
          <cell r="BP106">
            <v>0</v>
          </cell>
          <cell r="BQ106" t="str">
            <v>DU</v>
          </cell>
          <cell r="BR106">
            <v>0</v>
          </cell>
          <cell r="BS106" t="str">
            <v>ksf</v>
          </cell>
          <cell r="BT106">
            <v>0</v>
          </cell>
          <cell r="BU106" t="str">
            <v>ksf</v>
          </cell>
          <cell r="BV106">
            <v>0</v>
          </cell>
          <cell r="BW106" t="str">
            <v>ksf</v>
          </cell>
          <cell r="BX106">
            <v>0</v>
          </cell>
          <cell r="BY106" t="str">
            <v>ksf</v>
          </cell>
          <cell r="BZ106">
            <v>0</v>
          </cell>
          <cell r="CA106" t="str">
            <v>ksf</v>
          </cell>
          <cell r="CB106">
            <v>0</v>
          </cell>
          <cell r="CC106" t="str">
            <v>ksf</v>
          </cell>
          <cell r="CD106">
            <v>0</v>
          </cell>
          <cell r="CE106" t="str">
            <v>ksf</v>
          </cell>
          <cell r="CF106">
            <v>0</v>
          </cell>
          <cell r="CG106" t="str">
            <v>ksf</v>
          </cell>
          <cell r="CH106">
            <v>0</v>
          </cell>
          <cell r="CI106" t="str">
            <v>stdnts</v>
          </cell>
          <cell r="CJ106">
            <v>0</v>
          </cell>
          <cell r="CK106" t="str">
            <v>parents</v>
          </cell>
          <cell r="CL106">
            <v>0</v>
          </cell>
          <cell r="CM106" t="str">
            <v>staff</v>
          </cell>
          <cell r="CN106">
            <v>0</v>
          </cell>
          <cell r="CO106" t="str">
            <v>ksf</v>
          </cell>
          <cell r="CP106">
            <v>0</v>
          </cell>
          <cell r="CQ106" t="str">
            <v>ksf</v>
          </cell>
          <cell r="CR106">
            <v>0</v>
          </cell>
          <cell r="CS106" t="str">
            <v>ksf</v>
          </cell>
          <cell r="CT106">
            <v>0</v>
          </cell>
          <cell r="CU106" t="str">
            <v>ksf</v>
          </cell>
        </row>
        <row r="107">
          <cell r="D107">
            <v>0</v>
          </cell>
          <cell r="E107" t="str">
            <v>DU</v>
          </cell>
          <cell r="F107">
            <v>7.9050000000000002</v>
          </cell>
          <cell r="G107" t="str">
            <v>ksf</v>
          </cell>
          <cell r="H107">
            <v>0</v>
          </cell>
          <cell r="I107" t="str">
            <v>ksf</v>
          </cell>
          <cell r="J107">
            <v>0</v>
          </cell>
          <cell r="K107" t="str">
            <v>ksf</v>
          </cell>
          <cell r="L107">
            <v>0</v>
          </cell>
          <cell r="M107" t="str">
            <v>ksf</v>
          </cell>
          <cell r="N107">
            <v>13.91</v>
          </cell>
          <cell r="O107" t="str">
            <v>ksf</v>
          </cell>
          <cell r="P107">
            <v>0</v>
          </cell>
          <cell r="Q107" t="str">
            <v>ksf</v>
          </cell>
          <cell r="R107">
            <v>0</v>
          </cell>
          <cell r="S107" t="str">
            <v>ksf</v>
          </cell>
          <cell r="T107">
            <v>0</v>
          </cell>
          <cell r="U107" t="str">
            <v>ksf</v>
          </cell>
          <cell r="V107">
            <v>0</v>
          </cell>
          <cell r="W107" t="str">
            <v>stdnts</v>
          </cell>
          <cell r="X107">
            <v>0</v>
          </cell>
          <cell r="Y107" t="str">
            <v>parents</v>
          </cell>
          <cell r="Z107">
            <v>0</v>
          </cell>
          <cell r="AA107" t="str">
            <v>staff</v>
          </cell>
          <cell r="AB107">
            <v>0</v>
          </cell>
          <cell r="AC107" t="str">
            <v>ksf</v>
          </cell>
          <cell r="AD107">
            <v>0</v>
          </cell>
          <cell r="AE107" t="str">
            <v>ksf</v>
          </cell>
          <cell r="AF107">
            <v>0</v>
          </cell>
          <cell r="AG107" t="str">
            <v>ksf</v>
          </cell>
          <cell r="AH107">
            <v>0</v>
          </cell>
          <cell r="AI107" t="str">
            <v>ksf</v>
          </cell>
          <cell r="AJ107">
            <v>56</v>
          </cell>
          <cell r="AK107" t="str">
            <v>DU</v>
          </cell>
          <cell r="AL107">
            <v>7.9050000000000002</v>
          </cell>
          <cell r="AM107" t="str">
            <v>ksf</v>
          </cell>
          <cell r="AN107">
            <v>0</v>
          </cell>
          <cell r="AO107" t="str">
            <v>ksf</v>
          </cell>
          <cell r="AP107">
            <v>0</v>
          </cell>
          <cell r="AQ107" t="str">
            <v>ksf</v>
          </cell>
          <cell r="AR107">
            <v>0</v>
          </cell>
          <cell r="AS107" t="str">
            <v>ksf</v>
          </cell>
          <cell r="AT107">
            <v>0</v>
          </cell>
          <cell r="AU107" t="str">
            <v>ksf</v>
          </cell>
          <cell r="AV107">
            <v>0</v>
          </cell>
          <cell r="AW107" t="str">
            <v>ksf</v>
          </cell>
          <cell r="AX107">
            <v>0</v>
          </cell>
          <cell r="AY107" t="str">
            <v>ksf</v>
          </cell>
          <cell r="AZ107">
            <v>0</v>
          </cell>
          <cell r="BA107" t="str">
            <v>ksf</v>
          </cell>
          <cell r="BB107">
            <v>0</v>
          </cell>
          <cell r="BC107" t="str">
            <v>stdnts</v>
          </cell>
          <cell r="BD107">
            <v>0</v>
          </cell>
          <cell r="BE107" t="str">
            <v>parents</v>
          </cell>
          <cell r="BF107">
            <v>0</v>
          </cell>
          <cell r="BG107" t="str">
            <v>staff</v>
          </cell>
          <cell r="BH107">
            <v>0</v>
          </cell>
          <cell r="BI107" t="str">
            <v>ksf</v>
          </cell>
          <cell r="BJ107">
            <v>0</v>
          </cell>
          <cell r="BK107" t="str">
            <v>ksf</v>
          </cell>
          <cell r="BL107">
            <v>0</v>
          </cell>
          <cell r="BM107" t="str">
            <v>ksf</v>
          </cell>
          <cell r="BN107">
            <v>0</v>
          </cell>
          <cell r="BO107" t="str">
            <v>ksf</v>
          </cell>
          <cell r="BP107">
            <v>56</v>
          </cell>
          <cell r="BQ107" t="str">
            <v>DU</v>
          </cell>
          <cell r="BR107">
            <v>0</v>
          </cell>
          <cell r="BS107" t="str">
            <v>ksf</v>
          </cell>
          <cell r="BT107">
            <v>0</v>
          </cell>
          <cell r="BU107" t="str">
            <v>ksf</v>
          </cell>
          <cell r="BV107">
            <v>0</v>
          </cell>
          <cell r="BW107" t="str">
            <v>ksf</v>
          </cell>
          <cell r="BX107">
            <v>0</v>
          </cell>
          <cell r="BY107" t="str">
            <v>ksf</v>
          </cell>
          <cell r="BZ107">
            <v>-13.91</v>
          </cell>
          <cell r="CA107" t="str">
            <v>ksf</v>
          </cell>
          <cell r="CB107">
            <v>0</v>
          </cell>
          <cell r="CC107" t="str">
            <v>ksf</v>
          </cell>
          <cell r="CD107">
            <v>0</v>
          </cell>
          <cell r="CE107" t="str">
            <v>ksf</v>
          </cell>
          <cell r="CF107">
            <v>0</v>
          </cell>
          <cell r="CG107" t="str">
            <v>ksf</v>
          </cell>
          <cell r="CH107">
            <v>0</v>
          </cell>
          <cell r="CI107" t="str">
            <v>stdnts</v>
          </cell>
          <cell r="CJ107">
            <v>0</v>
          </cell>
          <cell r="CK107" t="str">
            <v>parents</v>
          </cell>
          <cell r="CL107">
            <v>0</v>
          </cell>
          <cell r="CM107" t="str">
            <v>staff</v>
          </cell>
          <cell r="CN107">
            <v>0</v>
          </cell>
          <cell r="CO107" t="str">
            <v>ksf</v>
          </cell>
          <cell r="CP107">
            <v>0</v>
          </cell>
          <cell r="CQ107" t="str">
            <v>ksf</v>
          </cell>
          <cell r="CR107">
            <v>0</v>
          </cell>
          <cell r="CS107" t="str">
            <v>ksf</v>
          </cell>
          <cell r="CT107">
            <v>0</v>
          </cell>
          <cell r="CU107" t="str">
            <v>ksf</v>
          </cell>
        </row>
        <row r="108">
          <cell r="D108">
            <v>0</v>
          </cell>
          <cell r="E108" t="str">
            <v>DU</v>
          </cell>
          <cell r="F108">
            <v>23.006</v>
          </cell>
          <cell r="G108" t="str">
            <v>ksf</v>
          </cell>
          <cell r="H108">
            <v>0</v>
          </cell>
          <cell r="I108" t="str">
            <v>ksf</v>
          </cell>
          <cell r="J108">
            <v>0</v>
          </cell>
          <cell r="K108" t="str">
            <v>ksf</v>
          </cell>
          <cell r="L108">
            <v>0</v>
          </cell>
          <cell r="M108" t="str">
            <v>ksf</v>
          </cell>
          <cell r="N108">
            <v>40.414999999999999</v>
          </cell>
          <cell r="O108" t="str">
            <v>ksf</v>
          </cell>
          <cell r="P108">
            <v>0</v>
          </cell>
          <cell r="Q108" t="str">
            <v>ksf</v>
          </cell>
          <cell r="R108">
            <v>0</v>
          </cell>
          <cell r="S108" t="str">
            <v>ksf</v>
          </cell>
          <cell r="T108">
            <v>0</v>
          </cell>
          <cell r="U108" t="str">
            <v>ksf</v>
          </cell>
          <cell r="V108">
            <v>0</v>
          </cell>
          <cell r="W108" t="str">
            <v>stdnts</v>
          </cell>
          <cell r="X108">
            <v>0</v>
          </cell>
          <cell r="Y108" t="str">
            <v>parents</v>
          </cell>
          <cell r="Z108">
            <v>0</v>
          </cell>
          <cell r="AA108" t="str">
            <v>staff</v>
          </cell>
          <cell r="AB108">
            <v>0</v>
          </cell>
          <cell r="AC108" t="str">
            <v>ksf</v>
          </cell>
          <cell r="AD108">
            <v>0</v>
          </cell>
          <cell r="AE108" t="str">
            <v>ksf</v>
          </cell>
          <cell r="AF108">
            <v>0</v>
          </cell>
          <cell r="AG108" t="str">
            <v>ksf</v>
          </cell>
          <cell r="AH108">
            <v>0</v>
          </cell>
          <cell r="AI108" t="str">
            <v>ksf</v>
          </cell>
          <cell r="AJ108">
            <v>0</v>
          </cell>
          <cell r="AK108" t="str">
            <v>DU</v>
          </cell>
          <cell r="AL108">
            <v>23.006</v>
          </cell>
          <cell r="AM108" t="str">
            <v>ksf</v>
          </cell>
          <cell r="AN108">
            <v>0</v>
          </cell>
          <cell r="AO108" t="str">
            <v>ksf</v>
          </cell>
          <cell r="AP108">
            <v>0</v>
          </cell>
          <cell r="AQ108" t="str">
            <v>ksf</v>
          </cell>
          <cell r="AR108">
            <v>0</v>
          </cell>
          <cell r="AS108" t="str">
            <v>ksf</v>
          </cell>
          <cell r="AT108">
            <v>148.863</v>
          </cell>
          <cell r="AU108" t="str">
            <v>ksf</v>
          </cell>
          <cell r="AV108">
            <v>0</v>
          </cell>
          <cell r="AW108" t="str">
            <v>ksf</v>
          </cell>
          <cell r="AX108">
            <v>0</v>
          </cell>
          <cell r="AY108" t="str">
            <v>ksf</v>
          </cell>
          <cell r="AZ108">
            <v>0</v>
          </cell>
          <cell r="BA108" t="str">
            <v>ksf</v>
          </cell>
          <cell r="BB108">
            <v>0</v>
          </cell>
          <cell r="BC108" t="str">
            <v>stdnts</v>
          </cell>
          <cell r="BD108">
            <v>0</v>
          </cell>
          <cell r="BE108" t="str">
            <v>parents</v>
          </cell>
          <cell r="BF108">
            <v>0</v>
          </cell>
          <cell r="BG108" t="str">
            <v>staff</v>
          </cell>
          <cell r="BH108">
            <v>0</v>
          </cell>
          <cell r="BI108" t="str">
            <v>ksf</v>
          </cell>
          <cell r="BJ108">
            <v>0</v>
          </cell>
          <cell r="BK108" t="str">
            <v>ksf</v>
          </cell>
          <cell r="BL108">
            <v>0</v>
          </cell>
          <cell r="BM108" t="str">
            <v>ksf</v>
          </cell>
          <cell r="BN108">
            <v>0</v>
          </cell>
          <cell r="BO108" t="str">
            <v>ksf</v>
          </cell>
          <cell r="BP108">
            <v>0</v>
          </cell>
          <cell r="BQ108" t="str">
            <v>DU</v>
          </cell>
          <cell r="BR108">
            <v>0</v>
          </cell>
          <cell r="BS108" t="str">
            <v>ksf</v>
          </cell>
          <cell r="BT108">
            <v>0</v>
          </cell>
          <cell r="BU108" t="str">
            <v>ksf</v>
          </cell>
          <cell r="BV108">
            <v>0</v>
          </cell>
          <cell r="BW108" t="str">
            <v>ksf</v>
          </cell>
          <cell r="BX108">
            <v>0</v>
          </cell>
          <cell r="BY108" t="str">
            <v>ksf</v>
          </cell>
          <cell r="BZ108">
            <v>108.44799999999999</v>
          </cell>
          <cell r="CA108" t="str">
            <v>ksf</v>
          </cell>
          <cell r="CB108">
            <v>0</v>
          </cell>
          <cell r="CC108" t="str">
            <v>ksf</v>
          </cell>
          <cell r="CD108">
            <v>0</v>
          </cell>
          <cell r="CE108" t="str">
            <v>ksf</v>
          </cell>
          <cell r="CF108">
            <v>0</v>
          </cell>
          <cell r="CG108" t="str">
            <v>ksf</v>
          </cell>
          <cell r="CH108">
            <v>0</v>
          </cell>
          <cell r="CI108" t="str">
            <v>stdnts</v>
          </cell>
          <cell r="CJ108">
            <v>0</v>
          </cell>
          <cell r="CK108" t="str">
            <v>parents</v>
          </cell>
          <cell r="CL108">
            <v>0</v>
          </cell>
          <cell r="CM108" t="str">
            <v>staff</v>
          </cell>
          <cell r="CN108">
            <v>0</v>
          </cell>
          <cell r="CO108" t="str">
            <v>ksf</v>
          </cell>
          <cell r="CP108">
            <v>0</v>
          </cell>
          <cell r="CQ108" t="str">
            <v>ksf</v>
          </cell>
          <cell r="CR108">
            <v>0</v>
          </cell>
          <cell r="CS108" t="str">
            <v>ksf</v>
          </cell>
          <cell r="CT108">
            <v>0</v>
          </cell>
          <cell r="CU108" t="str">
            <v>ksf</v>
          </cell>
        </row>
        <row r="109">
          <cell r="D109">
            <v>0</v>
          </cell>
          <cell r="E109" t="str">
            <v>DU</v>
          </cell>
          <cell r="F109">
            <v>0</v>
          </cell>
          <cell r="G109" t="str">
            <v>ksf</v>
          </cell>
          <cell r="H109">
            <v>0</v>
          </cell>
          <cell r="I109" t="str">
            <v>ksf</v>
          </cell>
          <cell r="J109">
            <v>0</v>
          </cell>
          <cell r="K109" t="str">
            <v>ksf</v>
          </cell>
          <cell r="L109">
            <v>0</v>
          </cell>
          <cell r="M109" t="str">
            <v>ksf</v>
          </cell>
          <cell r="N109">
            <v>110.245</v>
          </cell>
          <cell r="O109" t="str">
            <v>ksf</v>
          </cell>
          <cell r="P109">
            <v>0</v>
          </cell>
          <cell r="Q109" t="str">
            <v>ksf</v>
          </cell>
          <cell r="R109">
            <v>0</v>
          </cell>
          <cell r="S109" t="str">
            <v>ksf</v>
          </cell>
          <cell r="T109">
            <v>0</v>
          </cell>
          <cell r="U109" t="str">
            <v>ksf</v>
          </cell>
          <cell r="V109">
            <v>0</v>
          </cell>
          <cell r="W109" t="str">
            <v>stdnts</v>
          </cell>
          <cell r="X109">
            <v>0</v>
          </cell>
          <cell r="Y109" t="str">
            <v>parents</v>
          </cell>
          <cell r="Z109">
            <v>0</v>
          </cell>
          <cell r="AA109" t="str">
            <v>staff</v>
          </cell>
          <cell r="AB109">
            <v>0</v>
          </cell>
          <cell r="AC109" t="str">
            <v>ksf</v>
          </cell>
          <cell r="AD109">
            <v>0</v>
          </cell>
          <cell r="AE109" t="str">
            <v>ksf</v>
          </cell>
          <cell r="AF109">
            <v>0</v>
          </cell>
          <cell r="AG109" t="str">
            <v>ksf</v>
          </cell>
          <cell r="AH109">
            <v>0</v>
          </cell>
          <cell r="AI109" t="str">
            <v>ksf</v>
          </cell>
          <cell r="AJ109">
            <v>0</v>
          </cell>
          <cell r="AK109" t="str">
            <v>DU</v>
          </cell>
          <cell r="AL109">
            <v>0</v>
          </cell>
          <cell r="AM109" t="str">
            <v>ksf</v>
          </cell>
          <cell r="AN109">
            <v>0</v>
          </cell>
          <cell r="AO109" t="str">
            <v>ksf</v>
          </cell>
          <cell r="AP109">
            <v>0</v>
          </cell>
          <cell r="AQ109" t="str">
            <v>ksf</v>
          </cell>
          <cell r="AR109">
            <v>0</v>
          </cell>
          <cell r="AS109" t="str">
            <v>ksf</v>
          </cell>
          <cell r="AT109">
            <v>322.67099999999999</v>
          </cell>
          <cell r="AU109" t="str">
            <v>ksf</v>
          </cell>
          <cell r="AV109">
            <v>0</v>
          </cell>
          <cell r="AW109" t="str">
            <v>ksf</v>
          </cell>
          <cell r="AX109">
            <v>0</v>
          </cell>
          <cell r="AY109" t="str">
            <v>ksf</v>
          </cell>
          <cell r="AZ109">
            <v>0</v>
          </cell>
          <cell r="BA109" t="str">
            <v>ksf</v>
          </cell>
          <cell r="BB109">
            <v>0</v>
          </cell>
          <cell r="BC109" t="str">
            <v>stdnts</v>
          </cell>
          <cell r="BD109">
            <v>0</v>
          </cell>
          <cell r="BE109" t="str">
            <v>parents</v>
          </cell>
          <cell r="BF109">
            <v>0</v>
          </cell>
          <cell r="BG109" t="str">
            <v>staff</v>
          </cell>
          <cell r="BH109">
            <v>0</v>
          </cell>
          <cell r="BI109" t="str">
            <v>ksf</v>
          </cell>
          <cell r="BJ109">
            <v>0</v>
          </cell>
          <cell r="BK109" t="str">
            <v>ksf</v>
          </cell>
          <cell r="BL109">
            <v>0</v>
          </cell>
          <cell r="BM109" t="str">
            <v>ksf</v>
          </cell>
          <cell r="BN109">
            <v>0</v>
          </cell>
          <cell r="BO109" t="str">
            <v>ksf</v>
          </cell>
          <cell r="BP109">
            <v>0</v>
          </cell>
          <cell r="BQ109" t="str">
            <v>DU</v>
          </cell>
          <cell r="BR109">
            <v>0</v>
          </cell>
          <cell r="BS109" t="str">
            <v>ksf</v>
          </cell>
          <cell r="BT109">
            <v>0</v>
          </cell>
          <cell r="BU109" t="str">
            <v>ksf</v>
          </cell>
          <cell r="BV109">
            <v>0</v>
          </cell>
          <cell r="BW109" t="str">
            <v>ksf</v>
          </cell>
          <cell r="BX109">
            <v>0</v>
          </cell>
          <cell r="BY109" t="str">
            <v>ksf</v>
          </cell>
          <cell r="BZ109">
            <v>212.42599999999999</v>
          </cell>
          <cell r="CA109" t="str">
            <v>ksf</v>
          </cell>
          <cell r="CB109">
            <v>0</v>
          </cell>
          <cell r="CC109" t="str">
            <v>ksf</v>
          </cell>
          <cell r="CD109">
            <v>0</v>
          </cell>
          <cell r="CE109" t="str">
            <v>ksf</v>
          </cell>
          <cell r="CF109">
            <v>0</v>
          </cell>
          <cell r="CG109" t="str">
            <v>ksf</v>
          </cell>
          <cell r="CH109">
            <v>0</v>
          </cell>
          <cell r="CI109" t="str">
            <v>stdnts</v>
          </cell>
          <cell r="CJ109">
            <v>0</v>
          </cell>
          <cell r="CK109" t="str">
            <v>parents</v>
          </cell>
          <cell r="CL109">
            <v>0</v>
          </cell>
          <cell r="CM109" t="str">
            <v>staff</v>
          </cell>
          <cell r="CN109">
            <v>0</v>
          </cell>
          <cell r="CO109" t="str">
            <v>ksf</v>
          </cell>
          <cell r="CP109">
            <v>0</v>
          </cell>
          <cell r="CQ109" t="str">
            <v>ksf</v>
          </cell>
          <cell r="CR109">
            <v>0</v>
          </cell>
          <cell r="CS109" t="str">
            <v>ksf</v>
          </cell>
          <cell r="CT109">
            <v>0</v>
          </cell>
          <cell r="CU109" t="str">
            <v>ksf</v>
          </cell>
        </row>
        <row r="110">
          <cell r="D110">
            <v>0</v>
          </cell>
          <cell r="E110" t="str">
            <v>DU</v>
          </cell>
          <cell r="F110">
            <v>0</v>
          </cell>
          <cell r="G110" t="str">
            <v>ksf</v>
          </cell>
          <cell r="H110">
            <v>0</v>
          </cell>
          <cell r="I110" t="str">
            <v>ksf</v>
          </cell>
          <cell r="J110">
            <v>47.884999999999998</v>
          </cell>
          <cell r="K110" t="str">
            <v>ksf</v>
          </cell>
          <cell r="L110">
            <v>0</v>
          </cell>
          <cell r="M110" t="str">
            <v>ksf</v>
          </cell>
          <cell r="N110">
            <v>0</v>
          </cell>
          <cell r="O110" t="str">
            <v>ksf</v>
          </cell>
          <cell r="P110">
            <v>0</v>
          </cell>
          <cell r="Q110" t="str">
            <v>ksf</v>
          </cell>
          <cell r="R110">
            <v>0</v>
          </cell>
          <cell r="S110" t="str">
            <v>ksf</v>
          </cell>
          <cell r="T110">
            <v>0</v>
          </cell>
          <cell r="U110" t="str">
            <v>ksf</v>
          </cell>
          <cell r="V110">
            <v>0</v>
          </cell>
          <cell r="W110" t="str">
            <v>stdnts</v>
          </cell>
          <cell r="X110">
            <v>0</v>
          </cell>
          <cell r="Y110" t="str">
            <v>parents</v>
          </cell>
          <cell r="Z110">
            <v>0</v>
          </cell>
          <cell r="AA110" t="str">
            <v>staff</v>
          </cell>
          <cell r="AB110">
            <v>0</v>
          </cell>
          <cell r="AC110" t="str">
            <v>ksf</v>
          </cell>
          <cell r="AD110">
            <v>0</v>
          </cell>
          <cell r="AE110" t="str">
            <v>ksf</v>
          </cell>
          <cell r="AF110">
            <v>0</v>
          </cell>
          <cell r="AG110" t="str">
            <v>ksf</v>
          </cell>
          <cell r="AH110">
            <v>0</v>
          </cell>
          <cell r="AI110" t="str">
            <v>ksf</v>
          </cell>
          <cell r="AJ110">
            <v>0</v>
          </cell>
          <cell r="AK110" t="str">
            <v>DU</v>
          </cell>
          <cell r="AL110">
            <v>0</v>
          </cell>
          <cell r="AM110" t="str">
            <v>ksf</v>
          </cell>
          <cell r="AN110">
            <v>0</v>
          </cell>
          <cell r="AO110" t="str">
            <v>ksf</v>
          </cell>
          <cell r="AP110">
            <v>47.884999999999998</v>
          </cell>
          <cell r="AQ110" t="str">
            <v>ksf</v>
          </cell>
          <cell r="AR110">
            <v>0</v>
          </cell>
          <cell r="AS110" t="str">
            <v>ksf</v>
          </cell>
          <cell r="AT110">
            <v>0</v>
          </cell>
          <cell r="AU110" t="str">
            <v>ksf</v>
          </cell>
          <cell r="AV110">
            <v>0</v>
          </cell>
          <cell r="AW110" t="str">
            <v>ksf</v>
          </cell>
          <cell r="AX110">
            <v>0</v>
          </cell>
          <cell r="AY110" t="str">
            <v>ksf</v>
          </cell>
          <cell r="AZ110">
            <v>0</v>
          </cell>
          <cell r="BA110" t="str">
            <v>ksf</v>
          </cell>
          <cell r="BB110">
            <v>0</v>
          </cell>
          <cell r="BC110" t="str">
            <v>stdnts</v>
          </cell>
          <cell r="BD110">
            <v>0</v>
          </cell>
          <cell r="BE110" t="str">
            <v>parents</v>
          </cell>
          <cell r="BF110">
            <v>0</v>
          </cell>
          <cell r="BG110" t="str">
            <v>staff</v>
          </cell>
          <cell r="BH110">
            <v>0</v>
          </cell>
          <cell r="BI110" t="str">
            <v>ksf</v>
          </cell>
          <cell r="BJ110">
            <v>0</v>
          </cell>
          <cell r="BK110" t="str">
            <v>ksf</v>
          </cell>
          <cell r="BL110">
            <v>0</v>
          </cell>
          <cell r="BM110" t="str">
            <v>ksf</v>
          </cell>
          <cell r="BN110">
            <v>0</v>
          </cell>
          <cell r="BO110" t="str">
            <v>ksf</v>
          </cell>
          <cell r="BP110">
            <v>0</v>
          </cell>
          <cell r="BQ110" t="str">
            <v>DU</v>
          </cell>
          <cell r="BR110">
            <v>0</v>
          </cell>
          <cell r="BS110" t="str">
            <v>ksf</v>
          </cell>
          <cell r="BT110">
            <v>0</v>
          </cell>
          <cell r="BU110" t="str">
            <v>ksf</v>
          </cell>
          <cell r="BV110">
            <v>0</v>
          </cell>
          <cell r="BW110" t="str">
            <v>ksf</v>
          </cell>
          <cell r="BX110">
            <v>0</v>
          </cell>
          <cell r="BY110" t="str">
            <v>ksf</v>
          </cell>
          <cell r="BZ110">
            <v>0</v>
          </cell>
          <cell r="CA110" t="str">
            <v>ksf</v>
          </cell>
          <cell r="CB110">
            <v>0</v>
          </cell>
          <cell r="CC110" t="str">
            <v>ksf</v>
          </cell>
          <cell r="CD110">
            <v>0</v>
          </cell>
          <cell r="CE110" t="str">
            <v>ksf</v>
          </cell>
          <cell r="CF110">
            <v>0</v>
          </cell>
          <cell r="CG110" t="str">
            <v>ksf</v>
          </cell>
          <cell r="CH110">
            <v>0</v>
          </cell>
          <cell r="CI110" t="str">
            <v>stdnts</v>
          </cell>
          <cell r="CJ110">
            <v>0</v>
          </cell>
          <cell r="CK110" t="str">
            <v>parents</v>
          </cell>
          <cell r="CL110">
            <v>0</v>
          </cell>
          <cell r="CM110" t="str">
            <v>staff</v>
          </cell>
          <cell r="CN110">
            <v>0</v>
          </cell>
          <cell r="CO110" t="str">
            <v>ksf</v>
          </cell>
          <cell r="CP110">
            <v>0</v>
          </cell>
          <cell r="CQ110" t="str">
            <v>ksf</v>
          </cell>
          <cell r="CR110">
            <v>0</v>
          </cell>
          <cell r="CS110" t="str">
            <v>ksf</v>
          </cell>
          <cell r="CT110">
            <v>0</v>
          </cell>
          <cell r="CU110" t="str">
            <v>ksf</v>
          </cell>
        </row>
        <row r="111">
          <cell r="D111">
            <v>0</v>
          </cell>
          <cell r="E111" t="str">
            <v>DU</v>
          </cell>
          <cell r="F111">
            <v>0</v>
          </cell>
          <cell r="G111" t="str">
            <v>ksf</v>
          </cell>
          <cell r="H111">
            <v>0</v>
          </cell>
          <cell r="I111" t="str">
            <v>ksf</v>
          </cell>
          <cell r="J111">
            <v>0</v>
          </cell>
          <cell r="K111" t="str">
            <v>ksf</v>
          </cell>
          <cell r="L111">
            <v>0</v>
          </cell>
          <cell r="M111" t="str">
            <v>ksf</v>
          </cell>
          <cell r="N111">
            <v>0</v>
          </cell>
          <cell r="O111" t="str">
            <v>ksf</v>
          </cell>
          <cell r="P111">
            <v>0</v>
          </cell>
          <cell r="Q111" t="str">
            <v>ksf</v>
          </cell>
          <cell r="R111">
            <v>285.63</v>
          </cell>
          <cell r="S111" t="str">
            <v>ksf</v>
          </cell>
          <cell r="T111">
            <v>0</v>
          </cell>
          <cell r="U111" t="str">
            <v>ksf</v>
          </cell>
          <cell r="V111">
            <v>0</v>
          </cell>
          <cell r="W111" t="str">
            <v>stdnts</v>
          </cell>
          <cell r="X111">
            <v>0</v>
          </cell>
          <cell r="Y111" t="str">
            <v>parents</v>
          </cell>
          <cell r="Z111">
            <v>0</v>
          </cell>
          <cell r="AA111" t="str">
            <v>staff</v>
          </cell>
          <cell r="AB111">
            <v>0</v>
          </cell>
          <cell r="AC111" t="str">
            <v>ksf</v>
          </cell>
          <cell r="AD111">
            <v>0</v>
          </cell>
          <cell r="AE111" t="str">
            <v>ksf</v>
          </cell>
          <cell r="AF111">
            <v>0</v>
          </cell>
          <cell r="AG111" t="str">
            <v>ksf</v>
          </cell>
          <cell r="AH111">
            <v>0</v>
          </cell>
          <cell r="AI111" t="str">
            <v>ksf</v>
          </cell>
          <cell r="AJ111">
            <v>2108</v>
          </cell>
          <cell r="AK111" t="str">
            <v>DU</v>
          </cell>
          <cell r="AL111">
            <v>0</v>
          </cell>
          <cell r="AM111" t="str">
            <v>ksf</v>
          </cell>
          <cell r="AN111">
            <v>0</v>
          </cell>
          <cell r="AO111" t="str">
            <v>ksf</v>
          </cell>
          <cell r="AP111">
            <v>888</v>
          </cell>
          <cell r="AQ111" t="str">
            <v>ksf</v>
          </cell>
          <cell r="AR111">
            <v>0</v>
          </cell>
          <cell r="AS111" t="str">
            <v>ksf</v>
          </cell>
          <cell r="AT111">
            <v>115</v>
          </cell>
          <cell r="AU111" t="str">
            <v>ksf</v>
          </cell>
          <cell r="AV111">
            <v>0</v>
          </cell>
          <cell r="AW111" t="str">
            <v>ksf</v>
          </cell>
          <cell r="AX111">
            <v>0</v>
          </cell>
          <cell r="AY111" t="str">
            <v>ksf</v>
          </cell>
          <cell r="AZ111">
            <v>0</v>
          </cell>
          <cell r="BA111" t="str">
            <v>ksf</v>
          </cell>
          <cell r="BB111">
            <v>0</v>
          </cell>
          <cell r="BC111" t="str">
            <v>stdnts</v>
          </cell>
          <cell r="BD111">
            <v>0</v>
          </cell>
          <cell r="BE111" t="str">
            <v>parents</v>
          </cell>
          <cell r="BF111">
            <v>0</v>
          </cell>
          <cell r="BG111" t="str">
            <v>staff</v>
          </cell>
          <cell r="BH111">
            <v>0</v>
          </cell>
          <cell r="BI111" t="str">
            <v>ksf</v>
          </cell>
          <cell r="BJ111">
            <v>0</v>
          </cell>
          <cell r="BK111" t="str">
            <v>ksf</v>
          </cell>
          <cell r="BL111">
            <v>0</v>
          </cell>
          <cell r="BM111" t="str">
            <v>ksf</v>
          </cell>
          <cell r="BN111">
            <v>0</v>
          </cell>
          <cell r="BO111" t="str">
            <v>ksf</v>
          </cell>
          <cell r="BP111">
            <v>2108</v>
          </cell>
          <cell r="BQ111" t="str">
            <v>DU</v>
          </cell>
          <cell r="BR111">
            <v>0</v>
          </cell>
          <cell r="BS111" t="str">
            <v>ksf</v>
          </cell>
          <cell r="BT111">
            <v>0</v>
          </cell>
          <cell r="BU111" t="str">
            <v>ksf</v>
          </cell>
          <cell r="BV111">
            <v>888</v>
          </cell>
          <cell r="BW111" t="str">
            <v>ksf</v>
          </cell>
          <cell r="BX111">
            <v>0</v>
          </cell>
          <cell r="BY111" t="str">
            <v>ksf</v>
          </cell>
          <cell r="BZ111">
            <v>115</v>
          </cell>
          <cell r="CA111" t="str">
            <v>ksf</v>
          </cell>
          <cell r="CB111">
            <v>0</v>
          </cell>
          <cell r="CC111" t="str">
            <v>ksf</v>
          </cell>
          <cell r="CD111">
            <v>-285.63</v>
          </cell>
          <cell r="CE111" t="str">
            <v>ksf</v>
          </cell>
          <cell r="CF111">
            <v>0</v>
          </cell>
          <cell r="CG111" t="str">
            <v>ksf</v>
          </cell>
          <cell r="CH111">
            <v>0</v>
          </cell>
          <cell r="CI111" t="str">
            <v>stdnts</v>
          </cell>
          <cell r="CJ111">
            <v>0</v>
          </cell>
          <cell r="CK111" t="str">
            <v>parents</v>
          </cell>
          <cell r="CL111">
            <v>0</v>
          </cell>
          <cell r="CM111" t="str">
            <v>staff</v>
          </cell>
          <cell r="CN111">
            <v>0</v>
          </cell>
          <cell r="CO111" t="str">
            <v>ksf</v>
          </cell>
          <cell r="CP111">
            <v>0</v>
          </cell>
          <cell r="CQ111" t="str">
            <v>ksf</v>
          </cell>
          <cell r="CR111">
            <v>0</v>
          </cell>
          <cell r="CS111" t="str">
            <v>ksf</v>
          </cell>
          <cell r="CT111">
            <v>0</v>
          </cell>
          <cell r="CU111" t="str">
            <v>ksf</v>
          </cell>
        </row>
        <row r="112">
          <cell r="D112">
            <v>0</v>
          </cell>
          <cell r="E112" t="str">
            <v>DU</v>
          </cell>
          <cell r="F112">
            <v>62.66</v>
          </cell>
          <cell r="G112" t="str">
            <v>ksf</v>
          </cell>
          <cell r="H112">
            <v>0</v>
          </cell>
          <cell r="I112" t="str">
            <v>ksf</v>
          </cell>
          <cell r="J112">
            <v>0</v>
          </cell>
          <cell r="K112" t="str">
            <v>ksf</v>
          </cell>
          <cell r="L112">
            <v>0</v>
          </cell>
          <cell r="M112" t="str">
            <v>ksf</v>
          </cell>
          <cell r="N112">
            <v>0</v>
          </cell>
          <cell r="O112" t="str">
            <v>ksf</v>
          </cell>
          <cell r="P112">
            <v>0</v>
          </cell>
          <cell r="Q112" t="str">
            <v>ksf</v>
          </cell>
          <cell r="R112">
            <v>0</v>
          </cell>
          <cell r="S112" t="str">
            <v>ksf</v>
          </cell>
          <cell r="T112">
            <v>0</v>
          </cell>
          <cell r="U112" t="str">
            <v>ksf</v>
          </cell>
          <cell r="V112">
            <v>0</v>
          </cell>
          <cell r="W112" t="str">
            <v>stdnts</v>
          </cell>
          <cell r="X112">
            <v>0</v>
          </cell>
          <cell r="Y112" t="str">
            <v>parents</v>
          </cell>
          <cell r="Z112">
            <v>0</v>
          </cell>
          <cell r="AA112" t="str">
            <v>staff</v>
          </cell>
          <cell r="AB112">
            <v>0</v>
          </cell>
          <cell r="AC112" t="str">
            <v>ksf</v>
          </cell>
          <cell r="AD112">
            <v>0</v>
          </cell>
          <cell r="AE112" t="str">
            <v>ksf</v>
          </cell>
          <cell r="AF112">
            <v>0</v>
          </cell>
          <cell r="AG112" t="str">
            <v>ksf</v>
          </cell>
          <cell r="AH112">
            <v>0</v>
          </cell>
          <cell r="AI112" t="str">
            <v>ksf</v>
          </cell>
          <cell r="AJ112">
            <v>386</v>
          </cell>
          <cell r="AK112" t="str">
            <v>DU</v>
          </cell>
          <cell r="AL112">
            <v>131.197</v>
          </cell>
          <cell r="AM112" t="str">
            <v>ksf</v>
          </cell>
          <cell r="AN112">
            <v>0</v>
          </cell>
          <cell r="AO112" t="str">
            <v>ksf</v>
          </cell>
          <cell r="AP112">
            <v>0</v>
          </cell>
          <cell r="AQ112" t="str">
            <v>ksf</v>
          </cell>
          <cell r="AR112">
            <v>0</v>
          </cell>
          <cell r="AS112" t="str">
            <v>ksf</v>
          </cell>
          <cell r="AT112">
            <v>0</v>
          </cell>
          <cell r="AU112" t="str">
            <v>ksf</v>
          </cell>
          <cell r="AV112">
            <v>0</v>
          </cell>
          <cell r="AW112" t="str">
            <v>ksf</v>
          </cell>
          <cell r="AX112">
            <v>0</v>
          </cell>
          <cell r="AY112" t="str">
            <v>ksf</v>
          </cell>
          <cell r="AZ112">
            <v>0</v>
          </cell>
          <cell r="BA112" t="str">
            <v>ksf</v>
          </cell>
          <cell r="BB112">
            <v>0</v>
          </cell>
          <cell r="BC112" t="str">
            <v>stdnts</v>
          </cell>
          <cell r="BD112">
            <v>0</v>
          </cell>
          <cell r="BE112" t="str">
            <v>parents</v>
          </cell>
          <cell r="BF112">
            <v>0</v>
          </cell>
          <cell r="BG112" t="str">
            <v>staff</v>
          </cell>
          <cell r="BH112">
            <v>0</v>
          </cell>
          <cell r="BI112" t="str">
            <v>ksf</v>
          </cell>
          <cell r="BJ112">
            <v>0</v>
          </cell>
          <cell r="BK112" t="str">
            <v>ksf</v>
          </cell>
          <cell r="BL112">
            <v>0</v>
          </cell>
          <cell r="BM112" t="str">
            <v>ksf</v>
          </cell>
          <cell r="BN112">
            <v>0</v>
          </cell>
          <cell r="BO112" t="str">
            <v>ksf</v>
          </cell>
          <cell r="BP112">
            <v>386</v>
          </cell>
          <cell r="BQ112" t="str">
            <v>DU</v>
          </cell>
          <cell r="BR112">
            <v>68.537000000000006</v>
          </cell>
          <cell r="BS112" t="str">
            <v>ksf</v>
          </cell>
          <cell r="BT112">
            <v>0</v>
          </cell>
          <cell r="BU112" t="str">
            <v>ksf</v>
          </cell>
          <cell r="BV112">
            <v>0</v>
          </cell>
          <cell r="BW112" t="str">
            <v>ksf</v>
          </cell>
          <cell r="BX112">
            <v>0</v>
          </cell>
          <cell r="BY112" t="str">
            <v>ksf</v>
          </cell>
          <cell r="BZ112">
            <v>0</v>
          </cell>
          <cell r="CA112" t="str">
            <v>ksf</v>
          </cell>
          <cell r="CB112">
            <v>0</v>
          </cell>
          <cell r="CC112" t="str">
            <v>ksf</v>
          </cell>
          <cell r="CD112">
            <v>0</v>
          </cell>
          <cell r="CE112" t="str">
            <v>ksf</v>
          </cell>
          <cell r="CF112">
            <v>0</v>
          </cell>
          <cell r="CG112" t="str">
            <v>ksf</v>
          </cell>
          <cell r="CH112">
            <v>0</v>
          </cell>
          <cell r="CI112" t="str">
            <v>stdnts</v>
          </cell>
          <cell r="CJ112">
            <v>0</v>
          </cell>
          <cell r="CK112" t="str">
            <v>parents</v>
          </cell>
          <cell r="CL112">
            <v>0</v>
          </cell>
          <cell r="CM112" t="str">
            <v>staff</v>
          </cell>
          <cell r="CN112">
            <v>0</v>
          </cell>
          <cell r="CO112" t="str">
            <v>ksf</v>
          </cell>
          <cell r="CP112">
            <v>0</v>
          </cell>
          <cell r="CQ112" t="str">
            <v>ksf</v>
          </cell>
          <cell r="CR112">
            <v>0</v>
          </cell>
          <cell r="CS112" t="str">
            <v>ksf</v>
          </cell>
          <cell r="CT112">
            <v>0</v>
          </cell>
          <cell r="CU112" t="str">
            <v>ksf</v>
          </cell>
        </row>
        <row r="113">
          <cell r="D113">
            <v>0</v>
          </cell>
          <cell r="E113" t="str">
            <v>DU</v>
          </cell>
          <cell r="F113">
            <v>0</v>
          </cell>
          <cell r="G113" t="str">
            <v>ksf</v>
          </cell>
          <cell r="H113">
            <v>0</v>
          </cell>
          <cell r="I113" t="str">
            <v>ksf</v>
          </cell>
          <cell r="J113">
            <v>0</v>
          </cell>
          <cell r="K113" t="str">
            <v>ksf</v>
          </cell>
          <cell r="L113">
            <v>0</v>
          </cell>
          <cell r="M113" t="str">
            <v>ksf</v>
          </cell>
          <cell r="N113">
            <v>18.736000000000001</v>
          </cell>
          <cell r="O113" t="str">
            <v>ksf</v>
          </cell>
          <cell r="P113">
            <v>0</v>
          </cell>
          <cell r="Q113" t="str">
            <v>ksf</v>
          </cell>
          <cell r="R113">
            <v>0</v>
          </cell>
          <cell r="S113" t="str">
            <v>ksf</v>
          </cell>
          <cell r="T113">
            <v>0</v>
          </cell>
          <cell r="U113" t="str">
            <v>ksf</v>
          </cell>
          <cell r="V113">
            <v>0</v>
          </cell>
          <cell r="W113" t="str">
            <v>stdnts</v>
          </cell>
          <cell r="X113">
            <v>0</v>
          </cell>
          <cell r="Y113" t="str">
            <v>parents</v>
          </cell>
          <cell r="Z113">
            <v>0</v>
          </cell>
          <cell r="AA113" t="str">
            <v>staff</v>
          </cell>
          <cell r="AB113">
            <v>0</v>
          </cell>
          <cell r="AC113" t="str">
            <v>ksf</v>
          </cell>
          <cell r="AD113">
            <v>0</v>
          </cell>
          <cell r="AE113" t="str">
            <v>ksf</v>
          </cell>
          <cell r="AF113">
            <v>0</v>
          </cell>
          <cell r="AG113" t="str">
            <v>ksf</v>
          </cell>
          <cell r="AH113">
            <v>0</v>
          </cell>
          <cell r="AI113" t="str">
            <v>ksf</v>
          </cell>
          <cell r="AJ113">
            <v>0</v>
          </cell>
          <cell r="AK113" t="str">
            <v>DU</v>
          </cell>
          <cell r="AL113">
            <v>0</v>
          </cell>
          <cell r="AM113" t="str">
            <v>ksf</v>
          </cell>
          <cell r="AN113">
            <v>0</v>
          </cell>
          <cell r="AO113" t="str">
            <v>ksf</v>
          </cell>
          <cell r="AP113">
            <v>0</v>
          </cell>
          <cell r="AQ113" t="str">
            <v>ksf</v>
          </cell>
          <cell r="AR113">
            <v>0</v>
          </cell>
          <cell r="AS113" t="str">
            <v>ksf</v>
          </cell>
          <cell r="AT113">
            <v>50.24</v>
          </cell>
          <cell r="AU113" t="str">
            <v>ksf</v>
          </cell>
          <cell r="AV113">
            <v>0</v>
          </cell>
          <cell r="AW113" t="str">
            <v>ksf</v>
          </cell>
          <cell r="AX113">
            <v>0</v>
          </cell>
          <cell r="AY113" t="str">
            <v>ksf</v>
          </cell>
          <cell r="AZ113">
            <v>0</v>
          </cell>
          <cell r="BA113" t="str">
            <v>ksf</v>
          </cell>
          <cell r="BB113">
            <v>0</v>
          </cell>
          <cell r="BC113" t="str">
            <v>stdnts</v>
          </cell>
          <cell r="BD113">
            <v>0</v>
          </cell>
          <cell r="BE113" t="str">
            <v>parents</v>
          </cell>
          <cell r="BF113">
            <v>0</v>
          </cell>
          <cell r="BG113" t="str">
            <v>staff</v>
          </cell>
          <cell r="BH113">
            <v>0</v>
          </cell>
          <cell r="BI113" t="str">
            <v>ksf</v>
          </cell>
          <cell r="BJ113">
            <v>0</v>
          </cell>
          <cell r="BK113" t="str">
            <v>ksf</v>
          </cell>
          <cell r="BL113">
            <v>0</v>
          </cell>
          <cell r="BM113" t="str">
            <v>ksf</v>
          </cell>
          <cell r="BN113">
            <v>0</v>
          </cell>
          <cell r="BO113" t="str">
            <v>ksf</v>
          </cell>
          <cell r="BP113">
            <v>0</v>
          </cell>
          <cell r="BQ113" t="str">
            <v>DU</v>
          </cell>
          <cell r="BR113">
            <v>0</v>
          </cell>
          <cell r="BS113" t="str">
            <v>ksf</v>
          </cell>
          <cell r="BT113">
            <v>0</v>
          </cell>
          <cell r="BU113" t="str">
            <v>ksf</v>
          </cell>
          <cell r="BV113">
            <v>0</v>
          </cell>
          <cell r="BW113" t="str">
            <v>ksf</v>
          </cell>
          <cell r="BX113">
            <v>0</v>
          </cell>
          <cell r="BY113" t="str">
            <v>ksf</v>
          </cell>
          <cell r="BZ113">
            <v>31.504000000000001</v>
          </cell>
          <cell r="CA113" t="str">
            <v>ksf</v>
          </cell>
          <cell r="CB113">
            <v>0</v>
          </cell>
          <cell r="CC113" t="str">
            <v>ksf</v>
          </cell>
          <cell r="CD113">
            <v>0</v>
          </cell>
          <cell r="CE113" t="str">
            <v>ksf</v>
          </cell>
          <cell r="CF113">
            <v>0</v>
          </cell>
          <cell r="CG113" t="str">
            <v>ksf</v>
          </cell>
          <cell r="CH113">
            <v>0</v>
          </cell>
          <cell r="CI113" t="str">
            <v>stdnts</v>
          </cell>
          <cell r="CJ113">
            <v>0</v>
          </cell>
          <cell r="CK113" t="str">
            <v>parents</v>
          </cell>
          <cell r="CL113">
            <v>0</v>
          </cell>
          <cell r="CM113" t="str">
            <v>staff</v>
          </cell>
          <cell r="CN113">
            <v>0</v>
          </cell>
          <cell r="CO113" t="str">
            <v>ksf</v>
          </cell>
          <cell r="CP113">
            <v>0</v>
          </cell>
          <cell r="CQ113" t="str">
            <v>ksf</v>
          </cell>
          <cell r="CR113">
            <v>0</v>
          </cell>
          <cell r="CS113" t="str">
            <v>ksf</v>
          </cell>
          <cell r="CT113">
            <v>0</v>
          </cell>
          <cell r="CU113" t="str">
            <v>ksf</v>
          </cell>
        </row>
        <row r="114">
          <cell r="D114">
            <v>0</v>
          </cell>
          <cell r="E114" t="str">
            <v>DU</v>
          </cell>
          <cell r="F114">
            <v>0</v>
          </cell>
          <cell r="G114" t="str">
            <v>ksf</v>
          </cell>
          <cell r="H114">
            <v>0</v>
          </cell>
          <cell r="I114" t="str">
            <v>ksf</v>
          </cell>
          <cell r="J114">
            <v>0</v>
          </cell>
          <cell r="K114" t="str">
            <v>ksf</v>
          </cell>
          <cell r="L114">
            <v>0</v>
          </cell>
          <cell r="M114" t="str">
            <v>ksf</v>
          </cell>
          <cell r="N114">
            <v>0</v>
          </cell>
          <cell r="O114" t="str">
            <v>ksf</v>
          </cell>
          <cell r="P114">
            <v>0</v>
          </cell>
          <cell r="Q114" t="str">
            <v>ksf</v>
          </cell>
          <cell r="R114">
            <v>0</v>
          </cell>
          <cell r="S114" t="str">
            <v>ksf</v>
          </cell>
          <cell r="T114">
            <v>0</v>
          </cell>
          <cell r="U114" t="str">
            <v>ksf</v>
          </cell>
          <cell r="V114">
            <v>0</v>
          </cell>
          <cell r="W114" t="str">
            <v>stdnts</v>
          </cell>
          <cell r="X114">
            <v>0</v>
          </cell>
          <cell r="Y114" t="str">
            <v>parents</v>
          </cell>
          <cell r="Z114">
            <v>0</v>
          </cell>
          <cell r="AA114" t="str">
            <v>staff</v>
          </cell>
          <cell r="AB114">
            <v>0</v>
          </cell>
          <cell r="AC114" t="str">
            <v>ksf</v>
          </cell>
          <cell r="AD114">
            <v>0</v>
          </cell>
          <cell r="AE114" t="str">
            <v>ksf</v>
          </cell>
          <cell r="AF114">
            <v>0</v>
          </cell>
          <cell r="AG114" t="str">
            <v>ksf</v>
          </cell>
          <cell r="AH114">
            <v>0</v>
          </cell>
          <cell r="AI114" t="str">
            <v>ksf</v>
          </cell>
          <cell r="AJ114">
            <v>0</v>
          </cell>
          <cell r="AK114" t="str">
            <v>DU</v>
          </cell>
          <cell r="AL114">
            <v>0</v>
          </cell>
          <cell r="AM114" t="str">
            <v>ksf</v>
          </cell>
          <cell r="AN114">
            <v>0</v>
          </cell>
          <cell r="AO114" t="str">
            <v>ksf</v>
          </cell>
          <cell r="AP114">
            <v>0</v>
          </cell>
          <cell r="AQ114" t="str">
            <v>ksf</v>
          </cell>
          <cell r="AR114">
            <v>0</v>
          </cell>
          <cell r="AS114" t="str">
            <v>ksf</v>
          </cell>
          <cell r="AT114">
            <v>0</v>
          </cell>
          <cell r="AU114" t="str">
            <v>ksf</v>
          </cell>
          <cell r="AV114">
            <v>0</v>
          </cell>
          <cell r="AW114" t="str">
            <v>ksf</v>
          </cell>
          <cell r="AX114">
            <v>0</v>
          </cell>
          <cell r="AY114" t="str">
            <v>ksf</v>
          </cell>
          <cell r="AZ114">
            <v>0</v>
          </cell>
          <cell r="BA114" t="str">
            <v>ksf</v>
          </cell>
          <cell r="BB114">
            <v>0</v>
          </cell>
          <cell r="BC114" t="str">
            <v>stdnts</v>
          </cell>
          <cell r="BD114">
            <v>0</v>
          </cell>
          <cell r="BE114" t="str">
            <v>parents</v>
          </cell>
          <cell r="BF114">
            <v>0</v>
          </cell>
          <cell r="BG114" t="str">
            <v>staff</v>
          </cell>
          <cell r="BH114">
            <v>0</v>
          </cell>
          <cell r="BI114" t="str">
            <v>ksf</v>
          </cell>
          <cell r="BJ114">
            <v>0</v>
          </cell>
          <cell r="BK114" t="str">
            <v>ksf</v>
          </cell>
          <cell r="BL114">
            <v>0</v>
          </cell>
          <cell r="BM114" t="str">
            <v>ksf</v>
          </cell>
          <cell r="BN114">
            <v>0</v>
          </cell>
          <cell r="BO114" t="str">
            <v>ksf</v>
          </cell>
          <cell r="BP114">
            <v>0</v>
          </cell>
          <cell r="BQ114" t="str">
            <v>DU</v>
          </cell>
          <cell r="BR114">
            <v>0</v>
          </cell>
          <cell r="BS114" t="str">
            <v>ksf</v>
          </cell>
          <cell r="BT114">
            <v>0</v>
          </cell>
          <cell r="BU114" t="str">
            <v>ksf</v>
          </cell>
          <cell r="BV114">
            <v>0</v>
          </cell>
          <cell r="BW114" t="str">
            <v>ksf</v>
          </cell>
          <cell r="BX114">
            <v>0</v>
          </cell>
          <cell r="BY114" t="str">
            <v>ksf</v>
          </cell>
          <cell r="BZ114">
            <v>0</v>
          </cell>
          <cell r="CA114" t="str">
            <v>ksf</v>
          </cell>
          <cell r="CB114">
            <v>0</v>
          </cell>
          <cell r="CC114" t="str">
            <v>ksf</v>
          </cell>
          <cell r="CD114">
            <v>0</v>
          </cell>
          <cell r="CE114" t="str">
            <v>ksf</v>
          </cell>
          <cell r="CF114">
            <v>0</v>
          </cell>
          <cell r="CG114" t="str">
            <v>ksf</v>
          </cell>
          <cell r="CH114">
            <v>0</v>
          </cell>
          <cell r="CI114" t="str">
            <v>stdnts</v>
          </cell>
          <cell r="CJ114">
            <v>0</v>
          </cell>
          <cell r="CK114" t="str">
            <v>parents</v>
          </cell>
          <cell r="CL114">
            <v>0</v>
          </cell>
          <cell r="CM114" t="str">
            <v>staff</v>
          </cell>
          <cell r="CN114">
            <v>0</v>
          </cell>
          <cell r="CO114" t="str">
            <v>ksf</v>
          </cell>
          <cell r="CP114">
            <v>0</v>
          </cell>
          <cell r="CQ114" t="str">
            <v>ksf</v>
          </cell>
          <cell r="CR114">
            <v>0</v>
          </cell>
          <cell r="CS114" t="str">
            <v>ksf</v>
          </cell>
          <cell r="CT114">
            <v>0</v>
          </cell>
          <cell r="CU114" t="str">
            <v>ksf</v>
          </cell>
        </row>
        <row r="115">
          <cell r="D115">
            <v>0</v>
          </cell>
          <cell r="E115" t="str">
            <v>DU</v>
          </cell>
          <cell r="F115">
            <v>0</v>
          </cell>
          <cell r="G115" t="str">
            <v>ksf</v>
          </cell>
          <cell r="H115">
            <v>0</v>
          </cell>
          <cell r="I115" t="str">
            <v>ksf</v>
          </cell>
          <cell r="J115">
            <v>11.2</v>
          </cell>
          <cell r="K115" t="str">
            <v>ksf</v>
          </cell>
          <cell r="L115">
            <v>0</v>
          </cell>
          <cell r="M115" t="str">
            <v>ksf</v>
          </cell>
          <cell r="N115">
            <v>0</v>
          </cell>
          <cell r="O115" t="str">
            <v>ksf</v>
          </cell>
          <cell r="P115">
            <v>0</v>
          </cell>
          <cell r="Q115" t="str">
            <v>ksf</v>
          </cell>
          <cell r="R115">
            <v>0</v>
          </cell>
          <cell r="S115" t="str">
            <v>ksf</v>
          </cell>
          <cell r="T115">
            <v>0</v>
          </cell>
          <cell r="U115" t="str">
            <v>ksf</v>
          </cell>
          <cell r="V115">
            <v>0</v>
          </cell>
          <cell r="W115" t="str">
            <v>stdnts</v>
          </cell>
          <cell r="X115">
            <v>0</v>
          </cell>
          <cell r="Y115" t="str">
            <v>parents</v>
          </cell>
          <cell r="Z115">
            <v>0</v>
          </cell>
          <cell r="AA115" t="str">
            <v>staff</v>
          </cell>
          <cell r="AB115">
            <v>7.5</v>
          </cell>
          <cell r="AC115" t="str">
            <v>ksf</v>
          </cell>
          <cell r="AD115">
            <v>0</v>
          </cell>
          <cell r="AE115" t="str">
            <v>ksf</v>
          </cell>
          <cell r="AF115">
            <v>0</v>
          </cell>
          <cell r="AG115" t="str">
            <v>ksf</v>
          </cell>
          <cell r="AH115">
            <v>0</v>
          </cell>
          <cell r="AI115" t="str">
            <v>ksf</v>
          </cell>
          <cell r="AJ115">
            <v>70</v>
          </cell>
          <cell r="AK115" t="str">
            <v>DU</v>
          </cell>
          <cell r="AL115">
            <v>16.774000000000001</v>
          </cell>
          <cell r="AM115" t="str">
            <v>ksf</v>
          </cell>
          <cell r="AN115">
            <v>0</v>
          </cell>
          <cell r="AO115" t="str">
            <v>ksf</v>
          </cell>
          <cell r="AP115">
            <v>0</v>
          </cell>
          <cell r="AQ115" t="str">
            <v>ksf</v>
          </cell>
          <cell r="AR115">
            <v>0</v>
          </cell>
          <cell r="AS115" t="str">
            <v>ksf</v>
          </cell>
          <cell r="AT115">
            <v>0</v>
          </cell>
          <cell r="AU115" t="str">
            <v>ksf</v>
          </cell>
          <cell r="AV115">
            <v>0</v>
          </cell>
          <cell r="AW115" t="str">
            <v>ksf</v>
          </cell>
          <cell r="AX115">
            <v>0</v>
          </cell>
          <cell r="AY115" t="str">
            <v>ksf</v>
          </cell>
          <cell r="AZ115">
            <v>0</v>
          </cell>
          <cell r="BA115" t="str">
            <v>ksf</v>
          </cell>
          <cell r="BB115">
            <v>0</v>
          </cell>
          <cell r="BC115" t="str">
            <v>stdnts</v>
          </cell>
          <cell r="BD115">
            <v>0</v>
          </cell>
          <cell r="BE115" t="str">
            <v>parents</v>
          </cell>
          <cell r="BF115">
            <v>0</v>
          </cell>
          <cell r="BG115" t="str">
            <v>staff</v>
          </cell>
          <cell r="BH115">
            <v>0</v>
          </cell>
          <cell r="BI115" t="str">
            <v>ksf</v>
          </cell>
          <cell r="BJ115">
            <v>0</v>
          </cell>
          <cell r="BK115" t="str">
            <v>ksf</v>
          </cell>
          <cell r="BL115">
            <v>0</v>
          </cell>
          <cell r="BM115" t="str">
            <v>ksf</v>
          </cell>
          <cell r="BN115">
            <v>0</v>
          </cell>
          <cell r="BO115" t="str">
            <v>ksf</v>
          </cell>
          <cell r="BP115">
            <v>70</v>
          </cell>
          <cell r="BQ115" t="str">
            <v>DU</v>
          </cell>
          <cell r="BR115">
            <v>16.774000000000001</v>
          </cell>
          <cell r="BS115" t="str">
            <v>ksf</v>
          </cell>
          <cell r="BT115">
            <v>0</v>
          </cell>
          <cell r="BU115" t="str">
            <v>ksf</v>
          </cell>
          <cell r="BV115">
            <v>-11.2</v>
          </cell>
          <cell r="BW115" t="str">
            <v>ksf</v>
          </cell>
          <cell r="BX115">
            <v>0</v>
          </cell>
          <cell r="BY115" t="str">
            <v>ksf</v>
          </cell>
          <cell r="BZ115">
            <v>0</v>
          </cell>
          <cell r="CA115" t="str">
            <v>ksf</v>
          </cell>
          <cell r="CB115">
            <v>0</v>
          </cell>
          <cell r="CC115" t="str">
            <v>ksf</v>
          </cell>
          <cell r="CD115">
            <v>0</v>
          </cell>
          <cell r="CE115" t="str">
            <v>ksf</v>
          </cell>
          <cell r="CF115">
            <v>0</v>
          </cell>
          <cell r="CG115" t="str">
            <v>ksf</v>
          </cell>
          <cell r="CH115">
            <v>0</v>
          </cell>
          <cell r="CI115" t="str">
            <v>stdnts</v>
          </cell>
          <cell r="CJ115">
            <v>0</v>
          </cell>
          <cell r="CK115" t="str">
            <v>parents</v>
          </cell>
          <cell r="CL115">
            <v>0</v>
          </cell>
          <cell r="CM115" t="str">
            <v>staff</v>
          </cell>
          <cell r="CN115">
            <v>-7.5</v>
          </cell>
          <cell r="CO115" t="str">
            <v>ksf</v>
          </cell>
          <cell r="CP115">
            <v>0</v>
          </cell>
          <cell r="CQ115" t="str">
            <v>ksf</v>
          </cell>
          <cell r="CR115">
            <v>0</v>
          </cell>
          <cell r="CS115" t="str">
            <v>ksf</v>
          </cell>
          <cell r="CT115">
            <v>0</v>
          </cell>
          <cell r="CU115" t="str">
            <v>ksf</v>
          </cell>
        </row>
        <row r="116">
          <cell r="D116"/>
          <cell r="E116"/>
          <cell r="F116"/>
          <cell r="G116"/>
          <cell r="H116"/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  <cell r="S116"/>
          <cell r="T116"/>
          <cell r="U116"/>
          <cell r="V116"/>
          <cell r="W116"/>
          <cell r="X116"/>
          <cell r="Y116"/>
          <cell r="Z116"/>
          <cell r="AA116"/>
          <cell r="AB116"/>
          <cell r="AC116"/>
          <cell r="AD116"/>
          <cell r="AE116"/>
          <cell r="AF116"/>
          <cell r="AG116"/>
          <cell r="AH116"/>
          <cell r="AI116"/>
          <cell r="AJ116"/>
          <cell r="AK116"/>
          <cell r="AL116"/>
          <cell r="AM116"/>
          <cell r="AN116"/>
          <cell r="AO116"/>
          <cell r="AP116"/>
          <cell r="AQ116"/>
          <cell r="AR116"/>
          <cell r="AS116"/>
          <cell r="AT116"/>
          <cell r="AU116"/>
          <cell r="AV116"/>
          <cell r="AW116"/>
          <cell r="AX116"/>
          <cell r="AY116"/>
          <cell r="AZ116"/>
          <cell r="BA116"/>
          <cell r="BB116"/>
          <cell r="BC116"/>
          <cell r="BD116"/>
          <cell r="BE116" t="str">
            <v>parents</v>
          </cell>
          <cell r="BF116">
            <v>0</v>
          </cell>
          <cell r="BG116" t="str">
            <v>staff</v>
          </cell>
          <cell r="BH116"/>
          <cell r="BI116"/>
          <cell r="BJ116"/>
          <cell r="BK116"/>
          <cell r="BL116"/>
          <cell r="BM116"/>
          <cell r="BN116"/>
          <cell r="BO116"/>
          <cell r="BP116"/>
          <cell r="BQ116"/>
          <cell r="BR116"/>
          <cell r="BS116"/>
          <cell r="BT116"/>
          <cell r="BU116"/>
          <cell r="BV116"/>
          <cell r="BW116"/>
          <cell r="BX116"/>
          <cell r="BY116"/>
          <cell r="BZ116"/>
          <cell r="CA116"/>
          <cell r="CB116"/>
          <cell r="CC116"/>
          <cell r="CD116"/>
          <cell r="CE116"/>
          <cell r="CF116"/>
          <cell r="CG116"/>
          <cell r="CH116"/>
          <cell r="CI116"/>
          <cell r="CJ116"/>
          <cell r="CK116"/>
          <cell r="CL116"/>
          <cell r="CM116"/>
          <cell r="CN116"/>
          <cell r="CO116"/>
          <cell r="CP116"/>
          <cell r="CQ116"/>
          <cell r="CR116"/>
          <cell r="CS116"/>
          <cell r="CT116"/>
          <cell r="CU116"/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BA2F-BF0C-4FDE-B0F0-3BBF4E6FA185}">
  <dimension ref="A1:BN112"/>
  <sheetViews>
    <sheetView topLeftCell="A46" workbookViewId="0">
      <selection activeCell="H60" sqref="H60"/>
    </sheetView>
  </sheetViews>
  <sheetFormatPr defaultColWidth="9.33203125" defaultRowHeight="14.4" x14ac:dyDescent="0.3"/>
  <cols>
    <col min="1" max="1" width="9.33203125" style="3"/>
    <col min="2" max="2" width="20.6640625" style="2" bestFit="1" customWidth="1"/>
    <col min="3" max="4" width="9.6640625" style="2" customWidth="1"/>
    <col min="5" max="5" width="10.88671875" style="2" customWidth="1"/>
    <col min="6" max="6" width="9.6640625" style="2" customWidth="1"/>
    <col min="7" max="8" width="10.6640625" style="2" customWidth="1"/>
    <col min="9" max="9" width="11.44140625" style="2" customWidth="1"/>
    <col min="10" max="20" width="10.6640625" style="2" customWidth="1"/>
    <col min="21" max="22" width="10.6640625" style="2" hidden="1" customWidth="1"/>
    <col min="23" max="26" width="0" style="3" hidden="1" customWidth="1"/>
    <col min="27" max="32" width="10.6640625" style="2" customWidth="1"/>
    <col min="33" max="33" width="11" style="2" hidden="1" customWidth="1"/>
    <col min="34" max="36" width="10.6640625" style="2" hidden="1" customWidth="1"/>
    <col min="37" max="37" width="11.109375" style="2" hidden="1" customWidth="1"/>
    <col min="38" max="45" width="10.6640625" style="2" hidden="1" customWidth="1"/>
    <col min="46" max="46" width="10.88671875" style="2" hidden="1" customWidth="1"/>
    <col min="47" max="52" width="10.6640625" style="2" hidden="1" customWidth="1"/>
    <col min="53" max="66" width="9.33203125" style="3" hidden="1" customWidth="1"/>
    <col min="67" max="16384" width="9.33203125" style="3"/>
  </cols>
  <sheetData>
    <row r="1" spans="1:66" x14ac:dyDescent="0.3">
      <c r="A1" s="1"/>
    </row>
    <row r="2" spans="1:66" x14ac:dyDescent="0.3">
      <c r="B2" s="4"/>
    </row>
    <row r="3" spans="1:66" ht="15" thickBot="1" x14ac:dyDescent="0.35">
      <c r="B3" s="5"/>
      <c r="C3" s="6"/>
      <c r="D3" s="6"/>
    </row>
    <row r="4" spans="1:66" ht="48" customHeight="1" thickTop="1" thickBot="1" x14ac:dyDescent="0.35">
      <c r="B4" s="7" t="s">
        <v>0</v>
      </c>
      <c r="C4" s="163" t="s">
        <v>1</v>
      </c>
      <c r="D4" s="164"/>
      <c r="E4" s="165" t="s">
        <v>2</v>
      </c>
      <c r="F4" s="164"/>
      <c r="G4" s="165" t="s">
        <v>3</v>
      </c>
      <c r="H4" s="164"/>
      <c r="I4" s="165" t="s">
        <v>4</v>
      </c>
      <c r="J4" s="164"/>
      <c r="K4" s="165" t="s">
        <v>5</v>
      </c>
      <c r="L4" s="163"/>
      <c r="M4" s="166" t="s">
        <v>6</v>
      </c>
      <c r="N4" s="167"/>
      <c r="O4" s="163" t="s">
        <v>7</v>
      </c>
      <c r="P4" s="164"/>
      <c r="Q4" s="163" t="s">
        <v>8</v>
      </c>
      <c r="R4" s="163"/>
      <c r="S4" s="165" t="s">
        <v>9</v>
      </c>
      <c r="T4" s="164"/>
      <c r="U4" s="166" t="s">
        <v>10</v>
      </c>
      <c r="V4" s="167"/>
      <c r="W4" s="166" t="s">
        <v>11</v>
      </c>
      <c r="X4" s="167"/>
      <c r="Y4" s="166" t="s">
        <v>12</v>
      </c>
      <c r="Z4" s="167"/>
      <c r="AA4" s="165" t="s">
        <v>13</v>
      </c>
      <c r="AB4" s="163"/>
      <c r="AC4" s="165" t="s">
        <v>14</v>
      </c>
      <c r="AD4" s="163"/>
      <c r="AE4" s="165" t="s">
        <v>15</v>
      </c>
      <c r="AF4" s="168"/>
      <c r="AG4" s="169" t="s">
        <v>16</v>
      </c>
      <c r="AH4" s="169"/>
      <c r="AI4" s="170" t="s">
        <v>17</v>
      </c>
      <c r="AJ4" s="171"/>
      <c r="AK4" s="172" t="s">
        <v>18</v>
      </c>
      <c r="AL4" s="169"/>
      <c r="AM4" s="170" t="s">
        <v>19</v>
      </c>
      <c r="AN4" s="174"/>
      <c r="AO4" s="171" t="s">
        <v>20</v>
      </c>
      <c r="AP4" s="171"/>
      <c r="AQ4" s="170" t="s">
        <v>21</v>
      </c>
      <c r="AR4" s="171"/>
      <c r="AS4" s="170" t="s">
        <v>22</v>
      </c>
      <c r="AT4" s="173"/>
      <c r="AU4" s="170" t="s">
        <v>23</v>
      </c>
      <c r="AV4" s="174"/>
      <c r="AW4" s="170" t="s">
        <v>24</v>
      </c>
      <c r="AX4" s="173"/>
      <c r="AY4" s="170" t="s">
        <v>25</v>
      </c>
      <c r="AZ4" s="173"/>
      <c r="BA4" s="170" t="s">
        <v>26</v>
      </c>
      <c r="BB4" s="171"/>
      <c r="BC4" s="170" t="s">
        <v>27</v>
      </c>
      <c r="BD4" s="173"/>
      <c r="BE4" s="170" t="s">
        <v>28</v>
      </c>
      <c r="BF4" s="173"/>
      <c r="BG4" s="170" t="s">
        <v>29</v>
      </c>
      <c r="BH4" s="173"/>
      <c r="BI4" s="170" t="s">
        <v>30</v>
      </c>
      <c r="BJ4" s="171"/>
      <c r="BK4" s="170" t="s">
        <v>31</v>
      </c>
      <c r="BL4" s="173"/>
      <c r="BM4" s="170" t="s">
        <v>32</v>
      </c>
      <c r="BN4" s="174"/>
    </row>
    <row r="5" spans="1:66" x14ac:dyDescent="0.3">
      <c r="B5" s="8"/>
      <c r="D5" s="9"/>
      <c r="E5" s="10"/>
      <c r="F5" s="9"/>
      <c r="G5" s="10"/>
      <c r="H5" s="9"/>
      <c r="I5" s="10"/>
      <c r="J5" s="9"/>
      <c r="K5" s="10"/>
      <c r="M5" s="10"/>
      <c r="N5" s="9"/>
      <c r="P5" s="9"/>
      <c r="S5" s="10"/>
      <c r="T5" s="9"/>
      <c r="U5" s="10"/>
      <c r="V5" s="9"/>
      <c r="W5" s="10"/>
      <c r="X5" s="9"/>
      <c r="Y5" s="10"/>
      <c r="Z5" s="9"/>
      <c r="AA5" s="10"/>
      <c r="AC5" s="10"/>
      <c r="AE5" s="10"/>
      <c r="AF5" s="11"/>
      <c r="AG5" s="12"/>
      <c r="AH5" s="12"/>
      <c r="AI5" s="13"/>
      <c r="AJ5" s="12"/>
      <c r="AK5" s="13"/>
      <c r="AL5" s="12"/>
      <c r="AM5" s="13"/>
      <c r="AN5" s="14"/>
      <c r="AO5" s="12"/>
      <c r="AP5" s="12"/>
      <c r="AQ5" s="13"/>
      <c r="AR5" s="12"/>
      <c r="AS5" s="13"/>
      <c r="AT5" s="15"/>
      <c r="AU5" s="13"/>
      <c r="AV5" s="14"/>
      <c r="AW5" s="13"/>
      <c r="AX5" s="15"/>
      <c r="AY5" s="13"/>
      <c r="AZ5" s="15"/>
      <c r="BA5" s="13"/>
      <c r="BB5" s="12"/>
      <c r="BC5" s="13"/>
      <c r="BD5" s="15"/>
      <c r="BE5" s="13"/>
      <c r="BF5" s="15"/>
      <c r="BG5" s="13"/>
      <c r="BH5" s="15"/>
      <c r="BI5" s="13"/>
      <c r="BJ5" s="12"/>
      <c r="BK5" s="13"/>
      <c r="BL5" s="15"/>
      <c r="BM5" s="13"/>
      <c r="BN5" s="14"/>
    </row>
    <row r="6" spans="1:66" x14ac:dyDescent="0.3">
      <c r="B6" s="8" t="s">
        <v>33</v>
      </c>
      <c r="C6" s="16"/>
      <c r="D6" s="9" t="s">
        <v>34</v>
      </c>
      <c r="E6" s="17"/>
      <c r="F6" s="9" t="s">
        <v>35</v>
      </c>
      <c r="G6" s="17"/>
      <c r="H6" s="9" t="s">
        <v>35</v>
      </c>
      <c r="I6" s="17"/>
      <c r="J6" s="9" t="s">
        <v>35</v>
      </c>
      <c r="K6" s="17"/>
      <c r="L6" s="2" t="s">
        <v>35</v>
      </c>
      <c r="M6" s="17"/>
      <c r="N6" s="9" t="s">
        <v>35</v>
      </c>
      <c r="O6" s="17"/>
      <c r="P6" s="9" t="s">
        <v>35</v>
      </c>
      <c r="Q6" s="16"/>
      <c r="R6" s="2" t="s">
        <v>35</v>
      </c>
      <c r="S6" s="17"/>
      <c r="T6" s="9" t="s">
        <v>35</v>
      </c>
      <c r="U6" s="17"/>
      <c r="V6" s="9" t="s">
        <v>36</v>
      </c>
      <c r="W6" s="17"/>
      <c r="X6" s="9" t="s">
        <v>37</v>
      </c>
      <c r="Y6" s="17"/>
      <c r="Z6" s="9" t="s">
        <v>38</v>
      </c>
      <c r="AA6" s="17"/>
      <c r="AB6" s="2" t="s">
        <v>35</v>
      </c>
      <c r="AC6" s="17"/>
      <c r="AD6" s="2" t="s">
        <v>35</v>
      </c>
      <c r="AE6" s="17"/>
      <c r="AF6" s="11" t="s">
        <v>35</v>
      </c>
      <c r="AG6" s="18"/>
      <c r="AH6" s="12" t="s">
        <v>34</v>
      </c>
      <c r="AI6" s="19"/>
      <c r="AJ6" s="12" t="s">
        <v>39</v>
      </c>
      <c r="AK6" s="19"/>
      <c r="AL6" s="12" t="s">
        <v>35</v>
      </c>
      <c r="AM6" s="19"/>
      <c r="AN6" s="14" t="s">
        <v>35</v>
      </c>
      <c r="AO6" s="18"/>
      <c r="AP6" s="12" t="s">
        <v>35</v>
      </c>
      <c r="AQ6" s="19"/>
      <c r="AR6" s="12" t="s">
        <v>35</v>
      </c>
      <c r="AS6" s="19"/>
      <c r="AT6" s="15" t="s">
        <v>35</v>
      </c>
      <c r="AU6" s="19"/>
      <c r="AV6" s="14" t="s">
        <v>35</v>
      </c>
      <c r="AW6" s="19"/>
      <c r="AX6" s="15" t="s">
        <v>35</v>
      </c>
      <c r="AY6" s="19"/>
      <c r="AZ6" s="15" t="s">
        <v>36</v>
      </c>
      <c r="BA6" s="19"/>
      <c r="BB6" s="12" t="s">
        <v>36</v>
      </c>
      <c r="BC6" s="19"/>
      <c r="BD6" s="15" t="s">
        <v>36</v>
      </c>
      <c r="BE6" s="19"/>
      <c r="BF6" s="15" t="s">
        <v>36</v>
      </c>
      <c r="BG6" s="19"/>
      <c r="BH6" s="15" t="s">
        <v>38</v>
      </c>
      <c r="BI6" s="19"/>
      <c r="BJ6" s="12" t="s">
        <v>35</v>
      </c>
      <c r="BK6" s="19"/>
      <c r="BL6" s="15" t="s">
        <v>35</v>
      </c>
      <c r="BM6" s="19"/>
      <c r="BN6" s="14" t="s">
        <v>40</v>
      </c>
    </row>
    <row r="7" spans="1:66" x14ac:dyDescent="0.3">
      <c r="B7" s="8"/>
      <c r="D7" s="9"/>
      <c r="E7" s="10"/>
      <c r="F7" s="9"/>
      <c r="G7" s="10"/>
      <c r="H7" s="9"/>
      <c r="I7" s="10"/>
      <c r="J7" s="9"/>
      <c r="K7" s="10"/>
      <c r="M7" s="10"/>
      <c r="N7" s="9"/>
      <c r="O7" s="10"/>
      <c r="P7" s="9"/>
      <c r="S7" s="10"/>
      <c r="T7" s="9"/>
      <c r="U7" s="10"/>
      <c r="V7" s="9"/>
      <c r="W7" s="10"/>
      <c r="X7" s="9"/>
      <c r="Y7" s="10"/>
      <c r="Z7" s="9"/>
      <c r="AA7" s="10"/>
      <c r="AC7" s="10"/>
      <c r="AE7" s="10"/>
      <c r="AF7" s="11"/>
      <c r="AG7" s="12"/>
      <c r="AH7" s="12"/>
      <c r="AI7" s="13"/>
      <c r="AJ7" s="12"/>
      <c r="AK7" s="13"/>
      <c r="AL7" s="12"/>
      <c r="AM7" s="13"/>
      <c r="AN7" s="14"/>
      <c r="AO7" s="12"/>
      <c r="AP7" s="12"/>
      <c r="AQ7" s="13"/>
      <c r="AR7" s="12"/>
      <c r="AS7" s="13"/>
      <c r="AT7" s="15"/>
      <c r="AU7" s="13"/>
      <c r="AV7" s="14"/>
      <c r="AW7" s="13"/>
      <c r="AX7" s="15"/>
      <c r="AY7" s="13"/>
      <c r="AZ7" s="15"/>
      <c r="BA7" s="13"/>
      <c r="BB7" s="12"/>
      <c r="BC7" s="13"/>
      <c r="BD7" s="15"/>
      <c r="BE7" s="13"/>
      <c r="BF7" s="15"/>
      <c r="BG7" s="13"/>
      <c r="BH7" s="15"/>
      <c r="BI7" s="13"/>
      <c r="BJ7" s="12"/>
      <c r="BK7" s="13"/>
      <c r="BL7" s="15"/>
      <c r="BM7" s="13"/>
      <c r="BN7" s="14"/>
    </row>
    <row r="8" spans="1:66" x14ac:dyDescent="0.3">
      <c r="B8" s="20" t="s">
        <v>41</v>
      </c>
      <c r="C8" s="175">
        <v>1</v>
      </c>
      <c r="D8" s="176"/>
      <c r="E8" s="177">
        <v>1</v>
      </c>
      <c r="F8" s="176"/>
      <c r="G8" s="177">
        <v>1</v>
      </c>
      <c r="H8" s="176"/>
      <c r="I8" s="178" t="s">
        <v>42</v>
      </c>
      <c r="J8" s="179"/>
      <c r="K8" s="177">
        <v>8</v>
      </c>
      <c r="L8" s="176"/>
      <c r="M8" s="177">
        <v>9</v>
      </c>
      <c r="N8" s="176"/>
      <c r="O8" s="177">
        <v>10</v>
      </c>
      <c r="P8" s="176"/>
      <c r="Q8" s="175" t="s">
        <v>43</v>
      </c>
      <c r="R8" s="175"/>
      <c r="S8" s="177">
        <v>6</v>
      </c>
      <c r="T8" s="176"/>
      <c r="U8" s="177">
        <v>5</v>
      </c>
      <c r="V8" s="176"/>
      <c r="W8" s="177">
        <v>5</v>
      </c>
      <c r="X8" s="176"/>
      <c r="Y8" s="177">
        <v>5</v>
      </c>
      <c r="Z8" s="176"/>
      <c r="AA8" s="177">
        <v>5</v>
      </c>
      <c r="AB8" s="176"/>
      <c r="AC8" s="177">
        <v>5</v>
      </c>
      <c r="AD8" s="176"/>
      <c r="AE8" s="177">
        <v>8</v>
      </c>
      <c r="AF8" s="195"/>
      <c r="AG8" s="196">
        <v>8</v>
      </c>
      <c r="AH8" s="182"/>
      <c r="AI8" s="180">
        <v>1</v>
      </c>
      <c r="AJ8" s="181"/>
      <c r="AK8" s="180">
        <v>5</v>
      </c>
      <c r="AL8" s="182"/>
      <c r="AM8" s="184">
        <v>10</v>
      </c>
      <c r="AN8" s="197"/>
      <c r="AO8" s="198">
        <v>15</v>
      </c>
      <c r="AP8" s="185"/>
      <c r="AQ8" s="184">
        <v>15</v>
      </c>
      <c r="AR8" s="185"/>
      <c r="AS8" s="180">
        <v>6</v>
      </c>
      <c r="AT8" s="182"/>
      <c r="AU8" s="180" t="s">
        <v>42</v>
      </c>
      <c r="AV8" s="186"/>
      <c r="AW8" s="180">
        <v>5</v>
      </c>
      <c r="AX8" s="182"/>
      <c r="AY8" s="180">
        <v>5</v>
      </c>
      <c r="AZ8" s="182"/>
      <c r="BA8" s="180">
        <v>5</v>
      </c>
      <c r="BB8" s="181"/>
      <c r="BC8" s="180">
        <v>5</v>
      </c>
      <c r="BD8" s="182"/>
      <c r="BE8" s="180">
        <v>13</v>
      </c>
      <c r="BF8" s="182"/>
      <c r="BG8" s="180">
        <v>13</v>
      </c>
      <c r="BH8" s="182"/>
      <c r="BI8" s="180">
        <v>6</v>
      </c>
      <c r="BJ8" s="181"/>
      <c r="BK8" s="180">
        <v>5</v>
      </c>
      <c r="BL8" s="182"/>
      <c r="BM8" s="180">
        <v>12</v>
      </c>
      <c r="BN8" s="183"/>
    </row>
    <row r="9" spans="1:66" x14ac:dyDescent="0.3">
      <c r="B9" s="8" t="s">
        <v>44</v>
      </c>
      <c r="C9" s="187">
        <v>8.18</v>
      </c>
      <c r="D9" s="188"/>
      <c r="E9" s="189">
        <v>329</v>
      </c>
      <c r="F9" s="190"/>
      <c r="G9" s="189">
        <v>78.2</v>
      </c>
      <c r="H9" s="190"/>
      <c r="I9" s="191">
        <v>18</v>
      </c>
      <c r="J9" s="192"/>
      <c r="K9" s="193">
        <v>2.36</v>
      </c>
      <c r="L9" s="194"/>
      <c r="M9" s="191">
        <v>74.599999999999994</v>
      </c>
      <c r="N9" s="192"/>
      <c r="O9" s="191">
        <v>3</v>
      </c>
      <c r="P9" s="192"/>
      <c r="Q9" s="203">
        <v>14.7</v>
      </c>
      <c r="R9" s="203"/>
      <c r="S9" s="189">
        <v>26.6</v>
      </c>
      <c r="T9" s="190"/>
      <c r="U9" s="189">
        <v>2</v>
      </c>
      <c r="V9" s="190"/>
      <c r="W9" s="189">
        <v>4</v>
      </c>
      <c r="X9" s="190"/>
      <c r="Y9" s="189">
        <v>2</v>
      </c>
      <c r="Z9" s="190"/>
      <c r="AA9" s="193">
        <v>19.420000000000002</v>
      </c>
      <c r="AB9" s="194"/>
      <c r="AC9" s="193">
        <v>19.18</v>
      </c>
      <c r="AD9" s="194"/>
      <c r="AE9" s="191">
        <v>48</v>
      </c>
      <c r="AF9" s="199"/>
      <c r="AG9" s="200">
        <v>3.7</v>
      </c>
      <c r="AH9" s="201"/>
      <c r="AI9" s="202">
        <v>9.4</v>
      </c>
      <c r="AJ9" s="200"/>
      <c r="AK9" s="202">
        <v>205</v>
      </c>
      <c r="AL9" s="201"/>
      <c r="AM9" s="204">
        <v>11.5</v>
      </c>
      <c r="AN9" s="206"/>
      <c r="AO9" s="200">
        <f>464/137.869</f>
        <v>3.3655136397594818</v>
      </c>
      <c r="AP9" s="201"/>
      <c r="AQ9" s="202">
        <f>519/137.869</f>
        <v>3.7644430582654551</v>
      </c>
      <c r="AR9" s="201"/>
      <c r="AS9" s="210">
        <v>76</v>
      </c>
      <c r="AT9" s="211"/>
      <c r="AU9" s="202">
        <v>44.7</v>
      </c>
      <c r="AV9" s="212"/>
      <c r="AW9" s="204">
        <v>173</v>
      </c>
      <c r="AX9" s="205"/>
      <c r="AY9" s="204">
        <v>2</v>
      </c>
      <c r="AZ9" s="205"/>
      <c r="BA9" s="202">
        <v>2</v>
      </c>
      <c r="BB9" s="200"/>
      <c r="BC9" s="204">
        <v>2</v>
      </c>
      <c r="BD9" s="205"/>
      <c r="BE9" s="204">
        <v>2</v>
      </c>
      <c r="BF9" s="205"/>
      <c r="BG9" s="204">
        <v>2</v>
      </c>
      <c r="BH9" s="205"/>
      <c r="BI9" s="202">
        <v>26.6</v>
      </c>
      <c r="BJ9" s="200"/>
      <c r="BK9" s="204">
        <v>33</v>
      </c>
      <c r="BL9" s="205"/>
      <c r="BM9" s="204">
        <v>4.75</v>
      </c>
      <c r="BN9" s="206"/>
    </row>
    <row r="10" spans="1:66" x14ac:dyDescent="0.3">
      <c r="B10" s="8" t="s">
        <v>45</v>
      </c>
      <c r="C10" s="207">
        <v>9.08</v>
      </c>
      <c r="D10" s="194"/>
      <c r="E10" s="189">
        <v>358</v>
      </c>
      <c r="F10" s="190"/>
      <c r="G10" s="189">
        <v>92.5</v>
      </c>
      <c r="H10" s="190"/>
      <c r="I10" s="189">
        <v>3.9</v>
      </c>
      <c r="J10" s="190"/>
      <c r="K10" s="193">
        <v>0.2</v>
      </c>
      <c r="L10" s="194"/>
      <c r="M10" s="208">
        <v>37</v>
      </c>
      <c r="N10" s="209"/>
      <c r="O10" s="191">
        <v>3.7</v>
      </c>
      <c r="P10" s="192"/>
      <c r="Q10" s="203">
        <v>2.2000000000000002</v>
      </c>
      <c r="R10" s="203"/>
      <c r="S10" s="189">
        <v>13.5</v>
      </c>
      <c r="T10" s="190"/>
      <c r="U10" s="189">
        <v>0</v>
      </c>
      <c r="V10" s="190"/>
      <c r="W10" s="189">
        <v>0</v>
      </c>
      <c r="X10" s="190"/>
      <c r="Y10" s="189">
        <v>0</v>
      </c>
      <c r="Z10" s="190"/>
      <c r="AA10" s="193">
        <v>19.420000000000002</v>
      </c>
      <c r="AB10" s="194"/>
      <c r="AC10" s="193">
        <v>21.83</v>
      </c>
      <c r="AD10" s="194"/>
      <c r="AE10" s="191">
        <v>19</v>
      </c>
      <c r="AF10" s="199"/>
      <c r="AG10" s="200">
        <v>3.7</v>
      </c>
      <c r="AH10" s="201"/>
      <c r="AI10" s="202">
        <v>9.4</v>
      </c>
      <c r="AJ10" s="200"/>
      <c r="AK10" s="202">
        <v>271</v>
      </c>
      <c r="AL10" s="201"/>
      <c r="AM10" s="204">
        <v>1.7</v>
      </c>
      <c r="AN10" s="206"/>
      <c r="AO10" s="200">
        <f>0.3*AO9</f>
        <v>1.0096540919278445</v>
      </c>
      <c r="AP10" s="201"/>
      <c r="AQ10" s="202">
        <f>0.3*AQ9</f>
        <v>1.1293329174796365</v>
      </c>
      <c r="AR10" s="201"/>
      <c r="AS10" s="210">
        <v>50.74</v>
      </c>
      <c r="AT10" s="211"/>
      <c r="AU10" s="202">
        <v>26.1</v>
      </c>
      <c r="AV10" s="212"/>
      <c r="AW10" s="204">
        <v>193</v>
      </c>
      <c r="AX10" s="205"/>
      <c r="AY10" s="204">
        <v>0</v>
      </c>
      <c r="AZ10" s="205"/>
      <c r="BA10" s="202">
        <v>0</v>
      </c>
      <c r="BB10" s="200"/>
      <c r="BC10" s="204">
        <v>0</v>
      </c>
      <c r="BD10" s="205"/>
      <c r="BE10" s="204">
        <v>0</v>
      </c>
      <c r="BF10" s="205"/>
      <c r="BG10" s="204">
        <v>0</v>
      </c>
      <c r="BH10" s="205"/>
      <c r="BI10" s="202"/>
      <c r="BJ10" s="200"/>
      <c r="BK10" s="204">
        <v>2</v>
      </c>
      <c r="BL10" s="205"/>
      <c r="BM10" s="204">
        <v>5.65</v>
      </c>
      <c r="BN10" s="206"/>
    </row>
    <row r="11" spans="1:66" x14ac:dyDescent="0.3">
      <c r="B11" s="8"/>
      <c r="C11" s="203" t="s">
        <v>46</v>
      </c>
      <c r="D11" s="190"/>
      <c r="E11" s="189" t="s">
        <v>47</v>
      </c>
      <c r="F11" s="190"/>
      <c r="G11" s="189" t="s">
        <v>47</v>
      </c>
      <c r="H11" s="190"/>
      <c r="I11" s="189" t="s">
        <v>47</v>
      </c>
      <c r="J11" s="190"/>
      <c r="K11" s="189" t="s">
        <v>47</v>
      </c>
      <c r="L11" s="190"/>
      <c r="M11" s="189" t="s">
        <v>47</v>
      </c>
      <c r="N11" s="190"/>
      <c r="O11" s="189" t="s">
        <v>47</v>
      </c>
      <c r="P11" s="190"/>
      <c r="Q11" s="203" t="s">
        <v>47</v>
      </c>
      <c r="R11" s="203"/>
      <c r="S11" s="189" t="s">
        <v>47</v>
      </c>
      <c r="T11" s="190"/>
      <c r="U11" s="189" t="s">
        <v>48</v>
      </c>
      <c r="V11" s="190"/>
      <c r="W11" s="189" t="s">
        <v>49</v>
      </c>
      <c r="X11" s="190"/>
      <c r="Y11" s="189" t="s">
        <v>50</v>
      </c>
      <c r="Z11" s="190"/>
      <c r="AA11" s="189" t="s">
        <v>47</v>
      </c>
      <c r="AB11" s="190"/>
      <c r="AC11" s="189" t="s">
        <v>47</v>
      </c>
      <c r="AD11" s="190"/>
      <c r="AE11" s="189" t="s">
        <v>47</v>
      </c>
      <c r="AF11" s="213"/>
      <c r="AG11" s="214" t="s">
        <v>46</v>
      </c>
      <c r="AH11" s="205"/>
      <c r="AI11" s="204" t="s">
        <v>51</v>
      </c>
      <c r="AJ11" s="214"/>
      <c r="AK11" s="204" t="s">
        <v>47</v>
      </c>
      <c r="AL11" s="205"/>
      <c r="AM11" s="204" t="s">
        <v>47</v>
      </c>
      <c r="AN11" s="206"/>
      <c r="AO11" s="214" t="s">
        <v>47</v>
      </c>
      <c r="AP11" s="205"/>
      <c r="AQ11" s="204" t="s">
        <v>47</v>
      </c>
      <c r="AR11" s="205"/>
      <c r="AS11" s="204" t="s">
        <v>47</v>
      </c>
      <c r="AT11" s="205"/>
      <c r="AU11" s="204" t="s">
        <v>47</v>
      </c>
      <c r="AV11" s="206"/>
      <c r="AW11" s="204" t="s">
        <v>47</v>
      </c>
      <c r="AX11" s="205"/>
      <c r="AY11" s="204" t="s">
        <v>48</v>
      </c>
      <c r="AZ11" s="205"/>
      <c r="BA11" s="204" t="s">
        <v>48</v>
      </c>
      <c r="BB11" s="214"/>
      <c r="BC11" s="204" t="s">
        <v>48</v>
      </c>
      <c r="BD11" s="205"/>
      <c r="BE11" s="204" t="s">
        <v>48</v>
      </c>
      <c r="BF11" s="205"/>
      <c r="BG11" s="204" t="s">
        <v>50</v>
      </c>
      <c r="BH11" s="205"/>
      <c r="BI11" s="204" t="s">
        <v>47</v>
      </c>
      <c r="BJ11" s="214"/>
      <c r="BK11" s="204" t="s">
        <v>47</v>
      </c>
      <c r="BL11" s="205"/>
      <c r="BM11" s="204" t="s">
        <v>52</v>
      </c>
      <c r="BN11" s="206"/>
    </row>
    <row r="12" spans="1:66" x14ac:dyDescent="0.3">
      <c r="B12" s="8"/>
      <c r="D12" s="9"/>
      <c r="E12" s="10"/>
      <c r="F12" s="9"/>
      <c r="G12" s="10"/>
      <c r="H12" s="9"/>
      <c r="I12" s="10"/>
      <c r="J12" s="9"/>
      <c r="K12" s="10"/>
      <c r="L12" s="9"/>
      <c r="M12" s="10"/>
      <c r="N12" s="9"/>
      <c r="O12" s="10"/>
      <c r="P12" s="9"/>
      <c r="S12" s="10"/>
      <c r="T12" s="9"/>
      <c r="U12" s="10"/>
      <c r="V12" s="9"/>
      <c r="W12" s="10"/>
      <c r="X12" s="9"/>
      <c r="Y12" s="10"/>
      <c r="Z12" s="9"/>
      <c r="AA12" s="10"/>
      <c r="AB12" s="9"/>
      <c r="AC12" s="10"/>
      <c r="AD12" s="9"/>
      <c r="AE12" s="10"/>
      <c r="AF12" s="11"/>
      <c r="AG12" s="12"/>
      <c r="AH12" s="15"/>
      <c r="AI12" s="13"/>
      <c r="AJ12" s="12"/>
      <c r="AK12" s="13"/>
      <c r="AL12" s="15"/>
      <c r="AM12" s="13"/>
      <c r="AN12" s="14"/>
      <c r="AO12" s="12"/>
      <c r="AP12" s="15"/>
      <c r="AQ12" s="13"/>
      <c r="AR12" s="15"/>
      <c r="AS12" s="13"/>
      <c r="AT12" s="15"/>
      <c r="AU12" s="13"/>
      <c r="AV12" s="14"/>
      <c r="AW12" s="13"/>
      <c r="AX12" s="15"/>
      <c r="AY12" s="13"/>
      <c r="AZ12" s="15"/>
      <c r="BA12" s="13"/>
      <c r="BB12" s="12"/>
      <c r="BC12" s="13"/>
      <c r="BD12" s="15"/>
      <c r="BE12" s="13"/>
      <c r="BF12" s="15"/>
      <c r="BG12" s="13"/>
      <c r="BH12" s="15"/>
      <c r="BI12" s="13"/>
      <c r="BJ12" s="12"/>
      <c r="BK12" s="13"/>
      <c r="BL12" s="15"/>
      <c r="BM12" s="13"/>
      <c r="BN12" s="14"/>
    </row>
    <row r="13" spans="1:66" x14ac:dyDescent="0.3">
      <c r="B13" s="20" t="s">
        <v>53</v>
      </c>
      <c r="C13" s="177">
        <v>1</v>
      </c>
      <c r="D13" s="176"/>
      <c r="E13" s="177">
        <v>1</v>
      </c>
      <c r="F13" s="176"/>
      <c r="G13" s="177">
        <v>1</v>
      </c>
      <c r="H13" s="176"/>
      <c r="I13" s="215" t="s">
        <v>42</v>
      </c>
      <c r="J13" s="179"/>
      <c r="K13" s="177" t="s">
        <v>54</v>
      </c>
      <c r="L13" s="176"/>
      <c r="M13" s="177">
        <v>9</v>
      </c>
      <c r="N13" s="176"/>
      <c r="O13" s="177">
        <v>10</v>
      </c>
      <c r="P13" s="176"/>
      <c r="Q13" s="175">
        <v>8</v>
      </c>
      <c r="R13" s="175"/>
      <c r="S13" s="177">
        <v>6</v>
      </c>
      <c r="T13" s="176"/>
      <c r="U13" s="177">
        <v>5</v>
      </c>
      <c r="V13" s="176"/>
      <c r="W13" s="177">
        <v>5</v>
      </c>
      <c r="X13" s="176"/>
      <c r="Y13" s="177">
        <v>5</v>
      </c>
      <c r="Z13" s="176"/>
      <c r="AA13" s="177">
        <v>5</v>
      </c>
      <c r="AB13" s="176"/>
      <c r="AC13" s="177">
        <v>5</v>
      </c>
      <c r="AD13" s="176"/>
      <c r="AE13" s="177">
        <v>8</v>
      </c>
      <c r="AF13" s="195"/>
      <c r="AG13" s="196">
        <v>8</v>
      </c>
      <c r="AH13" s="182"/>
      <c r="AI13" s="180">
        <v>1</v>
      </c>
      <c r="AJ13" s="181"/>
      <c r="AK13" s="180">
        <v>5</v>
      </c>
      <c r="AL13" s="182"/>
      <c r="AM13" s="180">
        <v>10</v>
      </c>
      <c r="AN13" s="183"/>
      <c r="AO13" s="198">
        <v>15</v>
      </c>
      <c r="AP13" s="185"/>
      <c r="AQ13" s="184">
        <v>15</v>
      </c>
      <c r="AR13" s="185"/>
      <c r="AS13" s="180">
        <v>6</v>
      </c>
      <c r="AT13" s="182"/>
      <c r="AU13" s="180" t="s">
        <v>42</v>
      </c>
      <c r="AV13" s="186"/>
      <c r="AW13" s="180">
        <v>5</v>
      </c>
      <c r="AX13" s="182"/>
      <c r="AY13" s="180">
        <v>5</v>
      </c>
      <c r="AZ13" s="182"/>
      <c r="BA13" s="180">
        <v>5</v>
      </c>
      <c r="BB13" s="181"/>
      <c r="BC13" s="180">
        <v>5</v>
      </c>
      <c r="BD13" s="182"/>
      <c r="BE13" s="180">
        <v>13</v>
      </c>
      <c r="BF13" s="182"/>
      <c r="BG13" s="180">
        <v>13</v>
      </c>
      <c r="BH13" s="182"/>
      <c r="BI13" s="180">
        <v>6</v>
      </c>
      <c r="BJ13" s="181"/>
      <c r="BK13" s="180">
        <v>5</v>
      </c>
      <c r="BL13" s="182"/>
      <c r="BM13" s="180">
        <v>12</v>
      </c>
      <c r="BN13" s="183"/>
    </row>
    <row r="14" spans="1:66" x14ac:dyDescent="0.3">
      <c r="B14" s="8" t="s">
        <v>55</v>
      </c>
      <c r="C14" s="216">
        <v>0.09</v>
      </c>
      <c r="D14" s="217"/>
      <c r="E14" s="218">
        <v>0.05</v>
      </c>
      <c r="F14" s="217"/>
      <c r="G14" s="218">
        <v>0.03</v>
      </c>
      <c r="H14" s="217"/>
      <c r="I14" s="218">
        <v>0.12</v>
      </c>
      <c r="J14" s="217"/>
      <c r="K14" s="218">
        <v>0.1</v>
      </c>
      <c r="L14" s="217"/>
      <c r="M14" s="218">
        <v>0.11</v>
      </c>
      <c r="N14" s="217"/>
      <c r="O14" s="218">
        <v>8.6999999999999994E-2</v>
      </c>
      <c r="P14" s="217"/>
      <c r="Q14" s="216">
        <v>0.13</v>
      </c>
      <c r="R14" s="216"/>
      <c r="S14" s="218">
        <v>0.16</v>
      </c>
      <c r="T14" s="217"/>
      <c r="U14" s="218">
        <v>0.5</v>
      </c>
      <c r="V14" s="217"/>
      <c r="W14" s="218">
        <v>0.5</v>
      </c>
      <c r="X14" s="217"/>
      <c r="Y14" s="218">
        <v>0.5</v>
      </c>
      <c r="Z14" s="217"/>
      <c r="AA14" s="218">
        <v>0.13200000000000001</v>
      </c>
      <c r="AB14" s="217"/>
      <c r="AC14" s="218">
        <v>7.9000000000000001E-2</v>
      </c>
      <c r="AD14" s="217"/>
      <c r="AE14" s="218">
        <v>7.0999999999999994E-2</v>
      </c>
      <c r="AF14" s="219"/>
      <c r="AG14" s="220">
        <v>0.13</v>
      </c>
      <c r="AH14" s="221"/>
      <c r="AI14" s="222">
        <v>0.08</v>
      </c>
      <c r="AJ14" s="220"/>
      <c r="AK14" s="222">
        <v>0.03</v>
      </c>
      <c r="AL14" s="221"/>
      <c r="AM14" s="222">
        <v>0.13</v>
      </c>
      <c r="AN14" s="223"/>
      <c r="AO14" s="220">
        <v>0.52</v>
      </c>
      <c r="AP14" s="221"/>
      <c r="AQ14" s="222">
        <v>3.6999999999999998E-2</v>
      </c>
      <c r="AR14" s="221"/>
      <c r="AS14" s="222">
        <v>0.03</v>
      </c>
      <c r="AT14" s="221"/>
      <c r="AU14" s="222">
        <v>0.04</v>
      </c>
      <c r="AV14" s="223"/>
      <c r="AW14" s="222">
        <v>0.01</v>
      </c>
      <c r="AX14" s="221"/>
      <c r="AY14" s="222">
        <v>0.5</v>
      </c>
      <c r="AZ14" s="221"/>
      <c r="BA14" s="222">
        <v>0.5</v>
      </c>
      <c r="BB14" s="220"/>
      <c r="BC14" s="222">
        <v>0.5</v>
      </c>
      <c r="BD14" s="221"/>
      <c r="BE14" s="222">
        <v>0.5</v>
      </c>
      <c r="BF14" s="221"/>
      <c r="BG14" s="222">
        <v>0.5</v>
      </c>
      <c r="BH14" s="221"/>
      <c r="BI14" s="222">
        <v>0.16</v>
      </c>
      <c r="BJ14" s="220"/>
      <c r="BK14" s="222">
        <v>0.16</v>
      </c>
      <c r="BL14" s="221"/>
      <c r="BM14" s="222">
        <v>0.04</v>
      </c>
      <c r="BN14" s="223"/>
    </row>
    <row r="15" spans="1:66" x14ac:dyDescent="0.3">
      <c r="B15" s="8" t="s">
        <v>56</v>
      </c>
      <c r="C15" s="216">
        <v>0.06</v>
      </c>
      <c r="D15" s="217"/>
      <c r="E15" s="218">
        <v>0.08</v>
      </c>
      <c r="F15" s="217"/>
      <c r="G15" s="218">
        <v>0.09</v>
      </c>
      <c r="H15" s="217"/>
      <c r="I15" s="218">
        <v>0.11</v>
      </c>
      <c r="J15" s="217"/>
      <c r="K15" s="218">
        <v>0.09</v>
      </c>
      <c r="L15" s="217"/>
      <c r="M15" s="218">
        <v>0.126</v>
      </c>
      <c r="N15" s="217"/>
      <c r="O15" s="218">
        <v>8.3000000000000004E-2</v>
      </c>
      <c r="P15" s="217"/>
      <c r="Q15" s="216">
        <v>0.1</v>
      </c>
      <c r="R15" s="216"/>
      <c r="S15" s="218">
        <v>0.09</v>
      </c>
      <c r="T15" s="217"/>
      <c r="U15" s="218">
        <v>0</v>
      </c>
      <c r="V15" s="217"/>
      <c r="W15" s="218">
        <v>0</v>
      </c>
      <c r="X15" s="217"/>
      <c r="Y15" s="218">
        <v>0</v>
      </c>
      <c r="Z15" s="217"/>
      <c r="AA15" s="218">
        <v>0.11</v>
      </c>
      <c r="AB15" s="217"/>
      <c r="AC15" s="218">
        <v>0.04</v>
      </c>
      <c r="AD15" s="217"/>
      <c r="AE15" s="218">
        <v>0.1</v>
      </c>
      <c r="AF15" s="219"/>
      <c r="AG15" s="220">
        <v>0.14000000000000001</v>
      </c>
      <c r="AH15" s="221"/>
      <c r="AI15" s="222">
        <v>0.14000000000000001</v>
      </c>
      <c r="AJ15" s="220"/>
      <c r="AK15" s="222">
        <v>0.12</v>
      </c>
      <c r="AL15" s="221"/>
      <c r="AM15" s="222">
        <v>0.1</v>
      </c>
      <c r="AN15" s="223"/>
      <c r="AO15" s="220">
        <v>0.27</v>
      </c>
      <c r="AP15" s="221"/>
      <c r="AQ15" s="222">
        <v>0.113</v>
      </c>
      <c r="AR15" s="221"/>
      <c r="AS15" s="222">
        <v>0.10299999999999999</v>
      </c>
      <c r="AT15" s="221"/>
      <c r="AU15" s="222">
        <v>0.09</v>
      </c>
      <c r="AV15" s="223"/>
      <c r="AW15" s="222">
        <v>0.13700000000000001</v>
      </c>
      <c r="AX15" s="221"/>
      <c r="AY15" s="222">
        <v>0</v>
      </c>
      <c r="AZ15" s="221"/>
      <c r="BA15" s="222">
        <v>0</v>
      </c>
      <c r="BB15" s="220"/>
      <c r="BC15" s="222">
        <v>0</v>
      </c>
      <c r="BD15" s="221"/>
      <c r="BE15" s="222">
        <v>0</v>
      </c>
      <c r="BF15" s="221"/>
      <c r="BG15" s="222">
        <v>0</v>
      </c>
      <c r="BH15" s="221"/>
      <c r="BI15" s="222">
        <v>0.09</v>
      </c>
      <c r="BJ15" s="220"/>
      <c r="BK15" s="222">
        <v>0.05</v>
      </c>
      <c r="BL15" s="221"/>
      <c r="BM15" s="222">
        <v>0.06</v>
      </c>
      <c r="BN15" s="223"/>
    </row>
    <row r="16" spans="1:66" x14ac:dyDescent="0.3">
      <c r="B16" s="8" t="s">
        <v>57</v>
      </c>
      <c r="C16" s="216">
        <v>8.5000000000000006E-2</v>
      </c>
      <c r="D16" s="217"/>
      <c r="E16" s="218">
        <v>0.11</v>
      </c>
      <c r="F16" s="217"/>
      <c r="G16" s="218">
        <v>0.09</v>
      </c>
      <c r="H16" s="217"/>
      <c r="I16" s="218">
        <v>0.11</v>
      </c>
      <c r="J16" s="217"/>
      <c r="K16" s="218">
        <v>0.11</v>
      </c>
      <c r="L16" s="217"/>
      <c r="M16" s="218">
        <v>8.5000000000000006E-2</v>
      </c>
      <c r="N16" s="217"/>
      <c r="O16" s="218">
        <v>0.10299999999999999</v>
      </c>
      <c r="P16" s="217"/>
      <c r="Q16" s="216">
        <v>0.14000000000000001</v>
      </c>
      <c r="R16" s="216"/>
      <c r="S16" s="218">
        <v>0.26</v>
      </c>
      <c r="T16" s="217"/>
      <c r="U16" s="218">
        <v>0.05</v>
      </c>
      <c r="V16" s="217"/>
      <c r="W16" s="218">
        <v>0.05</v>
      </c>
      <c r="X16" s="217"/>
      <c r="Y16" s="218">
        <v>0.05</v>
      </c>
      <c r="Z16" s="217"/>
      <c r="AA16" s="218">
        <v>0.14199999999999999</v>
      </c>
      <c r="AB16" s="217"/>
      <c r="AC16" s="218">
        <v>7.1999999999999995E-2</v>
      </c>
      <c r="AD16" s="217"/>
      <c r="AE16" s="218">
        <v>7.1999999999999995E-2</v>
      </c>
      <c r="AF16" s="219"/>
      <c r="AG16" s="220">
        <v>0.08</v>
      </c>
      <c r="AH16" s="221"/>
      <c r="AI16" s="222">
        <v>0.13</v>
      </c>
      <c r="AJ16" s="220"/>
      <c r="AK16" s="222">
        <v>0.1</v>
      </c>
      <c r="AL16" s="221"/>
      <c r="AM16" s="222">
        <v>0.14000000000000001</v>
      </c>
      <c r="AN16" s="223"/>
      <c r="AO16" s="220">
        <v>0.55000000000000004</v>
      </c>
      <c r="AP16" s="221"/>
      <c r="AQ16" s="222">
        <v>9.2999999999999999E-2</v>
      </c>
      <c r="AR16" s="221"/>
      <c r="AS16" s="222">
        <v>0.10199999999999999</v>
      </c>
      <c r="AT16" s="221"/>
      <c r="AU16" s="222">
        <v>0.05</v>
      </c>
      <c r="AV16" s="223"/>
      <c r="AW16" s="222">
        <v>7.6999999999999999E-2</v>
      </c>
      <c r="AX16" s="221"/>
      <c r="AY16" s="222">
        <v>0.05</v>
      </c>
      <c r="AZ16" s="221"/>
      <c r="BA16" s="222">
        <v>0.05</v>
      </c>
      <c r="BB16" s="220"/>
      <c r="BC16" s="222">
        <v>0.05</v>
      </c>
      <c r="BD16" s="221"/>
      <c r="BE16" s="222">
        <v>0.05</v>
      </c>
      <c r="BF16" s="221"/>
      <c r="BG16" s="222">
        <v>0.5</v>
      </c>
      <c r="BH16" s="221"/>
      <c r="BI16" s="222">
        <v>0.26</v>
      </c>
      <c r="BJ16" s="220"/>
      <c r="BK16" s="222">
        <v>0.19</v>
      </c>
      <c r="BL16" s="221"/>
      <c r="BM16" s="222">
        <v>0.11</v>
      </c>
      <c r="BN16" s="223"/>
    </row>
    <row r="17" spans="2:66" x14ac:dyDescent="0.3">
      <c r="B17" s="8" t="s">
        <v>58</v>
      </c>
      <c r="C17" s="216">
        <v>0.08</v>
      </c>
      <c r="D17" s="217"/>
      <c r="E17" s="218">
        <v>0.12</v>
      </c>
      <c r="F17" s="217"/>
      <c r="G17" s="218">
        <v>0.11</v>
      </c>
      <c r="H17" s="217"/>
      <c r="I17" s="218">
        <v>0.14000000000000001</v>
      </c>
      <c r="J17" s="217"/>
      <c r="K17" s="218">
        <v>0.33</v>
      </c>
      <c r="L17" s="217"/>
      <c r="M17" s="218">
        <v>0.17</v>
      </c>
      <c r="N17" s="217"/>
      <c r="O17" s="218">
        <f>33/266</f>
        <v>0.12406015037593984</v>
      </c>
      <c r="P17" s="217"/>
      <c r="Q17" s="216">
        <v>0.1</v>
      </c>
      <c r="R17" s="216"/>
      <c r="S17" s="218">
        <v>0.1</v>
      </c>
      <c r="T17" s="217"/>
      <c r="U17" s="218">
        <v>0</v>
      </c>
      <c r="V17" s="217"/>
      <c r="W17" s="218">
        <v>0</v>
      </c>
      <c r="X17" s="217"/>
      <c r="Y17" s="218">
        <v>0</v>
      </c>
      <c r="Z17" s="217"/>
      <c r="AA17" s="218">
        <v>0.107</v>
      </c>
      <c r="AB17" s="217"/>
      <c r="AC17" s="218">
        <v>0.158</v>
      </c>
      <c r="AD17" s="217"/>
      <c r="AE17" s="218">
        <v>0.14199999999999999</v>
      </c>
      <c r="AF17" s="219"/>
      <c r="AG17" s="220">
        <v>0.14000000000000001</v>
      </c>
      <c r="AH17" s="221"/>
      <c r="AI17" s="222">
        <v>0.09</v>
      </c>
      <c r="AJ17" s="220"/>
      <c r="AK17" s="222">
        <v>0.12</v>
      </c>
      <c r="AL17" s="221"/>
      <c r="AM17" s="222">
        <v>0.1</v>
      </c>
      <c r="AN17" s="223"/>
      <c r="AO17" s="220">
        <v>0.27</v>
      </c>
      <c r="AP17" s="221"/>
      <c r="AQ17" s="222">
        <v>0.113</v>
      </c>
      <c r="AR17" s="221"/>
      <c r="AS17" s="222">
        <v>0.125</v>
      </c>
      <c r="AT17" s="221"/>
      <c r="AU17" s="222">
        <v>0.09</v>
      </c>
      <c r="AV17" s="223"/>
      <c r="AW17" s="222">
        <v>0.11600000000000001</v>
      </c>
      <c r="AX17" s="221"/>
      <c r="AY17" s="222">
        <v>0</v>
      </c>
      <c r="AZ17" s="221"/>
      <c r="BA17" s="222">
        <v>0</v>
      </c>
      <c r="BB17" s="220"/>
      <c r="BC17" s="222">
        <v>0</v>
      </c>
      <c r="BD17" s="221"/>
      <c r="BE17" s="222">
        <v>0</v>
      </c>
      <c r="BF17" s="221"/>
      <c r="BG17" s="222">
        <v>0</v>
      </c>
      <c r="BH17" s="221"/>
      <c r="BI17" s="222"/>
      <c r="BJ17" s="220"/>
      <c r="BK17" s="222">
        <v>0.12</v>
      </c>
      <c r="BL17" s="221"/>
      <c r="BM17" s="222">
        <v>0.08</v>
      </c>
      <c r="BN17" s="223"/>
    </row>
    <row r="18" spans="2:66" x14ac:dyDescent="0.3">
      <c r="B18" s="8"/>
      <c r="C18" s="21"/>
      <c r="D18" s="22"/>
      <c r="E18" s="177">
        <v>4</v>
      </c>
      <c r="F18" s="176"/>
      <c r="G18" s="177">
        <v>13</v>
      </c>
      <c r="H18" s="176"/>
      <c r="I18" s="23">
        <v>7</v>
      </c>
      <c r="J18" s="24">
        <v>5</v>
      </c>
      <c r="K18" s="25"/>
      <c r="L18" s="22"/>
      <c r="M18" s="26"/>
      <c r="N18" s="27"/>
      <c r="O18" s="25"/>
      <c r="P18" s="22"/>
      <c r="Q18" s="28"/>
      <c r="R18" s="28"/>
      <c r="S18" s="177"/>
      <c r="T18" s="176"/>
      <c r="U18" s="23"/>
      <c r="V18" s="24"/>
      <c r="W18" s="23"/>
      <c r="X18" s="24"/>
      <c r="Y18" s="23"/>
      <c r="Z18" s="24"/>
      <c r="AA18" s="25"/>
      <c r="AB18" s="22"/>
      <c r="AC18" s="25"/>
      <c r="AD18" s="22"/>
      <c r="AE18" s="25"/>
      <c r="AF18" s="29"/>
      <c r="AG18" s="30"/>
      <c r="AH18" s="31"/>
      <c r="AI18" s="180">
        <v>9</v>
      </c>
      <c r="AJ18" s="182"/>
      <c r="AK18" s="32"/>
      <c r="AL18" s="31"/>
      <c r="AM18" s="33"/>
      <c r="AN18" s="34"/>
      <c r="AO18" s="35">
        <v>15</v>
      </c>
      <c r="AP18" s="36">
        <v>15</v>
      </c>
      <c r="AQ18" s="32"/>
      <c r="AR18" s="31"/>
      <c r="AS18" s="13"/>
      <c r="AT18" s="15"/>
      <c r="AU18" s="180">
        <v>4</v>
      </c>
      <c r="AV18" s="183"/>
      <c r="AW18" s="33"/>
      <c r="AX18" s="36"/>
      <c r="AY18" s="33"/>
      <c r="AZ18" s="36"/>
      <c r="BA18" s="180">
        <v>5</v>
      </c>
      <c r="BB18" s="182"/>
      <c r="BC18" s="33"/>
      <c r="BD18" s="36"/>
      <c r="BE18" s="33"/>
      <c r="BF18" s="36"/>
      <c r="BG18" s="33"/>
      <c r="BH18" s="36"/>
      <c r="BI18" s="180">
        <v>6</v>
      </c>
      <c r="BJ18" s="182"/>
      <c r="BK18" s="33"/>
      <c r="BL18" s="36"/>
      <c r="BM18" s="33"/>
      <c r="BN18" s="34"/>
    </row>
    <row r="19" spans="2:66" x14ac:dyDescent="0.3">
      <c r="B19" s="20" t="s">
        <v>59</v>
      </c>
      <c r="C19" s="175">
        <v>3</v>
      </c>
      <c r="D19" s="176"/>
      <c r="E19" s="37" t="s">
        <v>60</v>
      </c>
      <c r="F19" s="38" t="s">
        <v>61</v>
      </c>
      <c r="G19" s="37" t="s">
        <v>60</v>
      </c>
      <c r="H19" s="38" t="s">
        <v>61</v>
      </c>
      <c r="I19" s="37" t="s">
        <v>62</v>
      </c>
      <c r="J19" s="38" t="s">
        <v>56</v>
      </c>
      <c r="K19" s="177">
        <v>7</v>
      </c>
      <c r="L19" s="176"/>
      <c r="M19" s="177">
        <v>9</v>
      </c>
      <c r="N19" s="176"/>
      <c r="O19" s="177">
        <v>10</v>
      </c>
      <c r="P19" s="176"/>
      <c r="Q19" s="177">
        <v>7</v>
      </c>
      <c r="R19" s="176"/>
      <c r="S19" s="177">
        <v>7</v>
      </c>
      <c r="T19" s="176"/>
      <c r="U19" s="177" t="s">
        <v>63</v>
      </c>
      <c r="V19" s="176"/>
      <c r="W19" s="177" t="s">
        <v>63</v>
      </c>
      <c r="X19" s="176"/>
      <c r="Y19" s="177">
        <v>7</v>
      </c>
      <c r="Z19" s="176"/>
      <c r="AA19" s="177">
        <v>5</v>
      </c>
      <c r="AB19" s="176"/>
      <c r="AC19" s="177">
        <v>5</v>
      </c>
      <c r="AD19" s="176"/>
      <c r="AE19" s="177">
        <v>8</v>
      </c>
      <c r="AF19" s="195"/>
      <c r="AG19" s="196">
        <v>3</v>
      </c>
      <c r="AH19" s="182"/>
      <c r="AI19" s="39" t="s">
        <v>60</v>
      </c>
      <c r="AJ19" s="40" t="s">
        <v>61</v>
      </c>
      <c r="AK19" s="180">
        <v>5</v>
      </c>
      <c r="AL19" s="182"/>
      <c r="AM19" s="180">
        <v>10</v>
      </c>
      <c r="AN19" s="183"/>
      <c r="AO19" s="41" t="s">
        <v>64</v>
      </c>
      <c r="AP19" s="40" t="s">
        <v>65</v>
      </c>
      <c r="AQ19" s="184">
        <v>15</v>
      </c>
      <c r="AR19" s="185"/>
      <c r="AS19" s="180">
        <v>6</v>
      </c>
      <c r="AT19" s="182"/>
      <c r="AU19" s="39" t="s">
        <v>60</v>
      </c>
      <c r="AV19" s="42" t="s">
        <v>61</v>
      </c>
      <c r="AW19" s="180">
        <v>5</v>
      </c>
      <c r="AX19" s="182"/>
      <c r="AY19" s="180">
        <v>11</v>
      </c>
      <c r="AZ19" s="182"/>
      <c r="BA19" s="39" t="s">
        <v>60</v>
      </c>
      <c r="BB19" s="40" t="s">
        <v>61</v>
      </c>
      <c r="BC19" s="180">
        <v>5</v>
      </c>
      <c r="BD19" s="182"/>
      <c r="BE19" s="180">
        <v>14</v>
      </c>
      <c r="BF19" s="182"/>
      <c r="BG19" s="180">
        <v>13</v>
      </c>
      <c r="BH19" s="182"/>
      <c r="BI19" s="39" t="s">
        <v>64</v>
      </c>
      <c r="BJ19" s="40" t="s">
        <v>56</v>
      </c>
      <c r="BK19" s="180">
        <v>5</v>
      </c>
      <c r="BL19" s="182"/>
      <c r="BM19" s="180">
        <v>12</v>
      </c>
      <c r="BN19" s="183"/>
    </row>
    <row r="20" spans="2:66" x14ac:dyDescent="0.3">
      <c r="B20" s="8" t="s">
        <v>66</v>
      </c>
      <c r="C20" s="216">
        <v>0.193</v>
      </c>
      <c r="D20" s="217"/>
      <c r="E20" s="25">
        <v>0.11</v>
      </c>
      <c r="F20" s="22">
        <v>0.08</v>
      </c>
      <c r="G20" s="25">
        <v>0.37</v>
      </c>
      <c r="H20" s="22">
        <v>0.37</v>
      </c>
      <c r="I20" s="25">
        <v>0.37</v>
      </c>
      <c r="J20" s="22">
        <v>0.02</v>
      </c>
      <c r="K20" s="218">
        <v>0.627</v>
      </c>
      <c r="L20" s="216"/>
      <c r="M20" s="218">
        <v>0.26</v>
      </c>
      <c r="N20" s="217"/>
      <c r="O20" s="218">
        <v>1</v>
      </c>
      <c r="P20" s="217"/>
      <c r="Q20" s="216">
        <v>0.627</v>
      </c>
      <c r="R20" s="216"/>
      <c r="S20" s="218">
        <v>0.2</v>
      </c>
      <c r="T20" s="217"/>
      <c r="U20" s="218">
        <v>0.217</v>
      </c>
      <c r="V20" s="216"/>
      <c r="W20" s="218">
        <v>0</v>
      </c>
      <c r="X20" s="216"/>
      <c r="Y20" s="218">
        <v>0.627</v>
      </c>
      <c r="Z20" s="217"/>
      <c r="AA20" s="218">
        <v>0.85</v>
      </c>
      <c r="AB20" s="216"/>
      <c r="AC20" s="218">
        <v>0.05</v>
      </c>
      <c r="AD20" s="216"/>
      <c r="AE20" s="218">
        <v>0.05</v>
      </c>
      <c r="AF20" s="219"/>
      <c r="AG20" s="220">
        <v>0.27900000000000003</v>
      </c>
      <c r="AH20" s="221"/>
      <c r="AI20" s="32">
        <v>0.06</v>
      </c>
      <c r="AJ20" s="31">
        <v>0.1</v>
      </c>
      <c r="AK20" s="222">
        <v>0.04</v>
      </c>
      <c r="AL20" s="220"/>
      <c r="AM20" s="222">
        <v>0.37</v>
      </c>
      <c r="AN20" s="223"/>
      <c r="AO20" s="30">
        <v>0.26300000000000001</v>
      </c>
      <c r="AP20" s="31">
        <v>0</v>
      </c>
      <c r="AQ20" s="222">
        <v>0.32</v>
      </c>
      <c r="AR20" s="220"/>
      <c r="AS20" s="222">
        <v>0.36</v>
      </c>
      <c r="AT20" s="221"/>
      <c r="AU20" s="32">
        <v>0.11</v>
      </c>
      <c r="AV20" s="43">
        <v>0.08</v>
      </c>
      <c r="AW20" s="222">
        <v>0.3</v>
      </c>
      <c r="AX20" s="220"/>
      <c r="AY20" s="222">
        <v>0.217</v>
      </c>
      <c r="AZ20" s="220"/>
      <c r="BA20" s="32">
        <v>0.15</v>
      </c>
      <c r="BB20" s="31">
        <v>0.3</v>
      </c>
      <c r="BC20" s="222">
        <v>0.15</v>
      </c>
      <c r="BD20" s="220"/>
      <c r="BE20" s="222">
        <v>2.1000000000000001E-2</v>
      </c>
      <c r="BF20" s="220"/>
      <c r="BG20" s="222">
        <v>0.10299999999999999</v>
      </c>
      <c r="BH20" s="220"/>
      <c r="BI20" s="32">
        <v>0.06</v>
      </c>
      <c r="BJ20" s="31">
        <v>0.05</v>
      </c>
      <c r="BK20" s="222">
        <v>0.05</v>
      </c>
      <c r="BL20" s="220"/>
      <c r="BM20" s="222">
        <v>0.09</v>
      </c>
      <c r="BN20" s="223"/>
    </row>
    <row r="21" spans="2:66" x14ac:dyDescent="0.3">
      <c r="B21" s="8" t="s">
        <v>67</v>
      </c>
      <c r="C21" s="216">
        <v>1.7999999999999999E-2</v>
      </c>
      <c r="D21" s="217"/>
      <c r="E21" s="25">
        <v>0</v>
      </c>
      <c r="F21" s="22">
        <v>0</v>
      </c>
      <c r="G21" s="25">
        <v>0.02</v>
      </c>
      <c r="H21" s="22">
        <v>0.02</v>
      </c>
      <c r="I21" s="25">
        <v>0.02</v>
      </c>
      <c r="J21" s="22">
        <v>0.01</v>
      </c>
      <c r="K21" s="218">
        <v>7.0000000000000001E-3</v>
      </c>
      <c r="L21" s="216"/>
      <c r="M21" s="218">
        <v>0.1</v>
      </c>
      <c r="N21" s="217"/>
      <c r="O21" s="218">
        <v>0</v>
      </c>
      <c r="P21" s="217"/>
      <c r="Q21" s="218">
        <v>7.0000000000000001E-3</v>
      </c>
      <c r="R21" s="216"/>
      <c r="S21" s="218">
        <v>0.01</v>
      </c>
      <c r="T21" s="217"/>
      <c r="U21" s="218">
        <v>0</v>
      </c>
      <c r="V21" s="216"/>
      <c r="W21" s="218">
        <v>0</v>
      </c>
      <c r="X21" s="216"/>
      <c r="Y21" s="218">
        <v>7.0000000000000001E-3</v>
      </c>
      <c r="Z21" s="217"/>
      <c r="AA21" s="218">
        <v>0.05</v>
      </c>
      <c r="AB21" s="216"/>
      <c r="AC21" s="218">
        <v>0.01</v>
      </c>
      <c r="AD21" s="216"/>
      <c r="AE21" s="218">
        <v>0.01</v>
      </c>
      <c r="AF21" s="219"/>
      <c r="AG21" s="220">
        <v>1.9E-2</v>
      </c>
      <c r="AH21" s="221"/>
      <c r="AI21" s="32">
        <v>0.32</v>
      </c>
      <c r="AJ21" s="31">
        <v>0.28000000000000003</v>
      </c>
      <c r="AK21" s="222">
        <v>0.03</v>
      </c>
      <c r="AL21" s="220"/>
      <c r="AM21" s="222">
        <v>0.02</v>
      </c>
      <c r="AN21" s="223"/>
      <c r="AO21" s="30">
        <v>3.1E-2</v>
      </c>
      <c r="AP21" s="31">
        <v>0</v>
      </c>
      <c r="AQ21" s="222">
        <v>0.11</v>
      </c>
      <c r="AR21" s="220"/>
      <c r="AS21" s="222">
        <v>0.12</v>
      </c>
      <c r="AT21" s="221"/>
      <c r="AU21" s="32">
        <v>0</v>
      </c>
      <c r="AV21" s="43">
        <v>0</v>
      </c>
      <c r="AW21" s="222">
        <v>0.05</v>
      </c>
      <c r="AX21" s="220"/>
      <c r="AY21" s="222">
        <v>0</v>
      </c>
      <c r="AZ21" s="220"/>
      <c r="BA21" s="32">
        <v>0</v>
      </c>
      <c r="BB21" s="31">
        <v>0</v>
      </c>
      <c r="BC21" s="222">
        <v>0</v>
      </c>
      <c r="BD21" s="220"/>
      <c r="BE21" s="222">
        <v>0</v>
      </c>
      <c r="BF21" s="220"/>
      <c r="BG21" s="222">
        <v>0</v>
      </c>
      <c r="BH21" s="220"/>
      <c r="BI21" s="32">
        <v>2.5000000000000001E-2</v>
      </c>
      <c r="BJ21" s="31">
        <v>0.02</v>
      </c>
      <c r="BK21" s="222">
        <v>0.01</v>
      </c>
      <c r="BL21" s="220"/>
      <c r="BM21" s="222">
        <v>7.0000000000000007E-2</v>
      </c>
      <c r="BN21" s="223"/>
    </row>
    <row r="22" spans="2:66" x14ac:dyDescent="0.3">
      <c r="B22" s="8" t="s">
        <v>68</v>
      </c>
      <c r="C22" s="216">
        <v>0.52100000000000002</v>
      </c>
      <c r="D22" s="217"/>
      <c r="E22" s="25">
        <v>0.04</v>
      </c>
      <c r="F22" s="22">
        <v>7.0000000000000007E-2</v>
      </c>
      <c r="G22" s="25">
        <v>0.21</v>
      </c>
      <c r="H22" s="22">
        <v>0.21</v>
      </c>
      <c r="I22" s="25">
        <v>0.21</v>
      </c>
      <c r="J22" s="22">
        <v>7.0000000000000007E-2</v>
      </c>
      <c r="K22" s="218">
        <v>0.114</v>
      </c>
      <c r="L22" s="216"/>
      <c r="M22" s="218">
        <v>0.14000000000000001</v>
      </c>
      <c r="N22" s="217"/>
      <c r="O22" s="218">
        <v>0</v>
      </c>
      <c r="P22" s="217"/>
      <c r="Q22" s="218">
        <v>0.114</v>
      </c>
      <c r="R22" s="216"/>
      <c r="S22" s="218">
        <v>0.24</v>
      </c>
      <c r="T22" s="217"/>
      <c r="U22" s="218">
        <v>5.7000000000000002E-2</v>
      </c>
      <c r="V22" s="216"/>
      <c r="W22" s="218">
        <v>0.08</v>
      </c>
      <c r="X22" s="216"/>
      <c r="Y22" s="218">
        <v>0.114</v>
      </c>
      <c r="Z22" s="217"/>
      <c r="AA22" s="218">
        <v>0.01</v>
      </c>
      <c r="AB22" s="216"/>
      <c r="AC22" s="218">
        <v>0.03</v>
      </c>
      <c r="AD22" s="216"/>
      <c r="AE22" s="218">
        <v>0.03</v>
      </c>
      <c r="AF22" s="219"/>
      <c r="AG22" s="220">
        <v>0.46500000000000002</v>
      </c>
      <c r="AH22" s="221"/>
      <c r="AI22" s="32">
        <v>0.2</v>
      </c>
      <c r="AJ22" s="31">
        <v>0.19</v>
      </c>
      <c r="AK22" s="222">
        <v>0.05</v>
      </c>
      <c r="AL22" s="220"/>
      <c r="AM22" s="222">
        <v>0.22</v>
      </c>
      <c r="AN22" s="223"/>
      <c r="AO22" s="30">
        <v>0.34300000000000003</v>
      </c>
      <c r="AP22" s="31">
        <v>0</v>
      </c>
      <c r="AQ22" s="222">
        <v>0.2</v>
      </c>
      <c r="AR22" s="220"/>
      <c r="AS22" s="222">
        <v>0.25</v>
      </c>
      <c r="AT22" s="221"/>
      <c r="AU22" s="32">
        <v>0.04</v>
      </c>
      <c r="AV22" s="43">
        <v>7.0000000000000007E-2</v>
      </c>
      <c r="AW22" s="222">
        <v>0.15</v>
      </c>
      <c r="AX22" s="220"/>
      <c r="AY22" s="222">
        <v>5.7000000000000002E-2</v>
      </c>
      <c r="AZ22" s="220"/>
      <c r="BA22" s="32">
        <v>6.7000000000000004E-2</v>
      </c>
      <c r="BB22" s="31">
        <v>0.13400000000000001</v>
      </c>
      <c r="BC22" s="222">
        <v>0.4</v>
      </c>
      <c r="BD22" s="220"/>
      <c r="BE22" s="222">
        <v>0.38700000000000001</v>
      </c>
      <c r="BF22" s="220"/>
      <c r="BG22" s="222">
        <v>0.51200000000000001</v>
      </c>
      <c r="BH22" s="220"/>
      <c r="BI22" s="32">
        <v>0.68799999999999994</v>
      </c>
      <c r="BJ22" s="31">
        <v>0.08</v>
      </c>
      <c r="BK22" s="222">
        <v>0.03</v>
      </c>
      <c r="BL22" s="220"/>
      <c r="BM22" s="222">
        <v>0.55000000000000004</v>
      </c>
      <c r="BN22" s="223"/>
    </row>
    <row r="23" spans="2:66" x14ac:dyDescent="0.3">
      <c r="B23" s="8" t="s">
        <v>69</v>
      </c>
      <c r="C23" s="216">
        <v>0.154</v>
      </c>
      <c r="D23" s="217"/>
      <c r="E23" s="25">
        <v>0.03</v>
      </c>
      <c r="F23" s="22">
        <v>0.04</v>
      </c>
      <c r="G23" s="25">
        <v>0.21</v>
      </c>
      <c r="H23" s="22">
        <v>0.21</v>
      </c>
      <c r="I23" s="25">
        <v>0.21</v>
      </c>
      <c r="J23" s="22">
        <v>7.0000000000000007E-2</v>
      </c>
      <c r="K23" s="218">
        <v>0.14399999999999999</v>
      </c>
      <c r="L23" s="216"/>
      <c r="M23" s="218">
        <v>0.23</v>
      </c>
      <c r="N23" s="217"/>
      <c r="O23" s="218">
        <v>0</v>
      </c>
      <c r="P23" s="217"/>
      <c r="Q23" s="218">
        <v>0.14399999999999999</v>
      </c>
      <c r="R23" s="216"/>
      <c r="S23" s="218">
        <v>0.47</v>
      </c>
      <c r="T23" s="217"/>
      <c r="U23" s="218">
        <v>2.1000000000000001E-2</v>
      </c>
      <c r="V23" s="216"/>
      <c r="W23" s="218">
        <v>0.04</v>
      </c>
      <c r="X23" s="216"/>
      <c r="Y23" s="218">
        <v>0.14399999999999999</v>
      </c>
      <c r="Z23" s="217"/>
      <c r="AA23" s="218">
        <v>0.01</v>
      </c>
      <c r="AB23" s="216"/>
      <c r="AC23" s="218">
        <v>0.06</v>
      </c>
      <c r="AD23" s="216"/>
      <c r="AE23" s="218">
        <v>0.06</v>
      </c>
      <c r="AF23" s="219"/>
      <c r="AG23" s="220">
        <v>0.14299999999999999</v>
      </c>
      <c r="AH23" s="221"/>
      <c r="AI23" s="32">
        <v>0.02</v>
      </c>
      <c r="AJ23" s="31">
        <v>0.03</v>
      </c>
      <c r="AK23" s="222">
        <v>0.05</v>
      </c>
      <c r="AL23" s="220"/>
      <c r="AM23" s="222">
        <v>0.21</v>
      </c>
      <c r="AN23" s="223"/>
      <c r="AO23" s="30">
        <v>0.12</v>
      </c>
      <c r="AP23" s="31">
        <v>0</v>
      </c>
      <c r="AQ23" s="222">
        <v>0.17</v>
      </c>
      <c r="AR23" s="220"/>
      <c r="AS23" s="222">
        <v>0.25</v>
      </c>
      <c r="AT23" s="221"/>
      <c r="AU23" s="32">
        <v>0.03</v>
      </c>
      <c r="AV23" s="43">
        <v>0.04</v>
      </c>
      <c r="AW23" s="222">
        <v>0.15</v>
      </c>
      <c r="AX23" s="220"/>
      <c r="AY23" s="222">
        <v>2.1000000000000001E-2</v>
      </c>
      <c r="AZ23" s="220"/>
      <c r="BA23" s="32">
        <v>3.3000000000000002E-2</v>
      </c>
      <c r="BB23" s="31">
        <v>6.6000000000000003E-2</v>
      </c>
      <c r="BC23" s="222">
        <v>0.2</v>
      </c>
      <c r="BD23" s="220"/>
      <c r="BE23" s="222">
        <v>0.25700000000000001</v>
      </c>
      <c r="BF23" s="220"/>
      <c r="BG23" s="222">
        <v>0.10299999999999999</v>
      </c>
      <c r="BH23" s="220"/>
      <c r="BI23" s="32">
        <v>7.6999999999999999E-2</v>
      </c>
      <c r="BJ23" s="31">
        <v>0.1</v>
      </c>
      <c r="BK23" s="222">
        <v>0.06</v>
      </c>
      <c r="BL23" s="220"/>
      <c r="BM23" s="222">
        <v>0.02</v>
      </c>
      <c r="BN23" s="223"/>
    </row>
    <row r="24" spans="2:66" ht="15" customHeight="1" x14ac:dyDescent="0.3">
      <c r="B24" s="8" t="s">
        <v>70</v>
      </c>
      <c r="C24" s="216">
        <v>0</v>
      </c>
      <c r="D24" s="217"/>
      <c r="E24" s="25">
        <v>0</v>
      </c>
      <c r="F24" s="22">
        <v>0</v>
      </c>
      <c r="G24" s="25">
        <v>0</v>
      </c>
      <c r="H24" s="22">
        <v>0</v>
      </c>
      <c r="I24" s="25">
        <v>0</v>
      </c>
      <c r="J24" s="22">
        <v>0</v>
      </c>
      <c r="K24" s="218">
        <v>0</v>
      </c>
      <c r="L24" s="216"/>
      <c r="M24" s="218">
        <v>0</v>
      </c>
      <c r="N24" s="217"/>
      <c r="O24" s="218">
        <v>0</v>
      </c>
      <c r="P24" s="217"/>
      <c r="Q24" s="218">
        <v>0</v>
      </c>
      <c r="R24" s="216"/>
      <c r="S24" s="218">
        <v>0</v>
      </c>
      <c r="T24" s="217"/>
      <c r="U24" s="218">
        <v>0.02</v>
      </c>
      <c r="V24" s="216"/>
      <c r="W24" s="218">
        <v>0</v>
      </c>
      <c r="X24" s="216"/>
      <c r="Y24" s="218">
        <v>0</v>
      </c>
      <c r="Z24" s="217"/>
      <c r="AA24" s="218">
        <v>0</v>
      </c>
      <c r="AB24" s="216"/>
      <c r="AC24" s="218">
        <v>0</v>
      </c>
      <c r="AD24" s="216"/>
      <c r="AE24" s="218">
        <v>0</v>
      </c>
      <c r="AF24" s="219"/>
      <c r="AG24" s="220">
        <v>0</v>
      </c>
      <c r="AH24" s="221"/>
      <c r="AI24" s="32">
        <v>0</v>
      </c>
      <c r="AJ24" s="31">
        <v>0</v>
      </c>
      <c r="AK24" s="222">
        <v>0</v>
      </c>
      <c r="AL24" s="220"/>
      <c r="AM24" s="222">
        <v>0</v>
      </c>
      <c r="AN24" s="223"/>
      <c r="AO24" s="30">
        <v>0</v>
      </c>
      <c r="AP24" s="31">
        <v>0</v>
      </c>
      <c r="AQ24" s="222">
        <v>0</v>
      </c>
      <c r="AR24" s="220"/>
      <c r="AS24" s="222">
        <v>0</v>
      </c>
      <c r="AT24" s="221"/>
      <c r="AU24" s="32">
        <v>0</v>
      </c>
      <c r="AV24" s="43">
        <v>0</v>
      </c>
      <c r="AW24" s="222">
        <v>0</v>
      </c>
      <c r="AX24" s="220"/>
      <c r="AY24" s="222">
        <v>0.02</v>
      </c>
      <c r="AZ24" s="220"/>
      <c r="BA24" s="32">
        <v>0.25</v>
      </c>
      <c r="BB24" s="31">
        <v>0</v>
      </c>
      <c r="BC24" s="222">
        <v>0</v>
      </c>
      <c r="BD24" s="220"/>
      <c r="BE24" s="222">
        <v>0</v>
      </c>
      <c r="BF24" s="220"/>
      <c r="BG24" s="222">
        <v>0</v>
      </c>
      <c r="BH24" s="220"/>
      <c r="BI24" s="32">
        <v>0</v>
      </c>
      <c r="BJ24" s="31">
        <v>0</v>
      </c>
      <c r="BK24" s="222">
        <v>0</v>
      </c>
      <c r="BL24" s="220"/>
      <c r="BM24" s="222">
        <v>0</v>
      </c>
      <c r="BN24" s="223"/>
    </row>
    <row r="25" spans="2:66" x14ac:dyDescent="0.3">
      <c r="B25" s="8" t="s">
        <v>71</v>
      </c>
      <c r="C25" s="216">
        <v>0.114</v>
      </c>
      <c r="D25" s="217"/>
      <c r="E25" s="25">
        <v>0.82</v>
      </c>
      <c r="F25" s="22">
        <v>0.81</v>
      </c>
      <c r="G25" s="25">
        <v>0.19</v>
      </c>
      <c r="H25" s="22">
        <v>0.19</v>
      </c>
      <c r="I25" s="25">
        <v>0.19</v>
      </c>
      <c r="J25" s="22">
        <v>0.83</v>
      </c>
      <c r="K25" s="218">
        <v>0.108</v>
      </c>
      <c r="L25" s="216"/>
      <c r="M25" s="218">
        <v>0.27</v>
      </c>
      <c r="N25" s="217"/>
      <c r="O25" s="218">
        <v>0</v>
      </c>
      <c r="P25" s="217"/>
      <c r="Q25" s="218">
        <v>0.108</v>
      </c>
      <c r="R25" s="216"/>
      <c r="S25" s="218">
        <v>0.08</v>
      </c>
      <c r="T25" s="217"/>
      <c r="U25" s="218">
        <v>0.68500000000000005</v>
      </c>
      <c r="V25" s="216"/>
      <c r="W25" s="218">
        <v>0.88</v>
      </c>
      <c r="X25" s="216"/>
      <c r="Y25" s="218">
        <v>0.108</v>
      </c>
      <c r="Z25" s="217"/>
      <c r="AA25" s="218">
        <v>0.08</v>
      </c>
      <c r="AB25" s="216"/>
      <c r="AC25" s="218">
        <v>0.85</v>
      </c>
      <c r="AD25" s="216"/>
      <c r="AE25" s="218">
        <v>0.85</v>
      </c>
      <c r="AF25" s="219"/>
      <c r="AG25" s="220">
        <v>9.4E-2</v>
      </c>
      <c r="AH25" s="221"/>
      <c r="AI25" s="32">
        <v>0.4</v>
      </c>
      <c r="AJ25" s="31">
        <v>0.4</v>
      </c>
      <c r="AK25" s="222">
        <v>0.83</v>
      </c>
      <c r="AL25" s="220"/>
      <c r="AM25" s="222">
        <v>0.18</v>
      </c>
      <c r="AN25" s="223"/>
      <c r="AO25" s="30">
        <v>0.24299999999999999</v>
      </c>
      <c r="AP25" s="31">
        <v>1</v>
      </c>
      <c r="AQ25" s="222">
        <v>0.2</v>
      </c>
      <c r="AR25" s="220"/>
      <c r="AS25" s="222">
        <v>0.02</v>
      </c>
      <c r="AT25" s="221"/>
      <c r="AU25" s="32">
        <v>0.82</v>
      </c>
      <c r="AV25" s="43">
        <v>0.82</v>
      </c>
      <c r="AW25" s="222">
        <v>0.35</v>
      </c>
      <c r="AX25" s="220"/>
      <c r="AY25" s="222">
        <v>0.68500000000000005</v>
      </c>
      <c r="AZ25" s="220"/>
      <c r="BA25" s="32">
        <v>0.5</v>
      </c>
      <c r="BB25" s="31">
        <v>0.5</v>
      </c>
      <c r="BC25" s="222">
        <v>0.25</v>
      </c>
      <c r="BD25" s="220"/>
      <c r="BE25" s="222">
        <v>0.33500000000000002</v>
      </c>
      <c r="BF25" s="220"/>
      <c r="BG25" s="222">
        <v>0.28199999999999997</v>
      </c>
      <c r="BH25" s="220"/>
      <c r="BI25" s="32">
        <v>0.15</v>
      </c>
      <c r="BJ25" s="31">
        <v>0.75</v>
      </c>
      <c r="BK25" s="222">
        <v>0.85</v>
      </c>
      <c r="BL25" s="220"/>
      <c r="BM25" s="222">
        <v>0.27</v>
      </c>
      <c r="BN25" s="223"/>
    </row>
    <row r="26" spans="2:66" x14ac:dyDescent="0.3">
      <c r="B26" s="8"/>
      <c r="C26" s="21"/>
      <c r="D26" s="22"/>
      <c r="E26" s="25"/>
      <c r="F26" s="22"/>
      <c r="G26" s="25"/>
      <c r="H26" s="22"/>
      <c r="I26" s="25"/>
      <c r="J26" s="22"/>
      <c r="K26" s="25"/>
      <c r="L26" s="22"/>
      <c r="M26" s="25"/>
      <c r="N26" s="22"/>
      <c r="O26" s="25"/>
      <c r="P26" s="22"/>
      <c r="Q26" s="21"/>
      <c r="R26" s="21"/>
      <c r="S26" s="25"/>
      <c r="T26" s="22"/>
      <c r="U26" s="25"/>
      <c r="V26" s="22"/>
      <c r="W26" s="25"/>
      <c r="X26" s="22"/>
      <c r="Y26" s="25"/>
      <c r="Z26" s="22"/>
      <c r="AA26" s="25"/>
      <c r="AB26" s="22"/>
      <c r="AC26" s="25"/>
      <c r="AD26" s="22"/>
      <c r="AE26" s="25"/>
      <c r="AF26" s="29"/>
      <c r="AG26" s="30"/>
      <c r="AH26" s="31"/>
      <c r="AI26" s="32"/>
      <c r="AJ26" s="30"/>
      <c r="AK26" s="32"/>
      <c r="AL26" s="31"/>
      <c r="AM26" s="32"/>
      <c r="AN26" s="43"/>
      <c r="AO26" s="30"/>
      <c r="AP26" s="31"/>
      <c r="AQ26" s="32"/>
      <c r="AR26" s="31"/>
      <c r="AS26" s="32"/>
      <c r="AT26" s="31"/>
      <c r="AU26" s="32"/>
      <c r="AV26" s="43"/>
      <c r="AW26" s="32"/>
      <c r="AX26" s="31"/>
      <c r="AY26" s="32"/>
      <c r="AZ26" s="31"/>
      <c r="BA26" s="32"/>
      <c r="BB26" s="30"/>
      <c r="BC26" s="32"/>
      <c r="BD26" s="31"/>
      <c r="BE26" s="32"/>
      <c r="BF26" s="31"/>
      <c r="BG26" s="32"/>
      <c r="BH26" s="31"/>
      <c r="BI26" s="32"/>
      <c r="BJ26" s="30"/>
      <c r="BK26" s="32"/>
      <c r="BL26" s="31"/>
      <c r="BM26" s="32"/>
      <c r="BN26" s="43"/>
    </row>
    <row r="27" spans="2:66" s="45" customFormat="1" x14ac:dyDescent="0.3">
      <c r="B27" s="44"/>
      <c r="C27" s="175">
        <v>2</v>
      </c>
      <c r="D27" s="176"/>
      <c r="E27" s="177">
        <v>5</v>
      </c>
      <c r="F27" s="224"/>
      <c r="G27" s="177">
        <v>13</v>
      </c>
      <c r="H27" s="176"/>
      <c r="I27" s="177">
        <v>5</v>
      </c>
      <c r="J27" s="176"/>
      <c r="K27" s="177" t="s">
        <v>54</v>
      </c>
      <c r="L27" s="176"/>
      <c r="M27" s="177">
        <v>9</v>
      </c>
      <c r="N27" s="176"/>
      <c r="O27" s="177">
        <v>10</v>
      </c>
      <c r="P27" s="176"/>
      <c r="Q27" s="175">
        <v>8</v>
      </c>
      <c r="R27" s="175"/>
      <c r="S27" s="177">
        <v>6</v>
      </c>
      <c r="T27" s="176"/>
      <c r="U27" s="177">
        <v>5</v>
      </c>
      <c r="V27" s="176"/>
      <c r="W27" s="177">
        <v>5</v>
      </c>
      <c r="X27" s="176"/>
      <c r="Y27" s="177">
        <v>5</v>
      </c>
      <c r="Z27" s="176"/>
      <c r="AA27" s="177">
        <v>5</v>
      </c>
      <c r="AB27" s="176"/>
      <c r="AC27" s="177">
        <v>5</v>
      </c>
      <c r="AD27" s="176"/>
      <c r="AE27" s="177">
        <v>8</v>
      </c>
      <c r="AF27" s="195"/>
      <c r="AG27" s="196">
        <v>8</v>
      </c>
      <c r="AH27" s="182"/>
      <c r="AI27" s="180">
        <v>9</v>
      </c>
      <c r="AJ27" s="182"/>
      <c r="AK27" s="180">
        <v>5</v>
      </c>
      <c r="AL27" s="182"/>
      <c r="AM27" s="180">
        <v>10</v>
      </c>
      <c r="AN27" s="183"/>
      <c r="AO27" s="198">
        <v>15</v>
      </c>
      <c r="AP27" s="185"/>
      <c r="AQ27" s="184">
        <v>15</v>
      </c>
      <c r="AR27" s="185"/>
      <c r="AS27" s="180">
        <v>6</v>
      </c>
      <c r="AT27" s="182"/>
      <c r="AU27" s="180">
        <v>12</v>
      </c>
      <c r="AV27" s="183"/>
      <c r="AW27" s="180">
        <v>5</v>
      </c>
      <c r="AX27" s="182"/>
      <c r="AY27" s="180">
        <v>5</v>
      </c>
      <c r="AZ27" s="182"/>
      <c r="BA27" s="180">
        <v>5</v>
      </c>
      <c r="BB27" s="182"/>
      <c r="BC27" s="180">
        <v>5</v>
      </c>
      <c r="BD27" s="182"/>
      <c r="BE27" s="180">
        <v>13</v>
      </c>
      <c r="BF27" s="182"/>
      <c r="BG27" s="180">
        <v>13</v>
      </c>
      <c r="BH27" s="182"/>
      <c r="BI27" s="180">
        <v>6</v>
      </c>
      <c r="BJ27" s="182"/>
      <c r="BK27" s="180">
        <v>5</v>
      </c>
      <c r="BL27" s="182"/>
      <c r="BM27" s="180">
        <v>12</v>
      </c>
      <c r="BN27" s="183"/>
    </row>
    <row r="28" spans="2:66" x14ac:dyDescent="0.3">
      <c r="B28" s="20" t="s">
        <v>72</v>
      </c>
      <c r="C28" s="2" t="s">
        <v>73</v>
      </c>
      <c r="D28" s="9" t="s">
        <v>74</v>
      </c>
      <c r="E28" s="10" t="s">
        <v>73</v>
      </c>
      <c r="F28" s="9" t="s">
        <v>74</v>
      </c>
      <c r="G28" s="10" t="s">
        <v>73</v>
      </c>
      <c r="H28" s="9" t="s">
        <v>74</v>
      </c>
      <c r="I28" s="10" t="s">
        <v>73</v>
      </c>
      <c r="J28" s="9" t="s">
        <v>74</v>
      </c>
      <c r="K28" s="10" t="s">
        <v>73</v>
      </c>
      <c r="L28" s="9" t="s">
        <v>74</v>
      </c>
      <c r="M28" s="10" t="s">
        <v>73</v>
      </c>
      <c r="N28" s="9" t="s">
        <v>74</v>
      </c>
      <c r="O28" s="10" t="s">
        <v>73</v>
      </c>
      <c r="P28" s="9" t="s">
        <v>74</v>
      </c>
      <c r="Q28" s="2" t="s">
        <v>73</v>
      </c>
      <c r="R28" s="2" t="s">
        <v>74</v>
      </c>
      <c r="S28" s="10" t="s">
        <v>73</v>
      </c>
      <c r="T28" s="9" t="s">
        <v>74</v>
      </c>
      <c r="U28" s="10" t="s">
        <v>73</v>
      </c>
      <c r="V28" s="9" t="s">
        <v>74</v>
      </c>
      <c r="W28" s="10" t="s">
        <v>73</v>
      </c>
      <c r="X28" s="9" t="s">
        <v>74</v>
      </c>
      <c r="Y28" s="10" t="s">
        <v>73</v>
      </c>
      <c r="Z28" s="9" t="s">
        <v>74</v>
      </c>
      <c r="AA28" s="10" t="s">
        <v>73</v>
      </c>
      <c r="AB28" s="9" t="s">
        <v>74</v>
      </c>
      <c r="AC28" s="10" t="s">
        <v>73</v>
      </c>
      <c r="AD28" s="9" t="s">
        <v>74</v>
      </c>
      <c r="AE28" s="10" t="s">
        <v>73</v>
      </c>
      <c r="AF28" s="11" t="s">
        <v>74</v>
      </c>
      <c r="AG28" s="12" t="s">
        <v>73</v>
      </c>
      <c r="AH28" s="15" t="s">
        <v>74</v>
      </c>
      <c r="AI28" s="13" t="s">
        <v>73</v>
      </c>
      <c r="AJ28" s="12" t="s">
        <v>74</v>
      </c>
      <c r="AK28" s="13" t="s">
        <v>73</v>
      </c>
      <c r="AL28" s="15" t="s">
        <v>74</v>
      </c>
      <c r="AM28" s="13" t="s">
        <v>73</v>
      </c>
      <c r="AN28" s="14" t="s">
        <v>74</v>
      </c>
      <c r="AO28" s="12" t="s">
        <v>73</v>
      </c>
      <c r="AP28" s="15" t="s">
        <v>74</v>
      </c>
      <c r="AQ28" s="13" t="s">
        <v>73</v>
      </c>
      <c r="AR28" s="15" t="s">
        <v>74</v>
      </c>
      <c r="AS28" s="13" t="s">
        <v>73</v>
      </c>
      <c r="AT28" s="15" t="s">
        <v>74</v>
      </c>
      <c r="AU28" s="13" t="s">
        <v>73</v>
      </c>
      <c r="AV28" s="14" t="s">
        <v>74</v>
      </c>
      <c r="AW28" s="13" t="s">
        <v>73</v>
      </c>
      <c r="AX28" s="15" t="s">
        <v>74</v>
      </c>
      <c r="AY28" s="13" t="s">
        <v>73</v>
      </c>
      <c r="AZ28" s="15" t="s">
        <v>74</v>
      </c>
      <c r="BA28" s="13" t="s">
        <v>73</v>
      </c>
      <c r="BB28" s="12" t="s">
        <v>74</v>
      </c>
      <c r="BC28" s="13" t="s">
        <v>73</v>
      </c>
      <c r="BD28" s="15" t="s">
        <v>74</v>
      </c>
      <c r="BE28" s="13" t="s">
        <v>73</v>
      </c>
      <c r="BF28" s="15" t="s">
        <v>74</v>
      </c>
      <c r="BG28" s="13" t="s">
        <v>73</v>
      </c>
      <c r="BH28" s="15" t="s">
        <v>74</v>
      </c>
      <c r="BI28" s="13" t="s">
        <v>73</v>
      </c>
      <c r="BJ28" s="12" t="s">
        <v>74</v>
      </c>
      <c r="BK28" s="13" t="s">
        <v>73</v>
      </c>
      <c r="BL28" s="15" t="s">
        <v>74</v>
      </c>
      <c r="BM28" s="13" t="s">
        <v>73</v>
      </c>
      <c r="BN28" s="14" t="s">
        <v>74</v>
      </c>
    </row>
    <row r="29" spans="2:66" x14ac:dyDescent="0.3">
      <c r="B29" s="8" t="s">
        <v>55</v>
      </c>
      <c r="C29" s="46">
        <v>0.22</v>
      </c>
      <c r="D29" s="47">
        <v>0.78</v>
      </c>
      <c r="E29" s="48">
        <v>0.53</v>
      </c>
      <c r="F29" s="47">
        <v>0.47</v>
      </c>
      <c r="G29" s="48">
        <v>0.625</v>
      </c>
      <c r="H29" s="47">
        <f>1-G29</f>
        <v>0.375</v>
      </c>
      <c r="I29" s="48">
        <v>0.89</v>
      </c>
      <c r="J29" s="47">
        <v>0.11</v>
      </c>
      <c r="K29" s="48">
        <v>0.77</v>
      </c>
      <c r="L29" s="47">
        <f>1-K29</f>
        <v>0.22999999999999998</v>
      </c>
      <c r="M29" s="48">
        <v>0.62</v>
      </c>
      <c r="N29" s="47">
        <f>1-M29</f>
        <v>0.38</v>
      </c>
      <c r="O29" s="48">
        <v>0.68</v>
      </c>
      <c r="P29" s="47">
        <f>1-O29</f>
        <v>0.31999999999999995</v>
      </c>
      <c r="Q29" s="46">
        <v>0.88</v>
      </c>
      <c r="R29" s="46">
        <f>1-Q29</f>
        <v>0.12</v>
      </c>
      <c r="S29" s="48">
        <v>0.95</v>
      </c>
      <c r="T29" s="47">
        <f>1-S29</f>
        <v>5.0000000000000044E-2</v>
      </c>
      <c r="U29" s="48">
        <v>1</v>
      </c>
      <c r="V29" s="47">
        <f>1-U29</f>
        <v>0</v>
      </c>
      <c r="W29" s="48">
        <v>0.5</v>
      </c>
      <c r="X29" s="47">
        <f>1-W29</f>
        <v>0.5</v>
      </c>
      <c r="Y29" s="48">
        <v>1</v>
      </c>
      <c r="Z29" s="47">
        <f>1-Y29</f>
        <v>0</v>
      </c>
      <c r="AA29" s="48">
        <v>0.65</v>
      </c>
      <c r="AB29" s="47">
        <f>1-AA29</f>
        <v>0.35</v>
      </c>
      <c r="AC29" s="48">
        <v>0.54</v>
      </c>
      <c r="AD29" s="47">
        <f>1-AC29</f>
        <v>0.45999999999999996</v>
      </c>
      <c r="AE29" s="48">
        <v>0.61</v>
      </c>
      <c r="AF29" s="49">
        <f>1-AE29</f>
        <v>0.39</v>
      </c>
      <c r="AG29" s="50">
        <v>0.74</v>
      </c>
      <c r="AH29" s="51">
        <f>1-AG29</f>
        <v>0.26</v>
      </c>
      <c r="AI29" s="52">
        <v>0.39</v>
      </c>
      <c r="AJ29" s="50">
        <f>1-AI29</f>
        <v>0.61</v>
      </c>
      <c r="AK29" s="52">
        <v>0.45</v>
      </c>
      <c r="AL29" s="51">
        <f>1-AK29</f>
        <v>0.55000000000000004</v>
      </c>
      <c r="AM29" s="52">
        <v>0.88</v>
      </c>
      <c r="AN29" s="53">
        <f>1-AM29</f>
        <v>0.12</v>
      </c>
      <c r="AO29" s="50">
        <v>0.95</v>
      </c>
      <c r="AP29" s="51">
        <f>1-AO29</f>
        <v>5.0000000000000044E-2</v>
      </c>
      <c r="AQ29" s="52">
        <v>0.85</v>
      </c>
      <c r="AR29" s="51">
        <f>1-AQ29</f>
        <v>0.15000000000000002</v>
      </c>
      <c r="AS29" s="52">
        <v>0.56000000000000005</v>
      </c>
      <c r="AT29" s="51">
        <v>0.44</v>
      </c>
      <c r="AU29" s="52">
        <v>0.41</v>
      </c>
      <c r="AV29" s="53">
        <f>1-AU29</f>
        <v>0.59000000000000008</v>
      </c>
      <c r="AW29" s="52">
        <v>0.94</v>
      </c>
      <c r="AX29" s="51">
        <f>1-AW29</f>
        <v>6.0000000000000053E-2</v>
      </c>
      <c r="AY29" s="52">
        <v>1</v>
      </c>
      <c r="AZ29" s="51">
        <f>1-AY29</f>
        <v>0</v>
      </c>
      <c r="BA29" s="52">
        <v>1</v>
      </c>
      <c r="BB29" s="50">
        <f>1-BA29</f>
        <v>0</v>
      </c>
      <c r="BC29" s="52">
        <v>1</v>
      </c>
      <c r="BD29" s="51">
        <f>1-BC29</f>
        <v>0</v>
      </c>
      <c r="BE29" s="52">
        <v>1</v>
      </c>
      <c r="BF29" s="51">
        <f>1-BE29</f>
        <v>0</v>
      </c>
      <c r="BG29" s="52">
        <v>1</v>
      </c>
      <c r="BH29" s="51">
        <f>1-BG29</f>
        <v>0</v>
      </c>
      <c r="BI29" s="52">
        <v>0.95</v>
      </c>
      <c r="BJ29" s="50">
        <f>1-BI29</f>
        <v>5.0000000000000044E-2</v>
      </c>
      <c r="BK29" s="52">
        <v>0.53</v>
      </c>
      <c r="BL29" s="51">
        <f>1-BK29</f>
        <v>0.47</v>
      </c>
      <c r="BM29" s="52">
        <v>0.35499999999999998</v>
      </c>
      <c r="BN29" s="53">
        <f>1-BM29</f>
        <v>0.64500000000000002</v>
      </c>
    </row>
    <row r="30" spans="2:66" x14ac:dyDescent="0.3">
      <c r="B30" s="8" t="s">
        <v>56</v>
      </c>
      <c r="C30" s="46">
        <v>0.5</v>
      </c>
      <c r="D30" s="47">
        <v>0.5</v>
      </c>
      <c r="E30" s="48">
        <v>0.5</v>
      </c>
      <c r="F30" s="47">
        <v>0.5</v>
      </c>
      <c r="G30" s="48">
        <v>0.53600000000000003</v>
      </c>
      <c r="H30" s="47">
        <f t="shared" ref="H30:H32" si="0">1-G30</f>
        <v>0.46399999999999997</v>
      </c>
      <c r="I30" s="48">
        <v>0.48</v>
      </c>
      <c r="J30" s="47">
        <v>0.52</v>
      </c>
      <c r="K30" s="48">
        <v>0.53</v>
      </c>
      <c r="L30" s="47">
        <v>0.47</v>
      </c>
      <c r="M30" s="48">
        <v>0.47</v>
      </c>
      <c r="N30" s="47">
        <f t="shared" ref="N30:N32" si="1">1-M30</f>
        <v>0.53</v>
      </c>
      <c r="O30" s="48">
        <v>0.52</v>
      </c>
      <c r="P30" s="47">
        <f t="shared" ref="P30:P32" si="2">1-O30</f>
        <v>0.48</v>
      </c>
      <c r="Q30" s="46">
        <v>0.5</v>
      </c>
      <c r="R30" s="46">
        <f t="shared" ref="R30:R32" si="3">1-Q30</f>
        <v>0.5</v>
      </c>
      <c r="S30" s="48">
        <v>0.5</v>
      </c>
      <c r="T30" s="47">
        <f t="shared" ref="T30:T32" si="4">1-S30</f>
        <v>0.5</v>
      </c>
      <c r="U30" s="48">
        <v>0</v>
      </c>
      <c r="V30" s="47">
        <v>0</v>
      </c>
      <c r="W30" s="48">
        <v>0</v>
      </c>
      <c r="X30" s="47">
        <v>0</v>
      </c>
      <c r="Y30" s="48">
        <v>0</v>
      </c>
      <c r="Z30" s="47">
        <v>0</v>
      </c>
      <c r="AA30" s="48">
        <v>0.5</v>
      </c>
      <c r="AB30" s="47">
        <f t="shared" ref="AB30:AB32" si="5">1-AA30</f>
        <v>0.5</v>
      </c>
      <c r="AC30" s="48">
        <v>0.5</v>
      </c>
      <c r="AD30" s="47">
        <f t="shared" ref="AD30:AD32" si="6">1-AC30</f>
        <v>0.5</v>
      </c>
      <c r="AE30" s="48">
        <v>0.55000000000000004</v>
      </c>
      <c r="AF30" s="49">
        <f t="shared" ref="AF30:AF32" si="7">1-AE30</f>
        <v>0.44999999999999996</v>
      </c>
      <c r="AG30" s="50">
        <v>0.38</v>
      </c>
      <c r="AH30" s="51">
        <f t="shared" ref="AH30:AH32" si="8">1-AG30</f>
        <v>0.62</v>
      </c>
      <c r="AI30" s="52">
        <v>0.54</v>
      </c>
      <c r="AJ30" s="50">
        <f t="shared" ref="AJ30:AJ32" si="9">1-AI30</f>
        <v>0.45999999999999996</v>
      </c>
      <c r="AK30" s="52">
        <v>0.46</v>
      </c>
      <c r="AL30" s="51">
        <f t="shared" ref="AL30:AL32" si="10">1-AK30</f>
        <v>0.54</v>
      </c>
      <c r="AM30" s="52">
        <v>0.5</v>
      </c>
      <c r="AN30" s="53">
        <f t="shared" ref="AN30:AN32" si="11">1-AM30</f>
        <v>0.5</v>
      </c>
      <c r="AO30" s="50">
        <v>0.35</v>
      </c>
      <c r="AP30" s="51">
        <f t="shared" ref="AP30:AP32" si="12">1-AO30</f>
        <v>0.65</v>
      </c>
      <c r="AQ30" s="52">
        <v>0.65</v>
      </c>
      <c r="AR30" s="51">
        <f t="shared" ref="AR30:AR32" si="13">1-AQ30</f>
        <v>0.35</v>
      </c>
      <c r="AS30" s="52">
        <v>0.14000000000000001</v>
      </c>
      <c r="AT30" s="51">
        <v>0.86</v>
      </c>
      <c r="AU30" s="52">
        <v>0.54</v>
      </c>
      <c r="AV30" s="53">
        <f t="shared" ref="AV30:AV32" si="14">1-AU30</f>
        <v>0.45999999999999996</v>
      </c>
      <c r="AW30" s="52">
        <v>0.65</v>
      </c>
      <c r="AX30" s="51">
        <f t="shared" ref="AX30:AX32" si="15">1-AW30</f>
        <v>0.35</v>
      </c>
      <c r="AY30" s="52">
        <v>0</v>
      </c>
      <c r="AZ30" s="51">
        <v>0</v>
      </c>
      <c r="BA30" s="52">
        <v>0</v>
      </c>
      <c r="BB30" s="50">
        <v>0</v>
      </c>
      <c r="BC30" s="52">
        <v>0</v>
      </c>
      <c r="BD30" s="51">
        <v>0</v>
      </c>
      <c r="BE30" s="52">
        <v>0</v>
      </c>
      <c r="BF30" s="51">
        <v>0</v>
      </c>
      <c r="BG30" s="52">
        <v>0</v>
      </c>
      <c r="BH30" s="51">
        <v>0</v>
      </c>
      <c r="BI30" s="52">
        <v>0.5</v>
      </c>
      <c r="BJ30" s="50">
        <f t="shared" ref="BJ30:BJ31" si="16">1-BI30</f>
        <v>0.5</v>
      </c>
      <c r="BK30" s="52">
        <v>0.5</v>
      </c>
      <c r="BL30" s="51">
        <f t="shared" ref="BL30:BN32" si="17">1-BK30</f>
        <v>0.5</v>
      </c>
      <c r="BM30" s="52">
        <v>0.505</v>
      </c>
      <c r="BN30" s="53">
        <f t="shared" si="17"/>
        <v>0.495</v>
      </c>
    </row>
    <row r="31" spans="2:66" x14ac:dyDescent="0.3">
      <c r="B31" s="8" t="s">
        <v>57</v>
      </c>
      <c r="C31" s="46">
        <v>0.63</v>
      </c>
      <c r="D31" s="47">
        <v>0.37</v>
      </c>
      <c r="E31" s="48">
        <v>0.5</v>
      </c>
      <c r="F31" s="47">
        <v>0.5</v>
      </c>
      <c r="G31" s="48">
        <v>0.51</v>
      </c>
      <c r="H31" s="47">
        <f t="shared" si="0"/>
        <v>0.49</v>
      </c>
      <c r="I31" s="48">
        <v>0.17</v>
      </c>
      <c r="J31" s="47">
        <v>0.83</v>
      </c>
      <c r="K31" s="48">
        <v>0.27</v>
      </c>
      <c r="L31" s="47">
        <f t="shared" ref="L31:L32" si="18">1-K31</f>
        <v>0.73</v>
      </c>
      <c r="M31" s="48">
        <v>0.35</v>
      </c>
      <c r="N31" s="47">
        <f t="shared" si="1"/>
        <v>0.65</v>
      </c>
      <c r="O31" s="48">
        <v>0.27</v>
      </c>
      <c r="P31" s="47">
        <f t="shared" si="2"/>
        <v>0.73</v>
      </c>
      <c r="Q31" s="46">
        <v>0.12</v>
      </c>
      <c r="R31" s="46">
        <f t="shared" si="3"/>
        <v>0.88</v>
      </c>
      <c r="S31" s="48">
        <v>0.1</v>
      </c>
      <c r="T31" s="47">
        <f t="shared" si="4"/>
        <v>0.9</v>
      </c>
      <c r="U31" s="48">
        <v>0</v>
      </c>
      <c r="V31" s="47">
        <f>1-U31</f>
        <v>1</v>
      </c>
      <c r="W31" s="48">
        <v>0.5</v>
      </c>
      <c r="X31" s="47">
        <f t="shared" ref="X31" si="19">1-W31</f>
        <v>0.5</v>
      </c>
      <c r="Y31" s="48">
        <v>0</v>
      </c>
      <c r="Z31" s="47">
        <f>1-Y31</f>
        <v>1</v>
      </c>
      <c r="AA31" s="48">
        <v>0.5</v>
      </c>
      <c r="AB31" s="47">
        <f t="shared" si="5"/>
        <v>0.5</v>
      </c>
      <c r="AC31" s="48">
        <v>0.52</v>
      </c>
      <c r="AD31" s="47">
        <f t="shared" si="6"/>
        <v>0.48</v>
      </c>
      <c r="AE31" s="48">
        <v>0.28999999999999998</v>
      </c>
      <c r="AF31" s="49">
        <f t="shared" si="7"/>
        <v>0.71</v>
      </c>
      <c r="AG31" s="50">
        <v>0.25</v>
      </c>
      <c r="AH31" s="51">
        <f t="shared" si="8"/>
        <v>0.75</v>
      </c>
      <c r="AI31" s="52">
        <v>0.65</v>
      </c>
      <c r="AJ31" s="50">
        <f t="shared" si="9"/>
        <v>0.35</v>
      </c>
      <c r="AK31" s="52">
        <v>0.47</v>
      </c>
      <c r="AL31" s="51">
        <f t="shared" si="10"/>
        <v>0.53</v>
      </c>
      <c r="AM31" s="52">
        <v>0.12</v>
      </c>
      <c r="AN31" s="53">
        <f t="shared" si="11"/>
        <v>0.88</v>
      </c>
      <c r="AO31" s="50">
        <v>0.15</v>
      </c>
      <c r="AP31" s="51">
        <f t="shared" si="12"/>
        <v>0.85</v>
      </c>
      <c r="AQ31" s="52">
        <v>0.6</v>
      </c>
      <c r="AR31" s="51">
        <f t="shared" si="13"/>
        <v>0.4</v>
      </c>
      <c r="AS31" s="52">
        <v>0.05</v>
      </c>
      <c r="AT31" s="51">
        <v>0.95</v>
      </c>
      <c r="AU31" s="52">
        <v>0.75</v>
      </c>
      <c r="AV31" s="53">
        <f t="shared" si="14"/>
        <v>0.25</v>
      </c>
      <c r="AW31" s="52">
        <v>0.65</v>
      </c>
      <c r="AX31" s="51">
        <f t="shared" si="15"/>
        <v>0.35</v>
      </c>
      <c r="AY31" s="52">
        <v>0</v>
      </c>
      <c r="AZ31" s="51">
        <f t="shared" ref="AZ31" si="20">1-AY31</f>
        <v>1</v>
      </c>
      <c r="BA31" s="52">
        <v>0</v>
      </c>
      <c r="BB31" s="50">
        <f t="shared" ref="BB31:BD31" si="21">1-BA31</f>
        <v>1</v>
      </c>
      <c r="BC31" s="52">
        <v>0</v>
      </c>
      <c r="BD31" s="51">
        <f t="shared" si="21"/>
        <v>1</v>
      </c>
      <c r="BE31" s="52">
        <v>0</v>
      </c>
      <c r="BF31" s="51">
        <f t="shared" ref="BF31" si="22">1-BE31</f>
        <v>1</v>
      </c>
      <c r="BG31" s="52">
        <v>0</v>
      </c>
      <c r="BH31" s="51">
        <f t="shared" ref="BH31" si="23">1-BG31</f>
        <v>1</v>
      </c>
      <c r="BI31" s="52">
        <v>0.1</v>
      </c>
      <c r="BJ31" s="50">
        <f t="shared" si="16"/>
        <v>0.9</v>
      </c>
      <c r="BK31" s="52">
        <v>0.47</v>
      </c>
      <c r="BL31" s="51">
        <f t="shared" si="17"/>
        <v>0.53</v>
      </c>
      <c r="BM31" s="52">
        <v>0.52500000000000002</v>
      </c>
      <c r="BN31" s="53">
        <f t="shared" si="17"/>
        <v>0.47499999999999998</v>
      </c>
    </row>
    <row r="32" spans="2:66" x14ac:dyDescent="0.3">
      <c r="B32" s="8" t="s">
        <v>58</v>
      </c>
      <c r="C32" s="46">
        <v>0.51</v>
      </c>
      <c r="D32" s="47">
        <v>0.49</v>
      </c>
      <c r="E32" s="48">
        <v>0.55000000000000004</v>
      </c>
      <c r="F32" s="47">
        <v>0.45</v>
      </c>
      <c r="G32" s="48">
        <v>0.53600000000000003</v>
      </c>
      <c r="H32" s="47">
        <f t="shared" si="0"/>
        <v>0.46399999999999997</v>
      </c>
      <c r="I32" s="48">
        <v>0.5</v>
      </c>
      <c r="J32" s="47">
        <v>0.5</v>
      </c>
      <c r="K32" s="48">
        <v>0.64</v>
      </c>
      <c r="L32" s="47">
        <f t="shared" si="18"/>
        <v>0.36</v>
      </c>
      <c r="M32" s="48">
        <v>0.49</v>
      </c>
      <c r="N32" s="47">
        <f t="shared" si="1"/>
        <v>0.51</v>
      </c>
      <c r="O32" s="48">
        <f>17/33</f>
        <v>0.51515151515151514</v>
      </c>
      <c r="P32" s="47">
        <f t="shared" si="2"/>
        <v>0.48484848484848486</v>
      </c>
      <c r="Q32" s="46">
        <v>0.5</v>
      </c>
      <c r="R32" s="46">
        <f t="shared" si="3"/>
        <v>0.5</v>
      </c>
      <c r="S32" s="48">
        <v>0.5</v>
      </c>
      <c r="T32" s="47">
        <f t="shared" si="4"/>
        <v>0.5</v>
      </c>
      <c r="U32" s="48">
        <v>0</v>
      </c>
      <c r="V32" s="47">
        <v>0</v>
      </c>
      <c r="W32" s="48">
        <v>0</v>
      </c>
      <c r="X32" s="47">
        <v>0</v>
      </c>
      <c r="Y32" s="48">
        <v>0</v>
      </c>
      <c r="Z32" s="47">
        <v>0</v>
      </c>
      <c r="AA32" s="48">
        <v>0.5</v>
      </c>
      <c r="AB32" s="47">
        <f t="shared" si="5"/>
        <v>0.5</v>
      </c>
      <c r="AC32" s="48">
        <v>0.71</v>
      </c>
      <c r="AD32" s="47">
        <f t="shared" si="6"/>
        <v>0.29000000000000004</v>
      </c>
      <c r="AE32" s="48">
        <v>0.49</v>
      </c>
      <c r="AF32" s="49">
        <f t="shared" si="7"/>
        <v>0.51</v>
      </c>
      <c r="AG32" s="50">
        <v>0.38</v>
      </c>
      <c r="AH32" s="51">
        <f t="shared" si="8"/>
        <v>0.62</v>
      </c>
      <c r="AI32" s="52">
        <v>0.56000000000000005</v>
      </c>
      <c r="AJ32" s="50">
        <f t="shared" si="9"/>
        <v>0.43999999999999995</v>
      </c>
      <c r="AK32" s="52">
        <v>0.46</v>
      </c>
      <c r="AL32" s="51">
        <f t="shared" si="10"/>
        <v>0.54</v>
      </c>
      <c r="AM32" s="52">
        <v>0.5</v>
      </c>
      <c r="AN32" s="53">
        <f t="shared" si="11"/>
        <v>0.5</v>
      </c>
      <c r="AO32" s="50">
        <v>0.35</v>
      </c>
      <c r="AP32" s="51">
        <f t="shared" si="12"/>
        <v>0.65</v>
      </c>
      <c r="AQ32" s="52">
        <v>0.6</v>
      </c>
      <c r="AR32" s="51">
        <f t="shared" si="13"/>
        <v>0.4</v>
      </c>
      <c r="AS32" s="52">
        <v>0.25</v>
      </c>
      <c r="AT32" s="51">
        <v>0.75</v>
      </c>
      <c r="AU32" s="52">
        <v>0.54</v>
      </c>
      <c r="AV32" s="53">
        <f t="shared" si="14"/>
        <v>0.45999999999999996</v>
      </c>
      <c r="AW32" s="52">
        <v>0.63</v>
      </c>
      <c r="AX32" s="51">
        <f t="shared" si="15"/>
        <v>0.37</v>
      </c>
      <c r="AY32" s="52">
        <v>0</v>
      </c>
      <c r="AZ32" s="51">
        <v>0</v>
      </c>
      <c r="BA32" s="52">
        <v>0</v>
      </c>
      <c r="BB32" s="50">
        <v>0</v>
      </c>
      <c r="BC32" s="52">
        <v>0</v>
      </c>
      <c r="BD32" s="51">
        <v>0</v>
      </c>
      <c r="BE32" s="52">
        <v>0</v>
      </c>
      <c r="BF32" s="51">
        <v>0</v>
      </c>
      <c r="BG32" s="52">
        <v>0</v>
      </c>
      <c r="BH32" s="51">
        <v>0</v>
      </c>
      <c r="BI32" s="52"/>
      <c r="BJ32" s="50"/>
      <c r="BK32" s="52">
        <v>0.47</v>
      </c>
      <c r="BL32" s="51">
        <f t="shared" si="17"/>
        <v>0.53</v>
      </c>
      <c r="BM32" s="52">
        <v>0.52500000000000002</v>
      </c>
      <c r="BN32" s="53">
        <f t="shared" si="17"/>
        <v>0.47499999999999998</v>
      </c>
    </row>
    <row r="33" spans="2:66" x14ac:dyDescent="0.3">
      <c r="B33" s="8"/>
      <c r="C33" s="229" t="s">
        <v>75</v>
      </c>
      <c r="D33" s="179"/>
      <c r="E33" s="10"/>
      <c r="F33" s="9"/>
      <c r="G33" s="177">
        <v>13</v>
      </c>
      <c r="H33" s="176"/>
      <c r="I33" s="10"/>
      <c r="J33" s="9"/>
      <c r="K33" s="215"/>
      <c r="L33" s="179"/>
      <c r="M33" s="10"/>
      <c r="N33" s="9"/>
      <c r="O33" s="215"/>
      <c r="P33" s="179"/>
      <c r="Q33" s="230"/>
      <c r="R33" s="230"/>
      <c r="S33" s="215"/>
      <c r="T33" s="179"/>
      <c r="U33" s="215"/>
      <c r="V33" s="179"/>
      <c r="W33" s="215"/>
      <c r="X33" s="179"/>
      <c r="Y33" s="215"/>
      <c r="Z33" s="179"/>
      <c r="AA33" s="215"/>
      <c r="AB33" s="179"/>
      <c r="AC33" s="215"/>
      <c r="AD33" s="179"/>
      <c r="AE33" s="215"/>
      <c r="AF33" s="225"/>
      <c r="AG33" s="226" t="s">
        <v>75</v>
      </c>
      <c r="AH33" s="227"/>
      <c r="AI33" s="180">
        <v>9</v>
      </c>
      <c r="AJ33" s="182"/>
      <c r="AK33" s="228"/>
      <c r="AL33" s="227"/>
      <c r="AM33" s="228"/>
      <c r="AN33" s="231"/>
      <c r="AO33" s="232"/>
      <c r="AP33" s="227"/>
      <c r="AQ33" s="228"/>
      <c r="AR33" s="227"/>
      <c r="AS33" s="180">
        <v>6</v>
      </c>
      <c r="AT33" s="182"/>
      <c r="AU33" s="180"/>
      <c r="AV33" s="183"/>
      <c r="AW33" s="228"/>
      <c r="AX33" s="227"/>
      <c r="AY33" s="228"/>
      <c r="AZ33" s="227"/>
      <c r="BA33" s="180"/>
      <c r="BB33" s="182"/>
      <c r="BC33" s="228"/>
      <c r="BD33" s="227"/>
      <c r="BE33" s="228"/>
      <c r="BF33" s="227"/>
      <c r="BG33" s="228"/>
      <c r="BH33" s="227"/>
      <c r="BI33" s="180"/>
      <c r="BJ33" s="182"/>
      <c r="BK33" s="228"/>
      <c r="BL33" s="227"/>
      <c r="BM33" s="228"/>
      <c r="BN33" s="231"/>
    </row>
    <row r="34" spans="2:66" x14ac:dyDescent="0.3">
      <c r="B34" s="20" t="s">
        <v>76</v>
      </c>
      <c r="C34" s="2" t="s">
        <v>64</v>
      </c>
      <c r="D34" s="9" t="s">
        <v>77</v>
      </c>
      <c r="E34" s="177">
        <v>5</v>
      </c>
      <c r="F34" s="224"/>
      <c r="G34" s="37" t="s">
        <v>60</v>
      </c>
      <c r="H34" s="38" t="s">
        <v>61</v>
      </c>
      <c r="I34" s="177" t="s">
        <v>78</v>
      </c>
      <c r="J34" s="176"/>
      <c r="K34" s="177">
        <v>8</v>
      </c>
      <c r="L34" s="176"/>
      <c r="M34" s="177">
        <v>9</v>
      </c>
      <c r="N34" s="176"/>
      <c r="O34" s="177">
        <v>10</v>
      </c>
      <c r="P34" s="176"/>
      <c r="Q34" s="177" t="s">
        <v>79</v>
      </c>
      <c r="R34" s="176"/>
      <c r="S34" s="177">
        <v>6</v>
      </c>
      <c r="T34" s="176"/>
      <c r="U34" s="177">
        <v>9</v>
      </c>
      <c r="V34" s="176"/>
      <c r="W34" s="177"/>
      <c r="X34" s="176"/>
      <c r="Y34" s="177">
        <v>5</v>
      </c>
      <c r="Z34" s="176"/>
      <c r="AA34" s="177">
        <v>5</v>
      </c>
      <c r="AB34" s="176"/>
      <c r="AC34" s="177">
        <v>5</v>
      </c>
      <c r="AD34" s="176"/>
      <c r="AE34" s="177">
        <v>8</v>
      </c>
      <c r="AF34" s="195"/>
      <c r="AG34" s="12" t="s">
        <v>64</v>
      </c>
      <c r="AH34" s="15" t="s">
        <v>77</v>
      </c>
      <c r="AI34" s="13" t="s">
        <v>60</v>
      </c>
      <c r="AJ34" s="15" t="s">
        <v>80</v>
      </c>
      <c r="AK34" s="180">
        <v>5</v>
      </c>
      <c r="AL34" s="182"/>
      <c r="AM34" s="180">
        <v>10</v>
      </c>
      <c r="AN34" s="183"/>
      <c r="AO34" s="198">
        <v>15</v>
      </c>
      <c r="AP34" s="185"/>
      <c r="AQ34" s="184">
        <v>15</v>
      </c>
      <c r="AR34" s="185"/>
      <c r="AS34" s="13" t="s">
        <v>60</v>
      </c>
      <c r="AT34" s="15" t="s">
        <v>80</v>
      </c>
      <c r="AU34" s="180">
        <v>12</v>
      </c>
      <c r="AV34" s="183"/>
      <c r="AW34" s="180">
        <v>5</v>
      </c>
      <c r="AX34" s="182"/>
      <c r="AY34" s="180">
        <v>11</v>
      </c>
      <c r="AZ34" s="182"/>
      <c r="BA34" s="180">
        <v>5</v>
      </c>
      <c r="BB34" s="182"/>
      <c r="BC34" s="180">
        <v>5</v>
      </c>
      <c r="BD34" s="182"/>
      <c r="BE34" s="180">
        <v>13</v>
      </c>
      <c r="BF34" s="182"/>
      <c r="BG34" s="180">
        <v>13</v>
      </c>
      <c r="BH34" s="182"/>
      <c r="BI34" s="180">
        <v>6</v>
      </c>
      <c r="BJ34" s="182"/>
      <c r="BK34" s="180">
        <v>5</v>
      </c>
      <c r="BL34" s="182"/>
      <c r="BM34" s="180">
        <v>12</v>
      </c>
      <c r="BN34" s="183"/>
    </row>
    <row r="35" spans="2:66" x14ac:dyDescent="0.3">
      <c r="B35" s="8" t="s">
        <v>81</v>
      </c>
      <c r="C35" s="2">
        <v>1.1200000000000001</v>
      </c>
      <c r="D35" s="54">
        <f>+C35*1.4</f>
        <v>1.5680000000000001</v>
      </c>
      <c r="E35" s="193">
        <v>2.1</v>
      </c>
      <c r="F35" s="194"/>
      <c r="G35" s="55">
        <v>1.4</v>
      </c>
      <c r="H35" s="54">
        <v>1.72</v>
      </c>
      <c r="I35" s="193">
        <v>1.08</v>
      </c>
      <c r="J35" s="194"/>
      <c r="K35" s="193">
        <v>1.08</v>
      </c>
      <c r="L35" s="194"/>
      <c r="M35" s="193">
        <v>1.6</v>
      </c>
      <c r="N35" s="194"/>
      <c r="O35" s="193">
        <v>1.2</v>
      </c>
      <c r="P35" s="194"/>
      <c r="Q35" s="207">
        <v>1.08</v>
      </c>
      <c r="R35" s="207"/>
      <c r="S35" s="193">
        <v>1.2</v>
      </c>
      <c r="T35" s="194"/>
      <c r="U35" s="193">
        <v>1.28</v>
      </c>
      <c r="V35" s="194"/>
      <c r="W35" s="193" t="s">
        <v>82</v>
      </c>
      <c r="X35" s="194"/>
      <c r="Y35" s="193">
        <v>1.2</v>
      </c>
      <c r="Z35" s="194"/>
      <c r="AA35" s="193">
        <v>1.3</v>
      </c>
      <c r="AB35" s="194"/>
      <c r="AC35" s="193">
        <v>1.65</v>
      </c>
      <c r="AD35" s="194"/>
      <c r="AE35" s="193">
        <v>1.65</v>
      </c>
      <c r="AF35" s="233"/>
      <c r="AG35" s="12">
        <v>1.1200000000000001</v>
      </c>
      <c r="AH35" s="56">
        <f>+AG35*1.4</f>
        <v>1.5680000000000001</v>
      </c>
      <c r="AI35" s="57">
        <v>1.8</v>
      </c>
      <c r="AJ35" s="56">
        <v>2.1</v>
      </c>
      <c r="AK35" s="210">
        <v>1.65</v>
      </c>
      <c r="AL35" s="211"/>
      <c r="AM35" s="210">
        <v>1.65</v>
      </c>
      <c r="AN35" s="234"/>
      <c r="AO35" s="235">
        <v>1.27</v>
      </c>
      <c r="AP35" s="211"/>
      <c r="AQ35" s="210">
        <v>1.6</v>
      </c>
      <c r="AR35" s="211"/>
      <c r="AS35" s="57">
        <v>2</v>
      </c>
      <c r="AT35" s="56">
        <v>3</v>
      </c>
      <c r="AU35" s="210">
        <v>1</v>
      </c>
      <c r="AV35" s="234"/>
      <c r="AW35" s="210">
        <v>2.2000000000000002</v>
      </c>
      <c r="AX35" s="211"/>
      <c r="AY35" s="210">
        <v>1.28</v>
      </c>
      <c r="AZ35" s="211"/>
      <c r="BA35" s="210">
        <v>1.3</v>
      </c>
      <c r="BB35" s="211"/>
      <c r="BC35" s="210">
        <v>1.3</v>
      </c>
      <c r="BD35" s="211"/>
      <c r="BE35" s="210">
        <v>3</v>
      </c>
      <c r="BF35" s="211"/>
      <c r="BG35" s="210">
        <v>1</v>
      </c>
      <c r="BH35" s="211"/>
      <c r="BI35" s="210">
        <v>1.2</v>
      </c>
      <c r="BJ35" s="211"/>
      <c r="BK35" s="210">
        <v>1.65</v>
      </c>
      <c r="BL35" s="211"/>
      <c r="BM35" s="210">
        <v>1.1100000000000001</v>
      </c>
      <c r="BN35" s="234"/>
    </row>
    <row r="36" spans="2:66" x14ac:dyDescent="0.3">
      <c r="B36" s="8" t="s">
        <v>67</v>
      </c>
      <c r="C36" s="2">
        <v>1.3</v>
      </c>
      <c r="D36" s="9">
        <f>C36*1.4</f>
        <v>1.8199999999999998</v>
      </c>
      <c r="E36" s="193">
        <v>2.1</v>
      </c>
      <c r="F36" s="194"/>
      <c r="G36" s="55">
        <v>1.62</v>
      </c>
      <c r="H36" s="54">
        <v>1.75</v>
      </c>
      <c r="I36" s="191">
        <v>1.2</v>
      </c>
      <c r="J36" s="192"/>
      <c r="K36" s="193">
        <v>1.4</v>
      </c>
      <c r="L36" s="194"/>
      <c r="M36" s="193">
        <v>1.6</v>
      </c>
      <c r="N36" s="194"/>
      <c r="O36" s="193">
        <v>1.2</v>
      </c>
      <c r="P36" s="194"/>
      <c r="Q36" s="207">
        <v>1.4</v>
      </c>
      <c r="R36" s="207"/>
      <c r="S36" s="193">
        <v>1.3</v>
      </c>
      <c r="T36" s="194"/>
      <c r="U36" s="193">
        <v>1.28</v>
      </c>
      <c r="V36" s="194"/>
      <c r="W36" s="193" t="s">
        <v>82</v>
      </c>
      <c r="X36" s="194"/>
      <c r="Y36" s="193">
        <v>1.2</v>
      </c>
      <c r="Z36" s="194"/>
      <c r="AA36" s="193">
        <v>1.3</v>
      </c>
      <c r="AB36" s="194"/>
      <c r="AC36" s="193">
        <v>1.4</v>
      </c>
      <c r="AD36" s="194"/>
      <c r="AE36" s="193">
        <v>1.3</v>
      </c>
      <c r="AF36" s="233"/>
      <c r="AG36" s="12">
        <v>1.3</v>
      </c>
      <c r="AH36" s="15">
        <f>AG36*1.4</f>
        <v>1.8199999999999998</v>
      </c>
      <c r="AI36" s="57">
        <v>2</v>
      </c>
      <c r="AJ36" s="56">
        <v>2.2999999999999998</v>
      </c>
      <c r="AK36" s="210">
        <v>1.4</v>
      </c>
      <c r="AL36" s="211"/>
      <c r="AM36" s="210">
        <v>1.4</v>
      </c>
      <c r="AN36" s="234"/>
      <c r="AO36" s="235">
        <v>1.35</v>
      </c>
      <c r="AP36" s="211"/>
      <c r="AQ36" s="210">
        <v>1.4</v>
      </c>
      <c r="AR36" s="211"/>
      <c r="AS36" s="57">
        <v>2</v>
      </c>
      <c r="AT36" s="56">
        <v>3</v>
      </c>
      <c r="AU36" s="210">
        <v>1</v>
      </c>
      <c r="AV36" s="234"/>
      <c r="AW36" s="210">
        <v>2.2999999999999998</v>
      </c>
      <c r="AX36" s="211"/>
      <c r="AY36" s="210">
        <v>1.28</v>
      </c>
      <c r="AZ36" s="211"/>
      <c r="BA36" s="210">
        <v>1.3</v>
      </c>
      <c r="BB36" s="211"/>
      <c r="BC36" s="210">
        <v>1.3</v>
      </c>
      <c r="BD36" s="211"/>
      <c r="BE36" s="210">
        <v>3</v>
      </c>
      <c r="BF36" s="211"/>
      <c r="BG36" s="210">
        <v>1</v>
      </c>
      <c r="BH36" s="211"/>
      <c r="BI36" s="210">
        <v>1.3</v>
      </c>
      <c r="BJ36" s="211"/>
      <c r="BK36" s="210">
        <v>1.4</v>
      </c>
      <c r="BL36" s="211"/>
      <c r="BM36" s="210">
        <v>1.3</v>
      </c>
      <c r="BN36" s="234"/>
    </row>
    <row r="37" spans="2:66" x14ac:dyDescent="0.3">
      <c r="B37" s="58" t="s">
        <v>70</v>
      </c>
      <c r="C37" s="59"/>
      <c r="D37" s="60"/>
      <c r="E37" s="236"/>
      <c r="F37" s="237"/>
      <c r="G37" s="236"/>
      <c r="H37" s="237"/>
      <c r="I37" s="236"/>
      <c r="J37" s="237"/>
      <c r="K37" s="61"/>
      <c r="L37" s="60"/>
      <c r="M37" s="236"/>
      <c r="N37" s="237"/>
      <c r="O37" s="61"/>
      <c r="P37" s="60"/>
      <c r="Q37" s="59"/>
      <c r="R37" s="59"/>
      <c r="S37" s="61"/>
      <c r="T37" s="60"/>
      <c r="U37" s="238">
        <v>35</v>
      </c>
      <c r="V37" s="239"/>
      <c r="W37" s="238"/>
      <c r="X37" s="239"/>
      <c r="Y37" s="238"/>
      <c r="Z37" s="239"/>
      <c r="AA37" s="61"/>
      <c r="AB37" s="60"/>
      <c r="AC37" s="61"/>
      <c r="AD37" s="60"/>
      <c r="AE37" s="61"/>
      <c r="AF37" s="62"/>
      <c r="AG37" s="63"/>
      <c r="AH37" s="64"/>
      <c r="AI37" s="242"/>
      <c r="AJ37" s="243"/>
      <c r="AK37" s="65"/>
      <c r="AL37" s="64"/>
      <c r="AM37" s="65"/>
      <c r="AN37" s="66"/>
      <c r="AO37" s="63"/>
      <c r="AP37" s="64"/>
      <c r="AQ37" s="65"/>
      <c r="AR37" s="64"/>
      <c r="AS37" s="242"/>
      <c r="AT37" s="245"/>
      <c r="AU37" s="242"/>
      <c r="AV37" s="246"/>
      <c r="AW37" s="65"/>
      <c r="AX37" s="64"/>
      <c r="AY37" s="240">
        <v>35</v>
      </c>
      <c r="AZ37" s="241"/>
      <c r="BA37" s="242">
        <v>35</v>
      </c>
      <c r="BB37" s="243"/>
      <c r="BC37" s="240">
        <v>35</v>
      </c>
      <c r="BD37" s="241"/>
      <c r="BE37" s="240"/>
      <c r="BF37" s="241"/>
      <c r="BG37" s="240"/>
      <c r="BH37" s="241"/>
      <c r="BI37" s="242"/>
      <c r="BJ37" s="243"/>
      <c r="BK37" s="240"/>
      <c r="BL37" s="241"/>
      <c r="BM37" s="240"/>
      <c r="BN37" s="244"/>
    </row>
    <row r="38" spans="2:66" ht="14.25" customHeight="1" x14ac:dyDescent="0.3">
      <c r="B38" s="8"/>
      <c r="D38" s="9"/>
      <c r="E38" s="10"/>
      <c r="F38" s="9"/>
      <c r="G38" s="10"/>
      <c r="H38" s="9"/>
      <c r="I38" s="10"/>
      <c r="J38" s="9"/>
      <c r="K38" s="10"/>
      <c r="L38" s="9"/>
      <c r="M38" s="10"/>
      <c r="N38" s="9"/>
      <c r="O38" s="10"/>
      <c r="P38" s="9"/>
      <c r="S38" s="10"/>
      <c r="T38" s="9"/>
      <c r="U38" s="10"/>
      <c r="V38" s="9"/>
      <c r="W38" s="10"/>
      <c r="X38" s="9"/>
      <c r="Y38" s="10"/>
      <c r="Z38" s="9"/>
      <c r="AA38" s="10"/>
      <c r="AB38" s="9"/>
      <c r="AC38" s="10"/>
      <c r="AD38" s="9"/>
      <c r="AE38" s="10"/>
      <c r="AF38" s="11"/>
      <c r="AG38" s="12"/>
      <c r="AH38" s="15"/>
      <c r="AI38" s="13"/>
      <c r="AJ38" s="12"/>
      <c r="AK38" s="13"/>
      <c r="AL38" s="15"/>
      <c r="AM38" s="13"/>
      <c r="AN38" s="14"/>
      <c r="AO38" s="12"/>
      <c r="AP38" s="15"/>
      <c r="AQ38" s="13"/>
      <c r="AR38" s="15"/>
      <c r="AS38" s="13"/>
      <c r="AT38" s="15"/>
      <c r="AU38" s="13"/>
      <c r="AV38" s="14"/>
      <c r="AW38" s="13"/>
      <c r="AX38" s="15"/>
      <c r="AY38" s="13"/>
      <c r="AZ38" s="15"/>
      <c r="BA38" s="13"/>
      <c r="BB38" s="12"/>
      <c r="BC38" s="13"/>
      <c r="BD38" s="15"/>
      <c r="BE38" s="13"/>
      <c r="BF38" s="15"/>
      <c r="BG38" s="13"/>
      <c r="BH38" s="15"/>
      <c r="BI38" s="13"/>
      <c r="BJ38" s="12"/>
      <c r="BK38" s="13"/>
      <c r="BL38" s="15"/>
      <c r="BM38" s="13"/>
      <c r="BN38" s="14"/>
    </row>
    <row r="39" spans="2:66" x14ac:dyDescent="0.3">
      <c r="B39" s="20" t="s">
        <v>83</v>
      </c>
      <c r="C39" s="230" t="s">
        <v>42</v>
      </c>
      <c r="D39" s="179"/>
      <c r="E39" s="177">
        <v>1</v>
      </c>
      <c r="F39" s="176"/>
      <c r="G39" s="177">
        <v>6</v>
      </c>
      <c r="H39" s="176"/>
      <c r="I39" s="215" t="s">
        <v>42</v>
      </c>
      <c r="J39" s="179"/>
      <c r="K39" s="177">
        <v>8</v>
      </c>
      <c r="L39" s="176"/>
      <c r="M39" s="177">
        <v>5</v>
      </c>
      <c r="N39" s="176"/>
      <c r="O39" s="177">
        <v>10</v>
      </c>
      <c r="P39" s="176"/>
      <c r="Q39" s="175">
        <v>8</v>
      </c>
      <c r="R39" s="175"/>
      <c r="S39" s="177">
        <v>6</v>
      </c>
      <c r="T39" s="176"/>
      <c r="U39" s="177">
        <v>5</v>
      </c>
      <c r="V39" s="176"/>
      <c r="W39" s="177"/>
      <c r="X39" s="176"/>
      <c r="Y39" s="177"/>
      <c r="Z39" s="176"/>
      <c r="AA39" s="177">
        <v>5</v>
      </c>
      <c r="AB39" s="176"/>
      <c r="AC39" s="177">
        <v>5</v>
      </c>
      <c r="AD39" s="176"/>
      <c r="AE39" s="177">
        <v>8</v>
      </c>
      <c r="AF39" s="195"/>
      <c r="AG39" s="196" t="s">
        <v>42</v>
      </c>
      <c r="AH39" s="182"/>
      <c r="AI39" s="180">
        <v>9</v>
      </c>
      <c r="AJ39" s="181"/>
      <c r="AK39" s="180">
        <v>5</v>
      </c>
      <c r="AL39" s="182"/>
      <c r="AM39" s="180">
        <v>10</v>
      </c>
      <c r="AN39" s="183"/>
      <c r="AO39" s="198">
        <v>15</v>
      </c>
      <c r="AP39" s="185"/>
      <c r="AQ39" s="180"/>
      <c r="AR39" s="182"/>
      <c r="AS39" s="180">
        <v>6</v>
      </c>
      <c r="AT39" s="182"/>
      <c r="AU39" s="180">
        <v>12</v>
      </c>
      <c r="AV39" s="186"/>
      <c r="AW39" s="180">
        <v>5</v>
      </c>
      <c r="AX39" s="182"/>
      <c r="AY39" s="180">
        <v>5</v>
      </c>
      <c r="AZ39" s="182"/>
      <c r="BA39" s="180">
        <v>5</v>
      </c>
      <c r="BB39" s="181"/>
      <c r="BC39" s="180">
        <v>5</v>
      </c>
      <c r="BD39" s="182"/>
      <c r="BE39" s="180">
        <v>13</v>
      </c>
      <c r="BF39" s="182"/>
      <c r="BG39" s="180"/>
      <c r="BH39" s="182"/>
      <c r="BI39" s="180">
        <v>6</v>
      </c>
      <c r="BJ39" s="181"/>
      <c r="BK39" s="180">
        <v>5</v>
      </c>
      <c r="BL39" s="182"/>
      <c r="BM39" s="180"/>
      <c r="BN39" s="183"/>
    </row>
    <row r="40" spans="2:66" x14ac:dyDescent="0.3">
      <c r="B40" s="8" t="s">
        <v>44</v>
      </c>
      <c r="C40" s="207">
        <v>0.06</v>
      </c>
      <c r="D40" s="194"/>
      <c r="E40" s="193">
        <v>0.35</v>
      </c>
      <c r="F40" s="194"/>
      <c r="G40" s="193">
        <v>0.7</v>
      </c>
      <c r="H40" s="194"/>
      <c r="I40" s="193">
        <v>0.32</v>
      </c>
      <c r="J40" s="194"/>
      <c r="K40" s="193">
        <v>0.91</v>
      </c>
      <c r="L40" s="194"/>
      <c r="M40" s="193">
        <v>0.28999999999999998</v>
      </c>
      <c r="N40" s="194"/>
      <c r="O40" s="247">
        <v>0.04</v>
      </c>
      <c r="P40" s="248"/>
      <c r="Q40" s="207">
        <v>0.52</v>
      </c>
      <c r="R40" s="207"/>
      <c r="S40" s="193">
        <v>0.1</v>
      </c>
      <c r="T40" s="194"/>
      <c r="U40" s="193">
        <v>0.03</v>
      </c>
      <c r="V40" s="194"/>
      <c r="W40" s="193" t="s">
        <v>82</v>
      </c>
      <c r="X40" s="194"/>
      <c r="Y40" s="193" t="s">
        <v>82</v>
      </c>
      <c r="Z40" s="194"/>
      <c r="AA40" s="193">
        <v>0.89</v>
      </c>
      <c r="AB40" s="194"/>
      <c r="AC40" s="193">
        <v>0.28999999999999998</v>
      </c>
      <c r="AD40" s="194"/>
      <c r="AE40" s="193">
        <v>0.28999999999999998</v>
      </c>
      <c r="AF40" s="233"/>
      <c r="AG40" s="235">
        <v>0.06</v>
      </c>
      <c r="AH40" s="211"/>
      <c r="AI40" s="210">
        <v>0.06</v>
      </c>
      <c r="AJ40" s="235"/>
      <c r="AK40" s="210">
        <v>0.35</v>
      </c>
      <c r="AL40" s="211"/>
      <c r="AM40" s="210">
        <v>0.52</v>
      </c>
      <c r="AN40" s="234"/>
      <c r="AO40" s="235">
        <v>0.2</v>
      </c>
      <c r="AP40" s="211"/>
      <c r="AQ40" s="210" t="s">
        <v>82</v>
      </c>
      <c r="AR40" s="211"/>
      <c r="AS40" s="210">
        <v>0.35</v>
      </c>
      <c r="AT40" s="211"/>
      <c r="AU40" s="210">
        <v>0.19</v>
      </c>
      <c r="AV40" s="234"/>
      <c r="AW40" s="210">
        <v>3.6</v>
      </c>
      <c r="AX40" s="211"/>
      <c r="AY40" s="210">
        <v>0.03</v>
      </c>
      <c r="AZ40" s="211"/>
      <c r="BA40" s="210">
        <v>0.03</v>
      </c>
      <c r="BB40" s="235"/>
      <c r="BC40" s="210">
        <v>0.03</v>
      </c>
      <c r="BD40" s="211"/>
      <c r="BE40" s="210">
        <v>0.03</v>
      </c>
      <c r="BF40" s="211"/>
      <c r="BG40" s="210" t="s">
        <v>82</v>
      </c>
      <c r="BH40" s="211"/>
      <c r="BI40" s="210">
        <v>0.1</v>
      </c>
      <c r="BJ40" s="235"/>
      <c r="BK40" s="210">
        <v>7.0000000000000007E-2</v>
      </c>
      <c r="BL40" s="211"/>
      <c r="BM40" s="210" t="s">
        <v>82</v>
      </c>
      <c r="BN40" s="234"/>
    </row>
    <row r="41" spans="2:66" x14ac:dyDescent="0.3">
      <c r="B41" s="8" t="s">
        <v>45</v>
      </c>
      <c r="C41" s="207">
        <v>0.02</v>
      </c>
      <c r="D41" s="194"/>
      <c r="E41" s="193">
        <v>0.04</v>
      </c>
      <c r="F41" s="194"/>
      <c r="G41" s="193">
        <v>0.04</v>
      </c>
      <c r="H41" s="194"/>
      <c r="I41" s="193">
        <v>0.01</v>
      </c>
      <c r="J41" s="194"/>
      <c r="K41" s="193">
        <v>0.08</v>
      </c>
      <c r="L41" s="194"/>
      <c r="M41" s="193">
        <v>0.28999999999999998</v>
      </c>
      <c r="N41" s="194"/>
      <c r="O41" s="249">
        <v>0.04</v>
      </c>
      <c r="P41" s="248"/>
      <c r="Q41" s="207">
        <v>0.03</v>
      </c>
      <c r="R41" s="207"/>
      <c r="S41" s="193">
        <v>0.1</v>
      </c>
      <c r="T41" s="194"/>
      <c r="U41" s="193">
        <v>0.03</v>
      </c>
      <c r="V41" s="194"/>
      <c r="W41" s="193" t="s">
        <v>82</v>
      </c>
      <c r="X41" s="194"/>
      <c r="Y41" s="193" t="s">
        <v>82</v>
      </c>
      <c r="Z41" s="194"/>
      <c r="AA41" s="193">
        <v>0.89</v>
      </c>
      <c r="AB41" s="194"/>
      <c r="AC41" s="193">
        <v>0.28999999999999998</v>
      </c>
      <c r="AD41" s="194"/>
      <c r="AE41" s="193">
        <v>0.28999999999999998</v>
      </c>
      <c r="AF41" s="233"/>
      <c r="AG41" s="235">
        <v>0.02</v>
      </c>
      <c r="AH41" s="211"/>
      <c r="AI41" s="210">
        <v>0.01</v>
      </c>
      <c r="AJ41" s="235"/>
      <c r="AK41" s="210">
        <v>0.04</v>
      </c>
      <c r="AL41" s="211"/>
      <c r="AM41" s="210">
        <v>0.03</v>
      </c>
      <c r="AN41" s="234"/>
      <c r="AO41" s="235">
        <f>0.3*AO40</f>
        <v>0.06</v>
      </c>
      <c r="AP41" s="211"/>
      <c r="AQ41" s="210" t="s">
        <v>82</v>
      </c>
      <c r="AR41" s="211"/>
      <c r="AS41" s="210">
        <v>0.02</v>
      </c>
      <c r="AT41" s="211"/>
      <c r="AU41" s="210">
        <v>0.01</v>
      </c>
      <c r="AV41" s="234"/>
      <c r="AW41" s="210">
        <v>3.6</v>
      </c>
      <c r="AX41" s="211"/>
      <c r="AY41" s="210">
        <v>0.03</v>
      </c>
      <c r="AZ41" s="211"/>
      <c r="BA41" s="210">
        <v>0.03</v>
      </c>
      <c r="BB41" s="235"/>
      <c r="BC41" s="210">
        <v>0.03</v>
      </c>
      <c r="BD41" s="211"/>
      <c r="BE41" s="210">
        <v>0.03</v>
      </c>
      <c r="BF41" s="211"/>
      <c r="BG41" s="210" t="s">
        <v>82</v>
      </c>
      <c r="BH41" s="211"/>
      <c r="BI41" s="210"/>
      <c r="BJ41" s="235"/>
      <c r="BK41" s="210">
        <v>0</v>
      </c>
      <c r="BL41" s="211"/>
      <c r="BM41" s="210" t="s">
        <v>82</v>
      </c>
      <c r="BN41" s="234"/>
    </row>
    <row r="42" spans="2:66" x14ac:dyDescent="0.3">
      <c r="B42" s="8"/>
      <c r="C42" s="203" t="s">
        <v>46</v>
      </c>
      <c r="D42" s="190"/>
      <c r="E42" s="189" t="s">
        <v>47</v>
      </c>
      <c r="F42" s="190"/>
      <c r="G42" s="189" t="s">
        <v>47</v>
      </c>
      <c r="H42" s="190"/>
      <c r="I42" s="189" t="s">
        <v>47</v>
      </c>
      <c r="J42" s="190"/>
      <c r="K42" s="189" t="s">
        <v>47</v>
      </c>
      <c r="L42" s="190"/>
      <c r="M42" s="189" t="s">
        <v>47</v>
      </c>
      <c r="N42" s="190"/>
      <c r="O42" s="250" t="s">
        <v>47</v>
      </c>
      <c r="P42" s="251"/>
      <c r="Q42" s="203" t="s">
        <v>47</v>
      </c>
      <c r="R42" s="203"/>
      <c r="S42" s="189" t="s">
        <v>47</v>
      </c>
      <c r="T42" s="190"/>
      <c r="U42" s="189" t="s">
        <v>48</v>
      </c>
      <c r="V42" s="190"/>
      <c r="W42" s="189" t="s">
        <v>49</v>
      </c>
      <c r="X42" s="190"/>
      <c r="Y42" s="189" t="s">
        <v>50</v>
      </c>
      <c r="Z42" s="190"/>
      <c r="AA42" s="189" t="s">
        <v>47</v>
      </c>
      <c r="AB42" s="190"/>
      <c r="AC42" s="189" t="s">
        <v>47</v>
      </c>
      <c r="AD42" s="190"/>
      <c r="AE42" s="189" t="s">
        <v>47</v>
      </c>
      <c r="AF42" s="213"/>
      <c r="AG42" s="214" t="s">
        <v>46</v>
      </c>
      <c r="AH42" s="205"/>
      <c r="AI42" s="204" t="s">
        <v>51</v>
      </c>
      <c r="AJ42" s="214"/>
      <c r="AK42" s="204" t="s">
        <v>47</v>
      </c>
      <c r="AL42" s="205"/>
      <c r="AM42" s="204" t="s">
        <v>47</v>
      </c>
      <c r="AN42" s="206"/>
      <c r="AO42" s="214" t="s">
        <v>47</v>
      </c>
      <c r="AP42" s="205"/>
      <c r="AQ42" s="204"/>
      <c r="AR42" s="205"/>
      <c r="AS42" s="204" t="s">
        <v>47</v>
      </c>
      <c r="AT42" s="205"/>
      <c r="AU42" s="204" t="s">
        <v>47</v>
      </c>
      <c r="AV42" s="206"/>
      <c r="AW42" s="204" t="s">
        <v>47</v>
      </c>
      <c r="AX42" s="205"/>
      <c r="AY42" s="204" t="s">
        <v>48</v>
      </c>
      <c r="AZ42" s="205"/>
      <c r="BA42" s="204" t="s">
        <v>48</v>
      </c>
      <c r="BB42" s="214"/>
      <c r="BC42" s="204" t="s">
        <v>48</v>
      </c>
      <c r="BD42" s="205"/>
      <c r="BE42" s="204" t="s">
        <v>48</v>
      </c>
      <c r="BF42" s="205"/>
      <c r="BG42" s="204" t="s">
        <v>50</v>
      </c>
      <c r="BH42" s="205"/>
      <c r="BI42" s="204" t="s">
        <v>47</v>
      </c>
      <c r="BJ42" s="214"/>
      <c r="BK42" s="204" t="s">
        <v>47</v>
      </c>
      <c r="BL42" s="205"/>
      <c r="BM42" s="204" t="s">
        <v>52</v>
      </c>
      <c r="BN42" s="206"/>
    </row>
    <row r="43" spans="2:66" ht="9" customHeight="1" x14ac:dyDescent="0.3">
      <c r="B43" s="8"/>
      <c r="D43" s="9"/>
      <c r="E43" s="10"/>
      <c r="F43" s="9"/>
      <c r="G43" s="10"/>
      <c r="H43" s="9"/>
      <c r="I43" s="10"/>
      <c r="J43" s="9"/>
      <c r="K43" s="10"/>
      <c r="L43" s="9"/>
      <c r="M43" s="10"/>
      <c r="N43" s="9"/>
      <c r="O43" s="10"/>
      <c r="P43" s="9"/>
      <c r="S43" s="10"/>
      <c r="T43" s="9"/>
      <c r="U43" s="10"/>
      <c r="V43" s="9"/>
      <c r="W43" s="10"/>
      <c r="X43" s="9"/>
      <c r="Y43" s="10"/>
      <c r="Z43" s="9"/>
      <c r="AA43" s="10"/>
      <c r="AB43" s="9"/>
      <c r="AC43" s="10"/>
      <c r="AD43" s="9"/>
      <c r="AE43" s="10"/>
      <c r="AF43" s="11"/>
      <c r="AG43" s="12"/>
      <c r="AH43" s="15"/>
      <c r="AI43" s="13"/>
      <c r="AJ43" s="12"/>
      <c r="AK43" s="13"/>
      <c r="AL43" s="15"/>
      <c r="AM43" s="13"/>
      <c r="AN43" s="14"/>
      <c r="AO43" s="12"/>
      <c r="AP43" s="15"/>
      <c r="AQ43" s="13"/>
      <c r="AR43" s="15"/>
      <c r="AS43" s="13"/>
      <c r="AT43" s="15"/>
      <c r="AU43" s="13"/>
      <c r="AV43" s="14"/>
      <c r="AW43" s="13"/>
      <c r="AX43" s="15"/>
      <c r="AY43" s="13"/>
      <c r="AZ43" s="15"/>
      <c r="BA43" s="13"/>
      <c r="BB43" s="12"/>
      <c r="BC43" s="13"/>
      <c r="BD43" s="15"/>
      <c r="BE43" s="13"/>
      <c r="BF43" s="15"/>
      <c r="BG43" s="13"/>
      <c r="BH43" s="15"/>
      <c r="BI43" s="13"/>
      <c r="BJ43" s="12"/>
      <c r="BK43" s="13"/>
      <c r="BL43" s="15"/>
      <c r="BM43" s="13"/>
      <c r="BN43" s="14"/>
    </row>
    <row r="44" spans="2:66" x14ac:dyDescent="0.3">
      <c r="B44" s="20" t="s">
        <v>53</v>
      </c>
      <c r="C44" s="230" t="s">
        <v>42</v>
      </c>
      <c r="D44" s="179"/>
      <c r="E44" s="177">
        <v>1</v>
      </c>
      <c r="F44" s="176"/>
      <c r="G44" s="177">
        <v>6</v>
      </c>
      <c r="H44" s="176"/>
      <c r="I44" s="215" t="s">
        <v>42</v>
      </c>
      <c r="J44" s="179"/>
      <c r="K44" s="177">
        <v>8</v>
      </c>
      <c r="L44" s="176"/>
      <c r="M44" s="177">
        <v>5</v>
      </c>
      <c r="N44" s="176"/>
      <c r="O44" s="252">
        <v>10</v>
      </c>
      <c r="P44" s="253"/>
      <c r="Q44" s="175">
        <v>8</v>
      </c>
      <c r="R44" s="175"/>
      <c r="S44" s="177">
        <v>6</v>
      </c>
      <c r="T44" s="176"/>
      <c r="U44" s="177">
        <v>5</v>
      </c>
      <c r="V44" s="176"/>
      <c r="W44" s="177"/>
      <c r="X44" s="176"/>
      <c r="Y44" s="177"/>
      <c r="Z44" s="176"/>
      <c r="AA44" s="177">
        <v>5</v>
      </c>
      <c r="AB44" s="176"/>
      <c r="AC44" s="177">
        <v>5</v>
      </c>
      <c r="AD44" s="176"/>
      <c r="AE44" s="177">
        <v>8</v>
      </c>
      <c r="AF44" s="195"/>
      <c r="AG44" s="196" t="s">
        <v>42</v>
      </c>
      <c r="AH44" s="182"/>
      <c r="AI44" s="180">
        <v>9</v>
      </c>
      <c r="AJ44" s="181"/>
      <c r="AK44" s="180">
        <v>5</v>
      </c>
      <c r="AL44" s="182"/>
      <c r="AM44" s="180">
        <v>10</v>
      </c>
      <c r="AN44" s="183"/>
      <c r="AO44" s="198">
        <v>15</v>
      </c>
      <c r="AP44" s="185"/>
      <c r="AQ44" s="180"/>
      <c r="AR44" s="182"/>
      <c r="AS44" s="180">
        <v>6</v>
      </c>
      <c r="AT44" s="182"/>
      <c r="AU44" s="180">
        <v>12</v>
      </c>
      <c r="AV44" s="186"/>
      <c r="AW44" s="180">
        <v>5</v>
      </c>
      <c r="AX44" s="182"/>
      <c r="AY44" s="180">
        <v>5</v>
      </c>
      <c r="AZ44" s="182"/>
      <c r="BA44" s="180">
        <v>5</v>
      </c>
      <c r="BB44" s="181"/>
      <c r="BC44" s="180">
        <v>5</v>
      </c>
      <c r="BD44" s="182"/>
      <c r="BE44" s="180">
        <v>13</v>
      </c>
      <c r="BF44" s="182"/>
      <c r="BG44" s="180"/>
      <c r="BH44" s="182"/>
      <c r="BI44" s="180">
        <v>6</v>
      </c>
      <c r="BJ44" s="181"/>
      <c r="BK44" s="180">
        <v>5</v>
      </c>
      <c r="BL44" s="182"/>
      <c r="BM44" s="180"/>
      <c r="BN44" s="183"/>
    </row>
    <row r="45" spans="2:66" x14ac:dyDescent="0.3">
      <c r="B45" s="8" t="s">
        <v>55</v>
      </c>
      <c r="C45" s="216">
        <v>0.12</v>
      </c>
      <c r="D45" s="217"/>
      <c r="E45" s="218">
        <v>0.08</v>
      </c>
      <c r="F45" s="217"/>
      <c r="G45" s="218">
        <v>0.08</v>
      </c>
      <c r="H45" s="217"/>
      <c r="I45" s="218">
        <v>0.1</v>
      </c>
      <c r="J45" s="217"/>
      <c r="K45" s="218">
        <v>9.9000000000000005E-2</v>
      </c>
      <c r="L45" s="217"/>
      <c r="M45" s="218">
        <v>0.03</v>
      </c>
      <c r="N45" s="217"/>
      <c r="O45" s="254">
        <v>0.25</v>
      </c>
      <c r="P45" s="255"/>
      <c r="Q45" s="216">
        <v>0.12</v>
      </c>
      <c r="R45" s="216"/>
      <c r="S45" s="218">
        <v>9.7000000000000003E-2</v>
      </c>
      <c r="T45" s="217"/>
      <c r="U45" s="218">
        <v>9.6000000000000002E-2</v>
      </c>
      <c r="V45" s="217"/>
      <c r="W45" s="218" t="s">
        <v>82</v>
      </c>
      <c r="X45" s="217"/>
      <c r="Y45" s="218" t="s">
        <v>82</v>
      </c>
      <c r="Z45" s="217"/>
      <c r="AA45" s="218">
        <v>0.14000000000000001</v>
      </c>
      <c r="AB45" s="217"/>
      <c r="AC45" s="218">
        <v>9.6000000000000002E-2</v>
      </c>
      <c r="AD45" s="217"/>
      <c r="AE45" s="218">
        <v>9.6000000000000002E-2</v>
      </c>
      <c r="AF45" s="219"/>
      <c r="AG45" s="220">
        <v>0.12</v>
      </c>
      <c r="AH45" s="221"/>
      <c r="AI45" s="222">
        <v>0.12</v>
      </c>
      <c r="AJ45" s="220"/>
      <c r="AK45" s="222">
        <v>0.1</v>
      </c>
      <c r="AL45" s="221"/>
      <c r="AM45" s="222">
        <v>0.12</v>
      </c>
      <c r="AN45" s="223"/>
      <c r="AO45" s="220">
        <v>0.1</v>
      </c>
      <c r="AP45" s="221"/>
      <c r="AQ45" s="222" t="s">
        <v>82</v>
      </c>
      <c r="AR45" s="221"/>
      <c r="AS45" s="222">
        <v>7.9000000000000001E-2</v>
      </c>
      <c r="AT45" s="221"/>
      <c r="AU45" s="222">
        <v>0.06</v>
      </c>
      <c r="AV45" s="223"/>
      <c r="AW45" s="222">
        <v>0.06</v>
      </c>
      <c r="AX45" s="221"/>
      <c r="AY45" s="222">
        <v>9.6000000000000002E-2</v>
      </c>
      <c r="AZ45" s="221"/>
      <c r="BA45" s="222">
        <v>9.6000000000000002E-2</v>
      </c>
      <c r="BB45" s="220"/>
      <c r="BC45" s="222">
        <v>9.6000000000000002E-2</v>
      </c>
      <c r="BD45" s="221"/>
      <c r="BE45" s="222">
        <v>9.6000000000000002E-2</v>
      </c>
      <c r="BF45" s="221"/>
      <c r="BG45" s="222" t="s">
        <v>82</v>
      </c>
      <c r="BH45" s="221"/>
      <c r="BI45" s="222">
        <v>9.7000000000000003E-2</v>
      </c>
      <c r="BJ45" s="220"/>
      <c r="BK45" s="222">
        <v>9.6000000000000002E-2</v>
      </c>
      <c r="BL45" s="221"/>
      <c r="BM45" s="222" t="s">
        <v>82</v>
      </c>
      <c r="BN45" s="223"/>
    </row>
    <row r="46" spans="2:66" x14ac:dyDescent="0.3">
      <c r="B46" s="8" t="s">
        <v>56</v>
      </c>
      <c r="C46" s="216">
        <v>0.09</v>
      </c>
      <c r="D46" s="217"/>
      <c r="E46" s="218">
        <v>0.11</v>
      </c>
      <c r="F46" s="217"/>
      <c r="G46" s="218">
        <v>0.11</v>
      </c>
      <c r="H46" s="217"/>
      <c r="I46" s="218">
        <v>0.11</v>
      </c>
      <c r="J46" s="217"/>
      <c r="K46" s="218">
        <v>0.08</v>
      </c>
      <c r="L46" s="217"/>
      <c r="M46" s="218">
        <v>0.11</v>
      </c>
      <c r="N46" s="217"/>
      <c r="O46" s="254" t="s">
        <v>84</v>
      </c>
      <c r="P46" s="255"/>
      <c r="Q46" s="216">
        <v>0.09</v>
      </c>
      <c r="R46" s="216"/>
      <c r="S46" s="218">
        <v>9.0999999999999998E-2</v>
      </c>
      <c r="T46" s="217"/>
      <c r="U46" s="218">
        <v>0.11</v>
      </c>
      <c r="V46" s="217"/>
      <c r="W46" s="218" t="s">
        <v>82</v>
      </c>
      <c r="X46" s="217"/>
      <c r="Y46" s="218" t="s">
        <v>82</v>
      </c>
      <c r="Z46" s="217"/>
      <c r="AA46" s="218">
        <v>0.09</v>
      </c>
      <c r="AB46" s="217"/>
      <c r="AC46" s="218">
        <v>0.11</v>
      </c>
      <c r="AD46" s="217"/>
      <c r="AE46" s="218">
        <v>0.11</v>
      </c>
      <c r="AF46" s="219"/>
      <c r="AG46" s="220">
        <v>0.09</v>
      </c>
      <c r="AH46" s="221"/>
      <c r="AI46" s="222">
        <v>0.09</v>
      </c>
      <c r="AJ46" s="220"/>
      <c r="AK46" s="222">
        <v>0.08</v>
      </c>
      <c r="AL46" s="221"/>
      <c r="AM46" s="222">
        <v>0.09</v>
      </c>
      <c r="AN46" s="223"/>
      <c r="AO46" s="220">
        <v>0.09</v>
      </c>
      <c r="AP46" s="221"/>
      <c r="AQ46" s="222" t="s">
        <v>82</v>
      </c>
      <c r="AR46" s="221"/>
      <c r="AS46" s="222">
        <v>0.14699999999999999</v>
      </c>
      <c r="AT46" s="221"/>
      <c r="AU46" s="222">
        <v>0.11</v>
      </c>
      <c r="AV46" s="223"/>
      <c r="AW46" s="222">
        <v>0.06</v>
      </c>
      <c r="AX46" s="221"/>
      <c r="AY46" s="222">
        <v>0.11</v>
      </c>
      <c r="AZ46" s="221"/>
      <c r="BA46" s="222">
        <v>0.11</v>
      </c>
      <c r="BB46" s="220"/>
      <c r="BC46" s="222">
        <v>0.11</v>
      </c>
      <c r="BD46" s="221"/>
      <c r="BE46" s="222">
        <v>0.11</v>
      </c>
      <c r="BF46" s="221"/>
      <c r="BG46" s="222" t="s">
        <v>82</v>
      </c>
      <c r="BH46" s="221"/>
      <c r="BI46" s="222">
        <v>9.0999999999999998E-2</v>
      </c>
      <c r="BJ46" s="220"/>
      <c r="BK46" s="222">
        <v>0.11</v>
      </c>
      <c r="BL46" s="221"/>
      <c r="BM46" s="222" t="s">
        <v>82</v>
      </c>
      <c r="BN46" s="223"/>
    </row>
    <row r="47" spans="2:66" x14ac:dyDescent="0.3">
      <c r="B47" s="8" t="s">
        <v>57</v>
      </c>
      <c r="C47" s="216">
        <v>0.02</v>
      </c>
      <c r="D47" s="217"/>
      <c r="E47" s="218">
        <v>0.02</v>
      </c>
      <c r="F47" s="217"/>
      <c r="G47" s="218">
        <v>0.01</v>
      </c>
      <c r="H47" s="217"/>
      <c r="I47" s="218">
        <v>0.02</v>
      </c>
      <c r="J47" s="217"/>
      <c r="K47" s="218">
        <v>7.0000000000000007E-2</v>
      </c>
      <c r="L47" s="217"/>
      <c r="M47" s="218">
        <v>0.01</v>
      </c>
      <c r="N47" s="217"/>
      <c r="O47" s="254">
        <v>0.25</v>
      </c>
      <c r="P47" s="255"/>
      <c r="Q47" s="216">
        <v>0.02</v>
      </c>
      <c r="R47" s="216"/>
      <c r="S47" s="218">
        <v>5.0999999999999997E-2</v>
      </c>
      <c r="T47" s="217"/>
      <c r="U47" s="218">
        <v>0.01</v>
      </c>
      <c r="V47" s="217"/>
      <c r="W47" s="218" t="s">
        <v>82</v>
      </c>
      <c r="X47" s="217"/>
      <c r="Y47" s="218" t="s">
        <v>82</v>
      </c>
      <c r="Z47" s="217"/>
      <c r="AA47" s="218">
        <v>0.01</v>
      </c>
      <c r="AB47" s="217"/>
      <c r="AC47" s="218">
        <v>0.01</v>
      </c>
      <c r="AD47" s="217"/>
      <c r="AE47" s="218">
        <v>0.01</v>
      </c>
      <c r="AF47" s="219"/>
      <c r="AG47" s="220">
        <v>0.02</v>
      </c>
      <c r="AH47" s="221"/>
      <c r="AI47" s="222">
        <v>0.01</v>
      </c>
      <c r="AJ47" s="220"/>
      <c r="AK47" s="222">
        <v>0.05</v>
      </c>
      <c r="AL47" s="221"/>
      <c r="AM47" s="222">
        <v>0.02</v>
      </c>
      <c r="AN47" s="223"/>
      <c r="AO47" s="220">
        <v>0.05</v>
      </c>
      <c r="AP47" s="221"/>
      <c r="AQ47" s="222" t="s">
        <v>82</v>
      </c>
      <c r="AR47" s="221"/>
      <c r="AS47" s="222">
        <v>1.0999999999999999E-2</v>
      </c>
      <c r="AT47" s="221"/>
      <c r="AU47" s="222">
        <v>0.01</v>
      </c>
      <c r="AV47" s="223"/>
      <c r="AW47" s="222">
        <v>0.01</v>
      </c>
      <c r="AX47" s="221"/>
      <c r="AY47" s="222">
        <v>0.01</v>
      </c>
      <c r="AZ47" s="221"/>
      <c r="BA47" s="222">
        <v>0.01</v>
      </c>
      <c r="BB47" s="220"/>
      <c r="BC47" s="222">
        <v>0.01</v>
      </c>
      <c r="BD47" s="221"/>
      <c r="BE47" s="222">
        <v>0.01</v>
      </c>
      <c r="BF47" s="221"/>
      <c r="BG47" s="222" t="s">
        <v>82</v>
      </c>
      <c r="BH47" s="221"/>
      <c r="BI47" s="222">
        <v>5.0999999999999997E-2</v>
      </c>
      <c r="BJ47" s="220"/>
      <c r="BK47" s="222">
        <v>0.01</v>
      </c>
      <c r="BL47" s="221"/>
      <c r="BM47" s="222" t="s">
        <v>82</v>
      </c>
      <c r="BN47" s="223"/>
    </row>
    <row r="48" spans="2:66" x14ac:dyDescent="0.3">
      <c r="B48" s="8" t="s">
        <v>45</v>
      </c>
      <c r="C48" s="216">
        <v>0.09</v>
      </c>
      <c r="D48" s="217"/>
      <c r="E48" s="218">
        <v>0.11</v>
      </c>
      <c r="F48" s="217"/>
      <c r="G48" s="218">
        <v>0.11</v>
      </c>
      <c r="H48" s="217"/>
      <c r="I48" s="218">
        <v>0.11</v>
      </c>
      <c r="J48" s="217"/>
      <c r="K48" s="218">
        <v>0.28000000000000003</v>
      </c>
      <c r="L48" s="217"/>
      <c r="M48" s="218">
        <v>0</v>
      </c>
      <c r="N48" s="217"/>
      <c r="O48" s="254" t="s">
        <v>84</v>
      </c>
      <c r="P48" s="255"/>
      <c r="Q48" s="216">
        <v>0.09</v>
      </c>
      <c r="R48" s="216"/>
      <c r="S48" s="218">
        <v>9.0999999999999998E-2</v>
      </c>
      <c r="T48" s="217"/>
      <c r="U48" s="218">
        <v>0</v>
      </c>
      <c r="V48" s="217"/>
      <c r="W48" s="218" t="s">
        <v>82</v>
      </c>
      <c r="X48" s="217"/>
      <c r="Y48" s="218" t="s">
        <v>82</v>
      </c>
      <c r="Z48" s="217"/>
      <c r="AA48" s="218">
        <v>0</v>
      </c>
      <c r="AB48" s="217"/>
      <c r="AC48" s="218">
        <v>0</v>
      </c>
      <c r="AD48" s="217"/>
      <c r="AE48" s="218">
        <v>0</v>
      </c>
      <c r="AF48" s="219"/>
      <c r="AG48" s="220">
        <v>0.09</v>
      </c>
      <c r="AH48" s="221"/>
      <c r="AI48" s="222">
        <v>0.09</v>
      </c>
      <c r="AJ48" s="220"/>
      <c r="AK48" s="222">
        <v>0.1</v>
      </c>
      <c r="AL48" s="221"/>
      <c r="AM48" s="222">
        <v>0.09</v>
      </c>
      <c r="AN48" s="223"/>
      <c r="AO48" s="220">
        <v>0.09</v>
      </c>
      <c r="AP48" s="221"/>
      <c r="AQ48" s="222" t="s">
        <v>82</v>
      </c>
      <c r="AR48" s="221"/>
      <c r="AS48" s="222">
        <v>0.14699999999999999</v>
      </c>
      <c r="AT48" s="221"/>
      <c r="AU48" s="222">
        <v>7.5999999999999998E-2</v>
      </c>
      <c r="AV48" s="223"/>
      <c r="AW48" s="222">
        <v>0</v>
      </c>
      <c r="AX48" s="221"/>
      <c r="AY48" s="222">
        <v>0</v>
      </c>
      <c r="AZ48" s="221"/>
      <c r="BA48" s="222">
        <v>0</v>
      </c>
      <c r="BB48" s="220"/>
      <c r="BC48" s="222">
        <v>0</v>
      </c>
      <c r="BD48" s="221"/>
      <c r="BE48" s="222">
        <v>0</v>
      </c>
      <c r="BF48" s="221"/>
      <c r="BG48" s="222" t="s">
        <v>82</v>
      </c>
      <c r="BH48" s="221"/>
      <c r="BI48" s="222">
        <v>0</v>
      </c>
      <c r="BJ48" s="220"/>
      <c r="BK48" s="222">
        <v>0</v>
      </c>
      <c r="BL48" s="221"/>
      <c r="BM48" s="222" t="s">
        <v>82</v>
      </c>
      <c r="BN48" s="223"/>
    </row>
    <row r="49" spans="1:66" x14ac:dyDescent="0.3">
      <c r="B49" s="8"/>
      <c r="C49" s="230"/>
      <c r="D49" s="179"/>
      <c r="E49" s="25"/>
      <c r="F49" s="22"/>
      <c r="G49" s="25"/>
      <c r="H49" s="22"/>
      <c r="I49" s="25"/>
      <c r="J49" s="22"/>
      <c r="K49" s="215"/>
      <c r="L49" s="179"/>
      <c r="M49" s="25"/>
      <c r="N49" s="22"/>
      <c r="O49" s="25"/>
      <c r="P49" s="22"/>
      <c r="Q49" s="230"/>
      <c r="R49" s="230"/>
      <c r="S49" s="215"/>
      <c r="T49" s="179"/>
      <c r="U49" s="215"/>
      <c r="V49" s="179"/>
      <c r="W49" s="215"/>
      <c r="X49" s="179"/>
      <c r="Y49" s="215"/>
      <c r="Z49" s="179"/>
      <c r="AA49" s="215"/>
      <c r="AB49" s="179"/>
      <c r="AC49" s="215"/>
      <c r="AD49" s="179"/>
      <c r="AE49" s="215"/>
      <c r="AF49" s="225"/>
      <c r="AG49" s="232"/>
      <c r="AH49" s="227"/>
      <c r="AI49" s="32"/>
      <c r="AJ49" s="30"/>
      <c r="AK49" s="228"/>
      <c r="AL49" s="227"/>
      <c r="AM49" s="228"/>
      <c r="AN49" s="231"/>
      <c r="AO49" s="232"/>
      <c r="AP49" s="227"/>
      <c r="AQ49" s="228"/>
      <c r="AR49" s="227"/>
      <c r="AS49" s="32"/>
      <c r="AT49" s="31"/>
      <c r="AU49" s="32"/>
      <c r="AV49" s="43"/>
      <c r="AW49" s="228"/>
      <c r="AX49" s="227"/>
      <c r="AY49" s="228"/>
      <c r="AZ49" s="227"/>
      <c r="BA49" s="32"/>
      <c r="BB49" s="30"/>
      <c r="BC49" s="228"/>
      <c r="BD49" s="227"/>
      <c r="BE49" s="228"/>
      <c r="BF49" s="227"/>
      <c r="BG49" s="228"/>
      <c r="BH49" s="227"/>
      <c r="BI49" s="32"/>
      <c r="BJ49" s="30"/>
      <c r="BK49" s="228"/>
      <c r="BL49" s="227"/>
      <c r="BM49" s="228"/>
      <c r="BN49" s="231"/>
    </row>
    <row r="50" spans="1:66" x14ac:dyDescent="0.3">
      <c r="B50" s="20" t="s">
        <v>72</v>
      </c>
      <c r="C50" s="2" t="s">
        <v>73</v>
      </c>
      <c r="D50" s="9" t="s">
        <v>74</v>
      </c>
      <c r="E50" s="10" t="s">
        <v>73</v>
      </c>
      <c r="F50" s="9" t="s">
        <v>74</v>
      </c>
      <c r="G50" s="10" t="s">
        <v>73</v>
      </c>
      <c r="H50" s="9" t="s">
        <v>74</v>
      </c>
      <c r="I50" s="10" t="s">
        <v>73</v>
      </c>
      <c r="J50" s="9" t="s">
        <v>74</v>
      </c>
      <c r="K50" s="10" t="s">
        <v>73</v>
      </c>
      <c r="L50" s="9" t="s">
        <v>74</v>
      </c>
      <c r="M50" s="10" t="s">
        <v>73</v>
      </c>
      <c r="N50" s="9" t="s">
        <v>74</v>
      </c>
      <c r="O50" s="10" t="s">
        <v>73</v>
      </c>
      <c r="P50" s="9" t="s">
        <v>74</v>
      </c>
      <c r="Q50" s="2" t="s">
        <v>73</v>
      </c>
      <c r="R50" s="2" t="s">
        <v>74</v>
      </c>
      <c r="S50" s="10" t="s">
        <v>73</v>
      </c>
      <c r="T50" s="9" t="s">
        <v>74</v>
      </c>
      <c r="U50" s="10" t="s">
        <v>73</v>
      </c>
      <c r="V50" s="9" t="s">
        <v>74</v>
      </c>
      <c r="W50" s="10" t="s">
        <v>73</v>
      </c>
      <c r="X50" s="9" t="s">
        <v>74</v>
      </c>
      <c r="Y50" s="10" t="s">
        <v>73</v>
      </c>
      <c r="Z50" s="9" t="s">
        <v>74</v>
      </c>
      <c r="AA50" s="10" t="s">
        <v>73</v>
      </c>
      <c r="AB50" s="9" t="s">
        <v>74</v>
      </c>
      <c r="AC50" s="10" t="s">
        <v>73</v>
      </c>
      <c r="AD50" s="9" t="s">
        <v>74</v>
      </c>
      <c r="AE50" s="10" t="s">
        <v>73</v>
      </c>
      <c r="AF50" s="11" t="s">
        <v>74</v>
      </c>
      <c r="AG50" s="12" t="s">
        <v>73</v>
      </c>
      <c r="AH50" s="15" t="s">
        <v>74</v>
      </c>
      <c r="AI50" s="13" t="s">
        <v>73</v>
      </c>
      <c r="AJ50" s="12" t="s">
        <v>74</v>
      </c>
      <c r="AK50" s="13" t="s">
        <v>73</v>
      </c>
      <c r="AL50" s="15" t="s">
        <v>74</v>
      </c>
      <c r="AM50" s="13" t="s">
        <v>73</v>
      </c>
      <c r="AN50" s="14" t="s">
        <v>74</v>
      </c>
      <c r="AO50" s="12" t="s">
        <v>73</v>
      </c>
      <c r="AP50" s="15" t="s">
        <v>74</v>
      </c>
      <c r="AQ50" s="13" t="s">
        <v>73</v>
      </c>
      <c r="AR50" s="15" t="s">
        <v>74</v>
      </c>
      <c r="AS50" s="13" t="s">
        <v>73</v>
      </c>
      <c r="AT50" s="15" t="s">
        <v>74</v>
      </c>
      <c r="AU50" s="13" t="s">
        <v>73</v>
      </c>
      <c r="AV50" s="14" t="s">
        <v>74</v>
      </c>
      <c r="AW50" s="13" t="s">
        <v>73</v>
      </c>
      <c r="AX50" s="15" t="s">
        <v>74</v>
      </c>
      <c r="AY50" s="13" t="s">
        <v>73</v>
      </c>
      <c r="AZ50" s="15" t="s">
        <v>74</v>
      </c>
      <c r="BA50" s="13" t="s">
        <v>73</v>
      </c>
      <c r="BB50" s="12" t="s">
        <v>74</v>
      </c>
      <c r="BC50" s="13" t="s">
        <v>73</v>
      </c>
      <c r="BD50" s="15" t="s">
        <v>74</v>
      </c>
      <c r="BE50" s="13" t="s">
        <v>73</v>
      </c>
      <c r="BF50" s="15" t="s">
        <v>74</v>
      </c>
      <c r="BG50" s="13" t="s">
        <v>73</v>
      </c>
      <c r="BH50" s="15" t="s">
        <v>74</v>
      </c>
      <c r="BI50" s="13" t="s">
        <v>73</v>
      </c>
      <c r="BJ50" s="12" t="s">
        <v>74</v>
      </c>
      <c r="BK50" s="13" t="s">
        <v>73</v>
      </c>
      <c r="BL50" s="15" t="s">
        <v>74</v>
      </c>
      <c r="BM50" s="13" t="s">
        <v>73</v>
      </c>
      <c r="BN50" s="14" t="s">
        <v>74</v>
      </c>
    </row>
    <row r="51" spans="1:66" ht="15" thickBot="1" x14ac:dyDescent="0.35">
      <c r="B51" s="67" t="s">
        <v>85</v>
      </c>
      <c r="C51" s="68">
        <v>0.5</v>
      </c>
      <c r="D51" s="69">
        <v>0.5</v>
      </c>
      <c r="E51" s="70">
        <v>0.5</v>
      </c>
      <c r="F51" s="69">
        <v>0.5</v>
      </c>
      <c r="G51" s="70">
        <v>0.5</v>
      </c>
      <c r="H51" s="69">
        <v>0.5</v>
      </c>
      <c r="I51" s="70">
        <v>0.5</v>
      </c>
      <c r="J51" s="69">
        <v>0.5</v>
      </c>
      <c r="K51" s="70">
        <v>0.5</v>
      </c>
      <c r="L51" s="69">
        <f>1-K51</f>
        <v>0.5</v>
      </c>
      <c r="M51" s="70">
        <v>0.5</v>
      </c>
      <c r="N51" s="69">
        <v>0.5</v>
      </c>
      <c r="O51" s="71">
        <v>0.5</v>
      </c>
      <c r="P51" s="72">
        <v>0.5</v>
      </c>
      <c r="Q51" s="68">
        <v>0.5</v>
      </c>
      <c r="R51" s="69">
        <f>1-Q51</f>
        <v>0.5</v>
      </c>
      <c r="S51" s="68">
        <v>0.5</v>
      </c>
      <c r="T51" s="69">
        <f>1-S51</f>
        <v>0.5</v>
      </c>
      <c r="U51" s="70">
        <v>0.5</v>
      </c>
      <c r="V51" s="69">
        <f>1-U51</f>
        <v>0.5</v>
      </c>
      <c r="W51" s="70">
        <v>0.5</v>
      </c>
      <c r="X51" s="69">
        <f>1-W51</f>
        <v>0.5</v>
      </c>
      <c r="Y51" s="70">
        <v>0.5</v>
      </c>
      <c r="Z51" s="69">
        <f>1-Y51</f>
        <v>0.5</v>
      </c>
      <c r="AA51" s="70">
        <v>0.5</v>
      </c>
      <c r="AB51" s="69">
        <f>1-AA51</f>
        <v>0.5</v>
      </c>
      <c r="AC51" s="70">
        <v>0.5</v>
      </c>
      <c r="AD51" s="69">
        <f>1-AC51</f>
        <v>0.5</v>
      </c>
      <c r="AE51" s="70">
        <v>0.5</v>
      </c>
      <c r="AF51" s="73">
        <f>1-AE51</f>
        <v>0.5</v>
      </c>
      <c r="AG51" s="74">
        <v>0.5</v>
      </c>
      <c r="AH51" s="75">
        <f>1-AG51</f>
        <v>0.5</v>
      </c>
      <c r="AI51" s="76">
        <v>0.5</v>
      </c>
      <c r="AJ51" s="74">
        <v>0.5</v>
      </c>
      <c r="AK51" s="76">
        <v>0.5</v>
      </c>
      <c r="AL51" s="75">
        <f>1-AK51</f>
        <v>0.5</v>
      </c>
      <c r="AM51" s="76">
        <v>0.5</v>
      </c>
      <c r="AN51" s="77">
        <f>1-AM51</f>
        <v>0.5</v>
      </c>
      <c r="AO51" s="74">
        <v>0.5</v>
      </c>
      <c r="AP51" s="75">
        <f>1-AO51</f>
        <v>0.5</v>
      </c>
      <c r="AQ51" s="76">
        <v>0.5</v>
      </c>
      <c r="AR51" s="75">
        <f>1-AQ51</f>
        <v>0.5</v>
      </c>
      <c r="AS51" s="76">
        <v>0.5</v>
      </c>
      <c r="AT51" s="75">
        <v>0.5</v>
      </c>
      <c r="AU51" s="76">
        <v>0.5</v>
      </c>
      <c r="AV51" s="77">
        <f>1-AU51</f>
        <v>0.5</v>
      </c>
      <c r="AW51" s="76">
        <v>0.5</v>
      </c>
      <c r="AX51" s="75">
        <f>1-AW51</f>
        <v>0.5</v>
      </c>
      <c r="AY51" s="76">
        <v>0.5</v>
      </c>
      <c r="AZ51" s="75">
        <f>1-AY51</f>
        <v>0.5</v>
      </c>
      <c r="BA51" s="76">
        <v>0.5</v>
      </c>
      <c r="BB51" s="74">
        <f>1-BA51</f>
        <v>0.5</v>
      </c>
      <c r="BC51" s="76">
        <v>0.5</v>
      </c>
      <c r="BD51" s="75">
        <f>1-BC51</f>
        <v>0.5</v>
      </c>
      <c r="BE51" s="76">
        <v>0.5</v>
      </c>
      <c r="BF51" s="75">
        <f>1-BE51</f>
        <v>0.5</v>
      </c>
      <c r="BG51" s="76">
        <v>0.5</v>
      </c>
      <c r="BH51" s="75">
        <f>1-BG51</f>
        <v>0.5</v>
      </c>
      <c r="BI51" s="76">
        <v>0.5</v>
      </c>
      <c r="BJ51" s="74">
        <f>1-BI51</f>
        <v>0.5</v>
      </c>
      <c r="BK51" s="76">
        <v>0.5</v>
      </c>
      <c r="BL51" s="75">
        <f>1-BK51</f>
        <v>0.5</v>
      </c>
      <c r="BM51" s="76">
        <v>0.5</v>
      </c>
      <c r="BN51" s="77">
        <f>1-BM51</f>
        <v>0.5</v>
      </c>
    </row>
    <row r="52" spans="1:66" ht="15" thickTop="1" x14ac:dyDescent="0.3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</row>
    <row r="53" spans="1:66" ht="15" customHeight="1" x14ac:dyDescent="0.3">
      <c r="A53" s="78"/>
      <c r="B53" s="79">
        <v>1</v>
      </c>
      <c r="C53" s="3" t="s">
        <v>86</v>
      </c>
      <c r="E53" s="3"/>
      <c r="M53" s="3"/>
      <c r="O53" s="3"/>
      <c r="S53" s="3"/>
      <c r="AG53" s="3" t="str">
        <f t="shared" ref="AG53:AG65" si="24">C53</f>
        <v>Based on data from City Environmental Quality Review (CEQR) Technical Manual, 2014.</v>
      </c>
      <c r="AM53" s="3"/>
      <c r="AO53" s="3"/>
    </row>
    <row r="54" spans="1:66" ht="15" customHeight="1" x14ac:dyDescent="0.3">
      <c r="B54" s="79">
        <v>2</v>
      </c>
      <c r="C54" s="80" t="s">
        <v>87</v>
      </c>
      <c r="E54" s="80"/>
      <c r="K54" s="3"/>
      <c r="M54" s="80"/>
      <c r="O54" s="3"/>
      <c r="S54" s="3"/>
      <c r="AG54" s="3" t="str">
        <f t="shared" si="24"/>
        <v>Based on NYCDOT citywide survey data for residential temporal distribution and directional splits.</v>
      </c>
      <c r="AM54" s="80"/>
      <c r="AO54" s="3"/>
      <c r="AW54" s="3"/>
    </row>
    <row r="55" spans="1:66" ht="15" customHeight="1" x14ac:dyDescent="0.3">
      <c r="B55" s="79">
        <v>3</v>
      </c>
      <c r="C55" s="80" t="s">
        <v>88</v>
      </c>
      <c r="E55" s="80"/>
      <c r="K55" s="3"/>
      <c r="M55" s="80"/>
      <c r="O55" s="3"/>
      <c r="S55" s="3"/>
      <c r="AG55" s="3" t="str">
        <f t="shared" si="24"/>
        <v>Based on American Community Survey journey‐to‐work 5‐Year (2015‐2019) data for Bronx Census Tracts  200, 204, 210.01, 216.01, 216.02, 218, 238, 240, 244, 256, 284, and 296.</v>
      </c>
      <c r="AM55" s="80"/>
      <c r="AO55" s="3"/>
      <c r="AW55" s="3"/>
    </row>
    <row r="56" spans="1:66" ht="15" customHeight="1" x14ac:dyDescent="0.3">
      <c r="A56" s="78"/>
      <c r="B56" s="79">
        <v>4</v>
      </c>
      <c r="C56" s="3" t="s">
        <v>89</v>
      </c>
      <c r="E56" s="3"/>
      <c r="M56" s="3"/>
      <c r="O56" s="3"/>
      <c r="S56" s="3"/>
      <c r="AG56" s="3" t="str">
        <f t="shared" si="24"/>
        <v>Based on NYCDOT citywide survey data for local retail mode choice.</v>
      </c>
      <c r="AM56" s="3"/>
      <c r="AO56" s="3"/>
    </row>
    <row r="57" spans="1:66" ht="15" customHeight="1" x14ac:dyDescent="0.3">
      <c r="A57" s="78"/>
      <c r="B57" s="79">
        <v>5</v>
      </c>
      <c r="C57" s="80" t="s">
        <v>90</v>
      </c>
      <c r="D57" s="3"/>
      <c r="E57" s="3"/>
      <c r="F57" s="3"/>
      <c r="G57" s="3"/>
      <c r="H57" s="3"/>
      <c r="I57" s="3"/>
      <c r="J57" s="3"/>
      <c r="K57" s="3"/>
      <c r="L57" s="3"/>
      <c r="M57" s="80"/>
      <c r="N57" s="3"/>
      <c r="O57" s="3"/>
      <c r="P57" s="3"/>
      <c r="R57" s="3"/>
      <c r="S57" s="3"/>
      <c r="T57" s="3"/>
      <c r="U57" s="3"/>
      <c r="V57" s="3"/>
      <c r="AA57" s="3"/>
      <c r="AB57" s="3"/>
      <c r="AC57" s="3"/>
      <c r="AD57" s="3"/>
      <c r="AE57" s="3"/>
      <c r="AF57" s="3"/>
      <c r="AG57" s="3" t="str">
        <f t="shared" si="24"/>
        <v>Based on data from the East New York Rezoning Proposal FEIS, 2016.</v>
      </c>
      <c r="AH57" s="3"/>
      <c r="AI57" s="3"/>
      <c r="AJ57" s="3"/>
      <c r="AK57" s="3"/>
      <c r="AL57" s="3"/>
      <c r="AM57" s="80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66" ht="15" customHeight="1" x14ac:dyDescent="0.3">
      <c r="B58" s="79">
        <v>6</v>
      </c>
      <c r="C58" s="80" t="s">
        <v>91</v>
      </c>
      <c r="E58" s="80"/>
      <c r="K58" s="3"/>
      <c r="M58" s="80"/>
      <c r="O58" s="3"/>
      <c r="S58" s="3"/>
      <c r="AG58" s="3" t="str">
        <f t="shared" si="24"/>
        <v>Based on data from the Industry City FEIS, 2019.</v>
      </c>
      <c r="AM58" s="80"/>
      <c r="AO58" s="3"/>
      <c r="AW58" s="3"/>
    </row>
    <row r="59" spans="1:66" ht="15" customHeight="1" x14ac:dyDescent="0.3">
      <c r="A59" s="78"/>
      <c r="B59" s="79">
        <v>7</v>
      </c>
      <c r="C59" s="80" t="s">
        <v>92</v>
      </c>
      <c r="D59" s="3"/>
      <c r="E59" s="80"/>
      <c r="F59" s="3"/>
      <c r="G59" s="3"/>
      <c r="H59" s="3"/>
      <c r="I59" s="3"/>
      <c r="J59" s="3"/>
      <c r="K59" s="3"/>
      <c r="L59" s="3"/>
      <c r="M59" s="80"/>
      <c r="N59" s="3"/>
      <c r="O59" s="3"/>
      <c r="P59" s="3"/>
      <c r="R59" s="3"/>
      <c r="S59" s="3"/>
      <c r="T59" s="3"/>
      <c r="U59" s="3"/>
      <c r="V59" s="3"/>
      <c r="AA59" s="3"/>
      <c r="AB59" s="3"/>
      <c r="AC59" s="3"/>
      <c r="AD59" s="3"/>
      <c r="AE59" s="3"/>
      <c r="AF59" s="3"/>
      <c r="AG59" s="3" t="str">
        <f t="shared" si="24"/>
        <v>Based on AASHTO CTPP reverse journey‐to‐work 5‐Year (2012‐2016) data for Bronx Census Tracts  200, 204, 210.01, 216.01, 216.02, 218, 238, 240, 244, 256, 284, and 296.</v>
      </c>
      <c r="AH59" s="3"/>
      <c r="AI59" s="3"/>
      <c r="AJ59" s="3"/>
      <c r="AK59" s="3"/>
      <c r="AL59" s="3"/>
      <c r="AM59" s="80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66" ht="15" customHeight="1" x14ac:dyDescent="0.3">
      <c r="A60" s="78"/>
      <c r="B60" s="79">
        <v>8</v>
      </c>
      <c r="C60" s="80" t="s">
        <v>93</v>
      </c>
      <c r="D60" s="3"/>
      <c r="E60" s="3"/>
      <c r="F60" s="3"/>
      <c r="G60" s="3"/>
      <c r="H60" s="3"/>
      <c r="I60" s="3"/>
      <c r="J60" s="3"/>
      <c r="K60" s="3"/>
      <c r="L60" s="3"/>
      <c r="M60" s="80"/>
      <c r="N60" s="3"/>
      <c r="O60" s="3"/>
      <c r="P60" s="3"/>
      <c r="R60" s="3"/>
      <c r="S60" s="3"/>
      <c r="T60" s="3"/>
      <c r="U60" s="3"/>
      <c r="V60" s="3"/>
      <c r="AA60" s="3"/>
      <c r="AB60" s="3"/>
      <c r="AC60" s="3"/>
      <c r="AD60" s="3"/>
      <c r="AE60" s="3"/>
      <c r="AF60" s="3"/>
      <c r="AG60" s="3" t="str">
        <f t="shared" si="24"/>
        <v xml:space="preserve">Based on data from the Jerome Avenue Rezoning FEIS, 2017.  </v>
      </c>
      <c r="AH60" s="3"/>
      <c r="AI60" s="3"/>
      <c r="AJ60" s="3"/>
      <c r="AK60" s="3"/>
      <c r="AL60" s="3"/>
      <c r="AM60" s="80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66" ht="15" customHeight="1" x14ac:dyDescent="0.3">
      <c r="B61" s="79">
        <v>9</v>
      </c>
      <c r="C61" s="80" t="s">
        <v>94</v>
      </c>
      <c r="E61" s="80"/>
      <c r="K61" s="3"/>
      <c r="M61" s="80"/>
      <c r="O61" s="3"/>
      <c r="S61" s="3"/>
      <c r="AG61" s="3" t="str">
        <f t="shared" si="24"/>
        <v>Based on CDOT's Survey for Medical Office.</v>
      </c>
      <c r="AM61" s="80"/>
      <c r="AO61" s="3"/>
      <c r="AW61" s="3"/>
    </row>
    <row r="62" spans="1:66" x14ac:dyDescent="0.3">
      <c r="B62" s="79">
        <v>10</v>
      </c>
      <c r="C62" s="80" t="s">
        <v>95</v>
      </c>
      <c r="E62" s="80"/>
      <c r="K62" s="3"/>
      <c r="M62" s="80"/>
      <c r="O62" s="3"/>
      <c r="Q62" s="3"/>
      <c r="S62" s="3"/>
      <c r="AG62" s="3" t="str">
        <f t="shared" si="24"/>
        <v>Based on data from the Self Storage Text Amendment FEIS, 2017.</v>
      </c>
      <c r="AM62" s="80"/>
      <c r="AW62" s="3"/>
    </row>
    <row r="63" spans="1:66" x14ac:dyDescent="0.3">
      <c r="B63" s="79">
        <v>11</v>
      </c>
      <c r="C63" s="80" t="s">
        <v>96</v>
      </c>
      <c r="E63" s="80"/>
      <c r="K63" s="3"/>
      <c r="M63" s="80"/>
      <c r="O63" s="3"/>
      <c r="Q63" s="3"/>
      <c r="S63" s="3"/>
      <c r="AG63" s="3"/>
      <c r="AM63" s="80"/>
      <c r="AW63" s="3"/>
    </row>
    <row r="64" spans="1:66" x14ac:dyDescent="0.3">
      <c r="B64" s="79">
        <v>12</v>
      </c>
      <c r="C64" s="80" t="s">
        <v>97</v>
      </c>
      <c r="E64" s="80"/>
      <c r="K64" s="3"/>
      <c r="M64" s="80"/>
      <c r="O64" s="3"/>
      <c r="Q64" s="3"/>
      <c r="S64" s="3"/>
      <c r="AG64" s="3"/>
      <c r="AM64" s="80"/>
      <c r="AW64" s="3"/>
    </row>
    <row r="65" spans="1:52" x14ac:dyDescent="0.3">
      <c r="B65" s="79">
        <v>13</v>
      </c>
      <c r="C65" s="80" t="s">
        <v>98</v>
      </c>
      <c r="E65" s="80"/>
      <c r="K65" s="3"/>
      <c r="M65" s="80"/>
      <c r="O65" s="3"/>
      <c r="Q65" s="3"/>
      <c r="S65" s="3"/>
      <c r="AG65" s="2" t="str">
        <f t="shared" si="24"/>
        <v>Based on data from the Baychester Square FEIS, 2017.</v>
      </c>
      <c r="AM65" s="80"/>
      <c r="AW65" s="3"/>
    </row>
    <row r="66" spans="1:52" x14ac:dyDescent="0.3">
      <c r="A66" s="78"/>
      <c r="B66" s="79"/>
      <c r="C66" s="80"/>
      <c r="D66" s="3"/>
      <c r="E66" s="80"/>
      <c r="F66" s="3"/>
      <c r="G66" s="3"/>
      <c r="H66" s="3"/>
      <c r="I66" s="3"/>
      <c r="J66" s="3"/>
      <c r="K66" s="3"/>
      <c r="L66" s="3"/>
      <c r="M66" s="80"/>
      <c r="N66" s="3"/>
      <c r="O66" s="3"/>
      <c r="P66" s="3"/>
      <c r="Q66" s="3"/>
      <c r="R66" s="3"/>
      <c r="S66" s="3"/>
      <c r="T66" s="3"/>
      <c r="U66" s="3"/>
      <c r="V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80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15" customHeight="1" x14ac:dyDescent="0.3">
      <c r="B67" s="81">
        <v>8</v>
      </c>
      <c r="C67" s="82" t="s">
        <v>99</v>
      </c>
      <c r="E67" s="80"/>
      <c r="K67" s="3"/>
      <c r="M67" s="80"/>
      <c r="O67" s="3"/>
      <c r="S67" s="3"/>
      <c r="AG67" s="3" t="str">
        <f t="shared" ref="AG67:AG72" si="25">C67</f>
        <v>Based on NYCDOT citywide survey data for senior housing facilities.  The Saturday temporal distribution and directional splits are assumed to be the same as midday.</v>
      </c>
      <c r="AM67" s="80"/>
      <c r="AO67" s="3"/>
      <c r="AW67" s="3"/>
    </row>
    <row r="68" spans="1:52" ht="15" customHeight="1" x14ac:dyDescent="0.3">
      <c r="B68" s="81">
        <v>9</v>
      </c>
      <c r="C68" s="82" t="s">
        <v>100</v>
      </c>
      <c r="E68" s="80"/>
      <c r="K68" s="3"/>
      <c r="M68" s="80"/>
      <c r="O68" s="3"/>
      <c r="S68" s="3"/>
      <c r="AG68" s="3" t="str">
        <f t="shared" si="25"/>
        <v>Based on data from the M1 Hotel Text Amendment FEIS, 2018.</v>
      </c>
      <c r="AM68" s="80"/>
      <c r="AO68" s="3"/>
      <c r="AW68" s="3"/>
    </row>
    <row r="69" spans="1:52" ht="15" customHeight="1" x14ac:dyDescent="0.3">
      <c r="A69" s="78"/>
      <c r="B69" s="81">
        <v>12</v>
      </c>
      <c r="C69" s="82" t="s">
        <v>101</v>
      </c>
      <c r="D69" s="83"/>
      <c r="E69" s="3"/>
      <c r="F69" s="3"/>
      <c r="G69" s="3"/>
      <c r="H69" s="3"/>
      <c r="I69" s="3"/>
      <c r="J69" s="3"/>
      <c r="K69" s="3"/>
      <c r="L69" s="3"/>
      <c r="M69" s="80"/>
      <c r="N69" s="3"/>
      <c r="O69" s="3"/>
      <c r="P69" s="3"/>
      <c r="R69" s="3"/>
      <c r="S69" s="3"/>
      <c r="T69" s="3"/>
      <c r="U69" s="3"/>
      <c r="V69" s="3"/>
      <c r="AA69" s="3"/>
      <c r="AB69" s="3"/>
      <c r="AC69" s="3"/>
      <c r="AD69" s="3"/>
      <c r="AE69" s="3"/>
      <c r="AF69" s="3"/>
      <c r="AG69" s="3" t="str">
        <f t="shared" si="25"/>
        <v>Based on data from the Hudson Square Rezoning FEIS, 2012.</v>
      </c>
      <c r="AH69" s="3"/>
      <c r="AI69" s="3"/>
      <c r="AJ69" s="3"/>
      <c r="AK69" s="3"/>
      <c r="AL69" s="3"/>
      <c r="AM69" s="80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ht="15" customHeight="1" x14ac:dyDescent="0.3">
      <c r="B70" s="81">
        <v>13</v>
      </c>
      <c r="C70" s="82" t="s">
        <v>102</v>
      </c>
      <c r="D70" s="84"/>
      <c r="E70" s="80"/>
      <c r="K70" s="3"/>
      <c r="M70" s="80"/>
      <c r="O70" s="3"/>
      <c r="S70" s="3"/>
      <c r="AG70" s="3" t="str">
        <f t="shared" si="25"/>
        <v xml:space="preserve"> Based on data from the Williamsburg Charter School EAS, 2009.</v>
      </c>
      <c r="AM70" s="80"/>
      <c r="AO70" s="3"/>
      <c r="AW70" s="3"/>
    </row>
    <row r="71" spans="1:52" ht="15" customHeight="1" x14ac:dyDescent="0.3">
      <c r="B71" s="81">
        <v>14</v>
      </c>
      <c r="C71" s="85" t="s">
        <v>103</v>
      </c>
      <c r="D71" s="84"/>
      <c r="E71" s="80"/>
      <c r="K71" s="3"/>
      <c r="M71" s="80"/>
      <c r="O71" s="3"/>
      <c r="S71" s="3"/>
      <c r="AG71" s="3" t="str">
        <f t="shared" si="25"/>
        <v>Based on data from the Brownville Ascend Charter School Assessment, 2011.</v>
      </c>
      <c r="AM71" s="80"/>
      <c r="AO71" s="3"/>
      <c r="AW71" s="3"/>
    </row>
    <row r="72" spans="1:52" ht="15" customHeight="1" x14ac:dyDescent="0.3">
      <c r="B72" s="81">
        <v>15</v>
      </c>
      <c r="C72" s="85" t="s">
        <v>104</v>
      </c>
      <c r="D72" s="84"/>
      <c r="E72" s="80"/>
      <c r="K72" s="3"/>
      <c r="M72" s="80"/>
      <c r="O72" s="3"/>
      <c r="S72" s="3"/>
      <c r="AG72" s="3" t="str">
        <f t="shared" si="25"/>
        <v>Based on data from the Hospital for Special Surgery Expansion FEIS, 2008.  The Saturday is assumed to be 30% of the weekday trips.</v>
      </c>
      <c r="AM72" s="80"/>
      <c r="AO72" s="3"/>
      <c r="AW72" s="3"/>
    </row>
    <row r="73" spans="1:52" x14ac:dyDescent="0.3">
      <c r="A73" s="78"/>
      <c r="B73" s="79"/>
      <c r="C73" s="80"/>
      <c r="D73" s="3"/>
      <c r="E73" s="80"/>
      <c r="F73" s="3"/>
      <c r="G73" s="3"/>
      <c r="H73" s="3"/>
      <c r="I73" s="3"/>
      <c r="J73" s="3"/>
      <c r="K73" s="3"/>
      <c r="L73" s="3"/>
      <c r="M73" s="80"/>
      <c r="N73" s="3"/>
      <c r="O73" s="3"/>
      <c r="P73" s="3"/>
      <c r="Q73" s="3"/>
      <c r="R73" s="3"/>
      <c r="S73" s="3"/>
      <c r="T73" s="3"/>
      <c r="U73" s="3"/>
      <c r="V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80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78"/>
      <c r="B74" s="79"/>
      <c r="C74" s="80"/>
      <c r="D74" s="3"/>
      <c r="E74" s="80"/>
      <c r="F74" s="3"/>
      <c r="G74" s="3"/>
      <c r="H74" s="3"/>
      <c r="I74" s="3"/>
      <c r="J74" s="3"/>
      <c r="K74" s="3"/>
      <c r="L74" s="3"/>
      <c r="M74" s="80"/>
      <c r="N74" s="3"/>
      <c r="O74" s="3"/>
      <c r="P74" s="3"/>
      <c r="Q74" s="3"/>
      <c r="R74" s="3"/>
      <c r="S74" s="3"/>
      <c r="T74" s="3"/>
      <c r="U74" s="3"/>
      <c r="V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80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78"/>
      <c r="B75" s="79"/>
      <c r="C75" s="80"/>
      <c r="D75" s="3"/>
      <c r="E75" s="80"/>
      <c r="F75" s="3"/>
      <c r="G75" s="3"/>
      <c r="H75" s="3"/>
      <c r="I75" s="3"/>
      <c r="J75" s="3"/>
      <c r="K75" s="3"/>
      <c r="L75" s="3"/>
      <c r="M75" s="80"/>
      <c r="N75" s="3"/>
      <c r="O75" s="3"/>
      <c r="P75" s="3"/>
      <c r="Q75" s="3"/>
      <c r="R75" s="3"/>
      <c r="S75" s="3"/>
      <c r="T75" s="3"/>
      <c r="U75" s="3"/>
      <c r="V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80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78"/>
      <c r="B76" s="79"/>
      <c r="C76" s="80"/>
      <c r="D76" s="3"/>
      <c r="E76" s="80"/>
      <c r="F76" s="3"/>
      <c r="G76" s="3"/>
      <c r="H76" s="3"/>
      <c r="I76" s="3"/>
      <c r="J76" s="3"/>
      <c r="K76" s="3"/>
      <c r="L76" s="3"/>
      <c r="M76" s="80"/>
      <c r="N76" s="3"/>
      <c r="O76" s="3"/>
      <c r="P76" s="3"/>
      <c r="Q76" s="3"/>
      <c r="R76" s="3"/>
      <c r="S76" s="3"/>
      <c r="T76" s="3"/>
      <c r="U76" s="3"/>
      <c r="V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80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78"/>
      <c r="B77" s="79"/>
      <c r="C77" s="80"/>
      <c r="D77" s="3"/>
      <c r="E77" s="80"/>
      <c r="F77" s="3"/>
      <c r="G77" s="3"/>
      <c r="H77" s="3"/>
      <c r="I77" s="3"/>
      <c r="J77" s="3"/>
      <c r="K77" s="3"/>
      <c r="L77" s="3"/>
      <c r="M77" s="80"/>
      <c r="N77" s="3"/>
      <c r="O77" s="3"/>
      <c r="P77" s="3"/>
      <c r="Q77" s="3"/>
      <c r="R77" s="3"/>
      <c r="S77" s="3"/>
      <c r="T77" s="3"/>
      <c r="U77" s="3"/>
      <c r="V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80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78"/>
      <c r="B78" s="79"/>
      <c r="C78" s="80"/>
      <c r="D78" s="3"/>
      <c r="E78" s="80"/>
      <c r="F78" s="3"/>
      <c r="G78" s="3"/>
      <c r="H78" s="3"/>
      <c r="I78" s="3"/>
      <c r="J78" s="3"/>
      <c r="K78" s="3"/>
      <c r="L78" s="3"/>
      <c r="M78" s="80"/>
      <c r="N78" s="3"/>
      <c r="O78" s="3"/>
      <c r="P78" s="3"/>
      <c r="Q78" s="3"/>
      <c r="R78" s="3"/>
      <c r="S78" s="3"/>
      <c r="T78" s="3"/>
      <c r="U78" s="3"/>
      <c r="V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80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78"/>
      <c r="B79" s="79"/>
      <c r="C79" s="80"/>
      <c r="D79" s="3"/>
      <c r="E79" s="80"/>
      <c r="F79" s="3"/>
      <c r="G79" s="3"/>
      <c r="H79" s="3"/>
      <c r="I79" s="3"/>
      <c r="J79" s="3"/>
      <c r="K79" s="3"/>
      <c r="L79" s="3"/>
      <c r="M79" s="80"/>
      <c r="N79" s="3"/>
      <c r="O79" s="3"/>
      <c r="P79" s="3"/>
      <c r="Q79" s="3"/>
      <c r="R79" s="3"/>
      <c r="S79" s="3"/>
      <c r="T79" s="3"/>
      <c r="U79" s="3"/>
      <c r="V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80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78"/>
      <c r="B80" s="79"/>
      <c r="C80" s="80"/>
      <c r="D80" s="3"/>
      <c r="E80" s="80"/>
      <c r="F80" s="3"/>
      <c r="G80" s="3"/>
      <c r="H80" s="3"/>
      <c r="I80" s="3"/>
      <c r="J80" s="3"/>
      <c r="K80" s="3"/>
      <c r="L80" s="3"/>
      <c r="M80" s="80"/>
      <c r="N80" s="3"/>
      <c r="O80" s="3"/>
      <c r="P80" s="3"/>
      <c r="Q80" s="3"/>
      <c r="R80" s="3"/>
      <c r="S80" s="3"/>
      <c r="T80" s="3"/>
      <c r="U80" s="3"/>
      <c r="V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80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78"/>
      <c r="B81" s="79"/>
      <c r="C81" s="80"/>
      <c r="D81" s="3"/>
      <c r="E81" s="80"/>
      <c r="F81" s="3"/>
      <c r="G81" s="3"/>
      <c r="H81" s="3"/>
      <c r="I81" s="3"/>
      <c r="J81" s="3"/>
      <c r="K81" s="3"/>
      <c r="L81" s="3"/>
      <c r="M81" s="80"/>
      <c r="N81" s="3"/>
      <c r="O81" s="3"/>
      <c r="P81" s="3"/>
      <c r="Q81" s="3"/>
      <c r="R81" s="3"/>
      <c r="S81" s="3"/>
      <c r="T81" s="3"/>
      <c r="U81" s="3"/>
      <c r="V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80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78"/>
      <c r="B82" s="79"/>
      <c r="C82" s="80"/>
      <c r="D82" s="3"/>
      <c r="E82" s="80"/>
      <c r="F82" s="3"/>
      <c r="G82" s="3"/>
      <c r="H82" s="3"/>
      <c r="I82" s="3"/>
      <c r="J82" s="3"/>
      <c r="K82" s="3"/>
      <c r="L82" s="3"/>
      <c r="M82" s="80"/>
      <c r="N82" s="3"/>
      <c r="O82" s="3"/>
      <c r="P82" s="3"/>
      <c r="Q82" s="3"/>
      <c r="R82" s="3"/>
      <c r="S82" s="3"/>
      <c r="T82" s="3"/>
      <c r="U82" s="3"/>
      <c r="V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80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78"/>
      <c r="B83" s="79"/>
      <c r="C83" s="80"/>
      <c r="D83" s="3"/>
      <c r="E83" s="80"/>
      <c r="F83" s="3"/>
      <c r="G83" s="3"/>
      <c r="H83" s="3"/>
      <c r="I83" s="3"/>
      <c r="J83" s="3"/>
      <c r="K83" s="3"/>
      <c r="L83" s="3"/>
      <c r="M83" s="80"/>
      <c r="N83" s="3"/>
      <c r="O83" s="3"/>
      <c r="P83" s="3"/>
      <c r="Q83" s="3"/>
      <c r="R83" s="3"/>
      <c r="S83" s="3"/>
      <c r="T83" s="3"/>
      <c r="U83" s="3"/>
      <c r="V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80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78"/>
      <c r="B84" s="79"/>
      <c r="C84" s="80"/>
      <c r="D84" s="3"/>
      <c r="E84" s="80"/>
      <c r="F84" s="3"/>
      <c r="G84" s="3"/>
      <c r="H84" s="3"/>
      <c r="I84" s="3"/>
      <c r="J84" s="3"/>
      <c r="K84" s="3"/>
      <c r="L84" s="3"/>
      <c r="M84" s="80"/>
      <c r="N84" s="3"/>
      <c r="O84" s="3"/>
      <c r="P84" s="3"/>
      <c r="Q84" s="3"/>
      <c r="R84" s="3"/>
      <c r="S84" s="3"/>
      <c r="T84" s="3"/>
      <c r="U84" s="3"/>
      <c r="V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80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78"/>
      <c r="B85" s="79"/>
      <c r="C85" s="80"/>
      <c r="D85" s="3"/>
      <c r="E85" s="80"/>
      <c r="F85" s="3"/>
      <c r="G85" s="3"/>
      <c r="H85" s="3"/>
      <c r="I85" s="3"/>
      <c r="J85" s="3"/>
      <c r="K85" s="3"/>
      <c r="L85" s="3"/>
      <c r="M85" s="80"/>
      <c r="N85" s="3"/>
      <c r="O85" s="3"/>
      <c r="P85" s="3"/>
      <c r="Q85" s="3"/>
      <c r="R85" s="3"/>
      <c r="S85" s="3"/>
      <c r="T85" s="3"/>
      <c r="U85" s="3"/>
      <c r="V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80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78"/>
      <c r="B86" s="79"/>
      <c r="C86" s="80"/>
      <c r="D86" s="3"/>
      <c r="E86" s="80"/>
      <c r="F86" s="3"/>
      <c r="G86" s="3"/>
      <c r="H86" s="3"/>
      <c r="I86" s="3"/>
      <c r="J86" s="3"/>
      <c r="K86" s="3"/>
      <c r="L86" s="3"/>
      <c r="M86" s="80"/>
      <c r="N86" s="3"/>
      <c r="O86" s="3"/>
      <c r="P86" s="3"/>
      <c r="Q86" s="3"/>
      <c r="R86" s="3"/>
      <c r="S86" s="3"/>
      <c r="T86" s="3"/>
      <c r="U86" s="3"/>
      <c r="V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80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78"/>
      <c r="B87" s="79"/>
      <c r="C87" s="80"/>
      <c r="D87" s="3"/>
      <c r="E87" s="80"/>
      <c r="F87" s="3"/>
      <c r="G87" s="3"/>
      <c r="H87" s="3"/>
      <c r="I87" s="3"/>
      <c r="J87" s="3"/>
      <c r="K87" s="3"/>
      <c r="L87" s="3"/>
      <c r="M87" s="80"/>
      <c r="N87" s="3"/>
      <c r="O87" s="3"/>
      <c r="P87" s="3"/>
      <c r="Q87" s="3"/>
      <c r="R87" s="3"/>
      <c r="S87" s="3"/>
      <c r="T87" s="3"/>
      <c r="U87" s="3"/>
      <c r="V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80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78"/>
      <c r="B88" s="79"/>
      <c r="C88" s="80"/>
      <c r="D88" s="3"/>
      <c r="E88" s="80"/>
      <c r="F88" s="3"/>
      <c r="G88" s="3"/>
      <c r="H88" s="3"/>
      <c r="I88" s="3"/>
      <c r="J88" s="3"/>
      <c r="K88" s="3"/>
      <c r="L88" s="3"/>
      <c r="M88" s="80"/>
      <c r="N88" s="3"/>
      <c r="O88" s="3"/>
      <c r="P88" s="3"/>
      <c r="Q88" s="3"/>
      <c r="R88" s="3"/>
      <c r="S88" s="3"/>
      <c r="T88" s="3"/>
      <c r="U88" s="3"/>
      <c r="V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80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78"/>
      <c r="B89" s="79"/>
      <c r="C89" s="80"/>
      <c r="D89" s="3"/>
      <c r="E89" s="80"/>
      <c r="F89" s="3"/>
      <c r="G89" s="3"/>
      <c r="H89" s="3"/>
      <c r="I89" s="3"/>
      <c r="J89" s="3"/>
      <c r="K89" s="3"/>
      <c r="L89" s="3"/>
      <c r="M89" s="80"/>
      <c r="N89" s="3"/>
      <c r="O89" s="3"/>
      <c r="P89" s="3"/>
      <c r="Q89" s="3"/>
      <c r="R89" s="3"/>
      <c r="S89" s="3"/>
      <c r="T89" s="3"/>
      <c r="U89" s="3"/>
      <c r="V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80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78"/>
      <c r="B90" s="79"/>
      <c r="C90" s="80"/>
      <c r="D90" s="3"/>
      <c r="E90" s="80"/>
      <c r="F90" s="3"/>
      <c r="G90" s="3"/>
      <c r="H90" s="3"/>
      <c r="I90" s="3"/>
      <c r="J90" s="3"/>
      <c r="K90" s="3"/>
      <c r="L90" s="3"/>
      <c r="M90" s="80"/>
      <c r="N90" s="3"/>
      <c r="O90" s="3"/>
      <c r="P90" s="3"/>
      <c r="Q90" s="3"/>
      <c r="R90" s="3"/>
      <c r="S90" s="3"/>
      <c r="T90" s="3"/>
      <c r="U90" s="3"/>
      <c r="V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80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78"/>
      <c r="B91" s="79"/>
      <c r="C91" s="80"/>
      <c r="D91" s="3"/>
      <c r="E91" s="80"/>
      <c r="F91" s="3"/>
      <c r="G91" s="3"/>
      <c r="H91" s="3"/>
      <c r="I91" s="3"/>
      <c r="J91" s="3"/>
      <c r="K91" s="3"/>
      <c r="L91" s="3"/>
      <c r="M91" s="80"/>
      <c r="N91" s="3"/>
      <c r="O91" s="3"/>
      <c r="P91" s="3"/>
      <c r="Q91" s="3"/>
      <c r="R91" s="3"/>
      <c r="S91" s="3"/>
      <c r="T91" s="3"/>
      <c r="U91" s="3"/>
      <c r="V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80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78"/>
      <c r="B92" s="79"/>
      <c r="C92" s="80"/>
      <c r="D92" s="3"/>
      <c r="E92" s="80"/>
      <c r="F92" s="3"/>
      <c r="G92" s="3"/>
      <c r="H92" s="3"/>
      <c r="I92" s="3"/>
      <c r="J92" s="3"/>
      <c r="K92" s="3"/>
      <c r="L92" s="3"/>
      <c r="M92" s="80"/>
      <c r="N92" s="3"/>
      <c r="O92" s="3"/>
      <c r="P92" s="3"/>
      <c r="Q92" s="3"/>
      <c r="R92" s="3"/>
      <c r="S92" s="3"/>
      <c r="T92" s="3"/>
      <c r="U92" s="3"/>
      <c r="V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80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78"/>
      <c r="B93" s="79"/>
      <c r="C93" s="80"/>
      <c r="D93" s="3"/>
      <c r="E93" s="80"/>
      <c r="F93" s="3"/>
      <c r="G93" s="3"/>
      <c r="H93" s="3"/>
      <c r="I93" s="3"/>
      <c r="J93" s="3"/>
      <c r="K93" s="3"/>
      <c r="L93" s="3"/>
      <c r="M93" s="80"/>
      <c r="N93" s="3"/>
      <c r="O93" s="3"/>
      <c r="P93" s="3"/>
      <c r="Q93" s="3"/>
      <c r="R93" s="3"/>
      <c r="S93" s="3"/>
      <c r="T93" s="3"/>
      <c r="U93" s="3"/>
      <c r="V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80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78"/>
      <c r="B94" s="79"/>
      <c r="C94" s="80"/>
      <c r="D94" s="3"/>
      <c r="E94" s="80"/>
      <c r="F94" s="3"/>
      <c r="G94" s="3"/>
      <c r="H94" s="3"/>
      <c r="I94" s="3"/>
      <c r="J94" s="3"/>
      <c r="K94" s="3"/>
      <c r="L94" s="3"/>
      <c r="M94" s="80"/>
      <c r="N94" s="3"/>
      <c r="O94" s="3"/>
      <c r="P94" s="3"/>
      <c r="Q94" s="3"/>
      <c r="R94" s="3"/>
      <c r="S94" s="3"/>
      <c r="T94" s="3"/>
      <c r="U94" s="3"/>
      <c r="V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80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78"/>
      <c r="B95" s="79"/>
      <c r="C95" s="80"/>
      <c r="D95" s="3"/>
      <c r="E95" s="80"/>
      <c r="F95" s="3"/>
      <c r="G95" s="3"/>
      <c r="H95" s="3"/>
      <c r="I95" s="3"/>
      <c r="J95" s="3"/>
      <c r="K95" s="3"/>
      <c r="L95" s="3"/>
      <c r="M95" s="80"/>
      <c r="N95" s="3"/>
      <c r="O95" s="3"/>
      <c r="P95" s="3"/>
      <c r="Q95" s="3"/>
      <c r="R95" s="3"/>
      <c r="S95" s="3"/>
      <c r="T95" s="3"/>
      <c r="U95" s="3"/>
      <c r="V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80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78"/>
      <c r="B96" s="79"/>
      <c r="C96" s="80"/>
      <c r="D96" s="3"/>
      <c r="E96" s="80"/>
      <c r="F96" s="3"/>
      <c r="G96" s="3"/>
      <c r="H96" s="3"/>
      <c r="I96" s="3"/>
      <c r="J96" s="3"/>
      <c r="K96" s="3"/>
      <c r="L96" s="3"/>
      <c r="M96" s="80"/>
      <c r="N96" s="3"/>
      <c r="O96" s="3"/>
      <c r="P96" s="3"/>
      <c r="Q96" s="3"/>
      <c r="R96" s="3"/>
      <c r="S96" s="3"/>
      <c r="T96" s="3"/>
      <c r="U96" s="3"/>
      <c r="V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80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78"/>
      <c r="B97" s="79"/>
      <c r="C97" s="80"/>
      <c r="D97" s="3"/>
      <c r="E97" s="80"/>
      <c r="F97" s="3"/>
      <c r="G97" s="3"/>
      <c r="H97" s="3"/>
      <c r="I97" s="3"/>
      <c r="J97" s="3"/>
      <c r="K97" s="3"/>
      <c r="L97" s="3"/>
      <c r="M97" s="80"/>
      <c r="N97" s="3"/>
      <c r="O97" s="3"/>
      <c r="P97" s="3"/>
      <c r="Q97" s="3"/>
      <c r="R97" s="3"/>
      <c r="S97" s="3"/>
      <c r="T97" s="3"/>
      <c r="U97" s="3"/>
      <c r="V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80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78"/>
      <c r="B98" s="79"/>
      <c r="C98" s="80"/>
      <c r="D98" s="3"/>
      <c r="E98" s="80"/>
      <c r="F98" s="3"/>
      <c r="G98" s="3"/>
      <c r="H98" s="3"/>
      <c r="I98" s="3"/>
      <c r="J98" s="3"/>
      <c r="K98" s="3"/>
      <c r="L98" s="3"/>
      <c r="M98" s="80"/>
      <c r="N98" s="3"/>
      <c r="O98" s="3"/>
      <c r="P98" s="3"/>
      <c r="Q98" s="3"/>
      <c r="R98" s="3"/>
      <c r="S98" s="3"/>
      <c r="T98" s="3"/>
      <c r="U98" s="3"/>
      <c r="V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80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78"/>
      <c r="B99" s="79"/>
      <c r="C99" s="80"/>
      <c r="D99" s="3"/>
      <c r="E99" s="80"/>
      <c r="F99" s="3"/>
      <c r="G99" s="3"/>
      <c r="H99" s="3"/>
      <c r="I99" s="3"/>
      <c r="J99" s="3"/>
      <c r="K99" s="3"/>
      <c r="L99" s="3"/>
      <c r="M99" s="80"/>
      <c r="N99" s="3"/>
      <c r="O99" s="3"/>
      <c r="P99" s="3"/>
      <c r="Q99" s="3"/>
      <c r="R99" s="3"/>
      <c r="S99" s="3"/>
      <c r="T99" s="3"/>
      <c r="U99" s="3"/>
      <c r="V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80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78"/>
      <c r="B100" s="79"/>
      <c r="C100" s="80"/>
      <c r="D100" s="3"/>
      <c r="E100" s="80"/>
      <c r="F100" s="3"/>
      <c r="G100" s="3"/>
      <c r="H100" s="3"/>
      <c r="I100" s="3"/>
      <c r="J100" s="3"/>
      <c r="K100" s="3"/>
      <c r="L100" s="3"/>
      <c r="M100" s="80"/>
      <c r="N100" s="3"/>
      <c r="O100" s="3"/>
      <c r="P100" s="3"/>
      <c r="Q100" s="3"/>
      <c r="R100" s="3"/>
      <c r="S100" s="3"/>
      <c r="T100" s="3"/>
      <c r="U100" s="3"/>
      <c r="V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80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78"/>
      <c r="B101" s="79"/>
      <c r="C101" s="80"/>
      <c r="D101" s="3"/>
      <c r="E101" s="80"/>
      <c r="F101" s="3"/>
      <c r="G101" s="3"/>
      <c r="H101" s="3"/>
      <c r="I101" s="3"/>
      <c r="J101" s="3"/>
      <c r="K101" s="3"/>
      <c r="L101" s="3"/>
      <c r="M101" s="80"/>
      <c r="N101" s="3"/>
      <c r="O101" s="3"/>
      <c r="P101" s="3"/>
      <c r="Q101" s="3"/>
      <c r="R101" s="3"/>
      <c r="S101" s="3"/>
      <c r="T101" s="3"/>
      <c r="U101" s="3"/>
      <c r="V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80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78"/>
      <c r="B102" s="79"/>
      <c r="C102" s="80"/>
      <c r="D102" s="3"/>
      <c r="E102" s="80"/>
      <c r="F102" s="3"/>
      <c r="G102" s="3"/>
      <c r="H102" s="3"/>
      <c r="I102" s="3"/>
      <c r="J102" s="3"/>
      <c r="K102" s="3"/>
      <c r="L102" s="3"/>
      <c r="M102" s="80"/>
      <c r="N102" s="3"/>
      <c r="O102" s="3"/>
      <c r="P102" s="3"/>
      <c r="Q102" s="3"/>
      <c r="R102" s="3"/>
      <c r="S102" s="3"/>
      <c r="T102" s="3"/>
      <c r="U102" s="3"/>
      <c r="V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80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78"/>
      <c r="B103" s="79"/>
      <c r="C103" s="80"/>
      <c r="D103" s="3"/>
      <c r="E103" s="80"/>
      <c r="F103" s="3"/>
      <c r="G103" s="3"/>
      <c r="H103" s="3"/>
      <c r="I103" s="3"/>
      <c r="J103" s="3"/>
      <c r="K103" s="3"/>
      <c r="L103" s="3"/>
      <c r="M103" s="80"/>
      <c r="N103" s="3"/>
      <c r="O103" s="3"/>
      <c r="P103" s="3"/>
      <c r="Q103" s="3"/>
      <c r="R103" s="3"/>
      <c r="S103" s="3"/>
      <c r="T103" s="3"/>
      <c r="U103" s="3"/>
      <c r="V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80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78"/>
      <c r="B104" s="79"/>
      <c r="C104" s="80"/>
      <c r="D104" s="3"/>
      <c r="E104" s="80"/>
      <c r="F104" s="3"/>
      <c r="G104" s="3"/>
      <c r="H104" s="3"/>
      <c r="I104" s="3"/>
      <c r="J104" s="3"/>
      <c r="K104" s="3"/>
      <c r="L104" s="3"/>
      <c r="M104" s="80"/>
      <c r="N104" s="3"/>
      <c r="O104" s="3"/>
      <c r="P104" s="3"/>
      <c r="Q104" s="3"/>
      <c r="R104" s="3"/>
      <c r="S104" s="3"/>
      <c r="T104" s="3"/>
      <c r="U104" s="3"/>
      <c r="V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80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78"/>
      <c r="B105" s="79"/>
      <c r="C105" s="80"/>
      <c r="D105" s="3"/>
      <c r="E105" s="80"/>
      <c r="F105" s="3"/>
      <c r="G105" s="3"/>
      <c r="H105" s="3"/>
      <c r="I105" s="3"/>
      <c r="J105" s="3"/>
      <c r="K105" s="3"/>
      <c r="L105" s="3"/>
      <c r="M105" s="80"/>
      <c r="N105" s="3"/>
      <c r="O105" s="3"/>
      <c r="P105" s="3"/>
      <c r="Q105" s="3"/>
      <c r="R105" s="3"/>
      <c r="S105" s="3"/>
      <c r="T105" s="3"/>
      <c r="U105" s="3"/>
      <c r="V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80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78"/>
      <c r="B106" s="79"/>
      <c r="C106" s="80"/>
      <c r="D106" s="3"/>
      <c r="E106" s="80"/>
      <c r="F106" s="3"/>
      <c r="G106" s="3"/>
      <c r="H106" s="3"/>
      <c r="I106" s="3"/>
      <c r="J106" s="3"/>
      <c r="K106" s="3"/>
      <c r="L106" s="3"/>
      <c r="M106" s="80"/>
      <c r="N106" s="3"/>
      <c r="O106" s="3"/>
      <c r="P106" s="3"/>
      <c r="Q106" s="3"/>
      <c r="R106" s="3"/>
      <c r="S106" s="3"/>
      <c r="T106" s="3"/>
      <c r="U106" s="3"/>
      <c r="V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80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78"/>
      <c r="B107" s="79"/>
      <c r="C107" s="80"/>
      <c r="D107" s="3"/>
      <c r="E107" s="80"/>
      <c r="F107" s="3"/>
      <c r="G107" s="3"/>
      <c r="H107" s="3"/>
      <c r="I107" s="3"/>
      <c r="J107" s="3"/>
      <c r="K107" s="3"/>
      <c r="L107" s="3"/>
      <c r="M107" s="80"/>
      <c r="N107" s="3"/>
      <c r="O107" s="3"/>
      <c r="P107" s="3"/>
      <c r="Q107" s="3"/>
      <c r="R107" s="3"/>
      <c r="S107" s="3"/>
      <c r="T107" s="3"/>
      <c r="U107" s="3"/>
      <c r="V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80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78"/>
      <c r="B108" s="79"/>
      <c r="C108" s="80"/>
      <c r="D108" s="3"/>
      <c r="E108" s="80"/>
      <c r="F108" s="3"/>
      <c r="G108" s="3"/>
      <c r="H108" s="3"/>
      <c r="I108" s="3"/>
      <c r="J108" s="3"/>
      <c r="K108" s="3"/>
      <c r="L108" s="3"/>
      <c r="M108" s="80"/>
      <c r="N108" s="3"/>
      <c r="O108" s="3"/>
      <c r="P108" s="3"/>
      <c r="Q108" s="3"/>
      <c r="R108" s="3"/>
      <c r="S108" s="3"/>
      <c r="T108" s="3"/>
      <c r="U108" s="3"/>
      <c r="V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80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78"/>
      <c r="B109" s="79"/>
      <c r="C109" s="80"/>
      <c r="D109" s="3"/>
      <c r="E109" s="80"/>
      <c r="F109" s="3"/>
      <c r="G109" s="3"/>
      <c r="H109" s="3"/>
      <c r="I109" s="3"/>
      <c r="J109" s="3"/>
      <c r="K109" s="3"/>
      <c r="L109" s="3"/>
      <c r="M109" s="80"/>
      <c r="N109" s="3"/>
      <c r="O109" s="3"/>
      <c r="P109" s="3"/>
      <c r="Q109" s="3"/>
      <c r="R109" s="3"/>
      <c r="S109" s="3"/>
      <c r="T109" s="3"/>
      <c r="U109" s="3"/>
      <c r="V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80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78"/>
      <c r="B110" s="79"/>
      <c r="C110" s="80"/>
      <c r="D110" s="3"/>
      <c r="E110" s="80"/>
      <c r="F110" s="3"/>
      <c r="G110" s="3"/>
      <c r="H110" s="3"/>
      <c r="I110" s="3"/>
      <c r="J110" s="3"/>
      <c r="K110" s="3"/>
      <c r="L110" s="3"/>
      <c r="M110" s="80"/>
      <c r="N110" s="3"/>
      <c r="O110" s="3"/>
      <c r="P110" s="3"/>
      <c r="Q110" s="3"/>
      <c r="R110" s="3"/>
      <c r="S110" s="3"/>
      <c r="T110" s="3"/>
      <c r="U110" s="3"/>
      <c r="V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80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78"/>
      <c r="B111" s="79"/>
      <c r="C111" s="80"/>
      <c r="D111" s="3"/>
      <c r="E111" s="80"/>
      <c r="F111" s="3"/>
      <c r="G111" s="3"/>
      <c r="H111" s="3"/>
      <c r="I111" s="3"/>
      <c r="J111" s="3"/>
      <c r="K111" s="3"/>
      <c r="L111" s="3"/>
      <c r="M111" s="80"/>
      <c r="N111" s="3"/>
      <c r="O111" s="3"/>
      <c r="P111" s="3"/>
      <c r="Q111" s="3"/>
      <c r="R111" s="3"/>
      <c r="S111" s="3"/>
      <c r="T111" s="3"/>
      <c r="U111" s="3"/>
      <c r="V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80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78"/>
      <c r="B112" s="79"/>
      <c r="C112" s="80"/>
      <c r="D112" s="3"/>
      <c r="E112" s="80"/>
      <c r="F112" s="3"/>
      <c r="G112" s="3"/>
      <c r="H112" s="3"/>
      <c r="I112" s="3"/>
      <c r="J112" s="3"/>
      <c r="K112" s="3"/>
      <c r="L112" s="3"/>
      <c r="M112" s="80"/>
      <c r="N112" s="3"/>
      <c r="O112" s="3"/>
      <c r="P112" s="3"/>
      <c r="Q112" s="3"/>
      <c r="R112" s="3"/>
      <c r="S112" s="3"/>
      <c r="T112" s="3"/>
      <c r="U112" s="3"/>
      <c r="V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80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</sheetData>
  <mergeCells count="965">
    <mergeCell ref="BK49:BL49"/>
    <mergeCell ref="BM49:BN49"/>
    <mergeCell ref="AK49:AL49"/>
    <mergeCell ref="AM49:AN49"/>
    <mergeCell ref="AO49:AP49"/>
    <mergeCell ref="AQ49:AR49"/>
    <mergeCell ref="AW49:AX49"/>
    <mergeCell ref="AY49:AZ49"/>
    <mergeCell ref="W49:X49"/>
    <mergeCell ref="Y49:Z49"/>
    <mergeCell ref="AA49:AB49"/>
    <mergeCell ref="AC49:AD49"/>
    <mergeCell ref="AE49:AF49"/>
    <mergeCell ref="AG49:AH49"/>
    <mergeCell ref="BE48:BF48"/>
    <mergeCell ref="BG48:BH48"/>
    <mergeCell ref="BI48:BJ48"/>
    <mergeCell ref="AE48:AF48"/>
    <mergeCell ref="BC49:BD49"/>
    <mergeCell ref="BE49:BF49"/>
    <mergeCell ref="BG49:BH49"/>
    <mergeCell ref="BK48:BL48"/>
    <mergeCell ref="BM48:BN48"/>
    <mergeCell ref="C49:D49"/>
    <mergeCell ref="K49:L49"/>
    <mergeCell ref="Q49:R49"/>
    <mergeCell ref="S49:T49"/>
    <mergeCell ref="U49:V49"/>
    <mergeCell ref="AS48:AT48"/>
    <mergeCell ref="AU48:AV48"/>
    <mergeCell ref="AW48:AX48"/>
    <mergeCell ref="AY48:AZ48"/>
    <mergeCell ref="BA48:BB48"/>
    <mergeCell ref="BC48:BD48"/>
    <mergeCell ref="AG48:AH48"/>
    <mergeCell ref="AI48:AJ48"/>
    <mergeCell ref="AK48:AL48"/>
    <mergeCell ref="AM48:AN48"/>
    <mergeCell ref="AO48:AP48"/>
    <mergeCell ref="AQ48:AR48"/>
    <mergeCell ref="U48:V48"/>
    <mergeCell ref="W48:X48"/>
    <mergeCell ref="Y48:Z48"/>
    <mergeCell ref="AA48:AB48"/>
    <mergeCell ref="AC48:AD48"/>
    <mergeCell ref="BM47:BN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BA47:BB47"/>
    <mergeCell ref="BC47:BD47"/>
    <mergeCell ref="BE47:BF47"/>
    <mergeCell ref="BG47:BH47"/>
    <mergeCell ref="BI47:BJ47"/>
    <mergeCell ref="BK47:BL47"/>
    <mergeCell ref="AO47:AP47"/>
    <mergeCell ref="AQ47:AR47"/>
    <mergeCell ref="AS47:AT47"/>
    <mergeCell ref="AU47:AV47"/>
    <mergeCell ref="AW47:AX47"/>
    <mergeCell ref="AY47:AZ47"/>
    <mergeCell ref="AC47:AD47"/>
    <mergeCell ref="AE47:AF47"/>
    <mergeCell ref="AG47:AH47"/>
    <mergeCell ref="AI47:AJ47"/>
    <mergeCell ref="AK47:AL47"/>
    <mergeCell ref="AM47:AN47"/>
    <mergeCell ref="Q47:R47"/>
    <mergeCell ref="S47:T47"/>
    <mergeCell ref="U47:V47"/>
    <mergeCell ref="W47:X47"/>
    <mergeCell ref="Y47:Z47"/>
    <mergeCell ref="AA47:AB47"/>
    <mergeCell ref="BI46:BJ46"/>
    <mergeCell ref="BK46:BL46"/>
    <mergeCell ref="BM46:BN46"/>
    <mergeCell ref="C47:D47"/>
    <mergeCell ref="E47:F47"/>
    <mergeCell ref="G47:H47"/>
    <mergeCell ref="I47:J47"/>
    <mergeCell ref="K47:L47"/>
    <mergeCell ref="M47:N47"/>
    <mergeCell ref="O47:P47"/>
    <mergeCell ref="AW46:AX46"/>
    <mergeCell ref="AY46:AZ46"/>
    <mergeCell ref="BA46:BB46"/>
    <mergeCell ref="BC46:BD46"/>
    <mergeCell ref="BE46:BF46"/>
    <mergeCell ref="BG46:BH46"/>
    <mergeCell ref="AK46:AL46"/>
    <mergeCell ref="AM46:AN46"/>
    <mergeCell ref="AO46:AP46"/>
    <mergeCell ref="AQ46:AR46"/>
    <mergeCell ref="AS46:AT46"/>
    <mergeCell ref="AU46:AV46"/>
    <mergeCell ref="Y46:Z46"/>
    <mergeCell ref="AA46:AB46"/>
    <mergeCell ref="AC46:AD46"/>
    <mergeCell ref="AE46:AF46"/>
    <mergeCell ref="AG46:AH46"/>
    <mergeCell ref="AI46:AJ46"/>
    <mergeCell ref="M46:N46"/>
    <mergeCell ref="O46:P46"/>
    <mergeCell ref="Q46:R46"/>
    <mergeCell ref="S46:T46"/>
    <mergeCell ref="U46:V46"/>
    <mergeCell ref="W46:X46"/>
    <mergeCell ref="BE45:BF45"/>
    <mergeCell ref="BG45:BH45"/>
    <mergeCell ref="BI45:BJ45"/>
    <mergeCell ref="BK45:BL45"/>
    <mergeCell ref="BM45:BN45"/>
    <mergeCell ref="C46:D46"/>
    <mergeCell ref="E46:F46"/>
    <mergeCell ref="G46:H46"/>
    <mergeCell ref="I46:J46"/>
    <mergeCell ref="K46:L46"/>
    <mergeCell ref="AS45:AT45"/>
    <mergeCell ref="AU45:AV45"/>
    <mergeCell ref="AW45:AX45"/>
    <mergeCell ref="AY45:AZ45"/>
    <mergeCell ref="BA45:BB45"/>
    <mergeCell ref="BC45:BD45"/>
    <mergeCell ref="AG45:AH45"/>
    <mergeCell ref="AI45:AJ45"/>
    <mergeCell ref="AK45:AL45"/>
    <mergeCell ref="AM45:AN45"/>
    <mergeCell ref="AO45:AP45"/>
    <mergeCell ref="AQ45:AR45"/>
    <mergeCell ref="U45:V45"/>
    <mergeCell ref="W45:X45"/>
    <mergeCell ref="Y45:Z45"/>
    <mergeCell ref="AA45:AB45"/>
    <mergeCell ref="AC45:AD45"/>
    <mergeCell ref="AE45:AF45"/>
    <mergeCell ref="BM44:BN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BA44:BB44"/>
    <mergeCell ref="BC44:BD44"/>
    <mergeCell ref="BE44:BF44"/>
    <mergeCell ref="BG44:BH44"/>
    <mergeCell ref="BI44:BJ44"/>
    <mergeCell ref="BK44:BL44"/>
    <mergeCell ref="AO44:AP44"/>
    <mergeCell ref="AQ44:AR44"/>
    <mergeCell ref="AS44:AT44"/>
    <mergeCell ref="AU44:AV44"/>
    <mergeCell ref="AC44:AD44"/>
    <mergeCell ref="AE44:AF44"/>
    <mergeCell ref="AG44:AH44"/>
    <mergeCell ref="AI44:AJ44"/>
    <mergeCell ref="AK44:AL44"/>
    <mergeCell ref="AM44:AN44"/>
    <mergeCell ref="Q44:R44"/>
    <mergeCell ref="S44:T44"/>
    <mergeCell ref="U44:V44"/>
    <mergeCell ref="W44:X44"/>
    <mergeCell ref="Y44:Z44"/>
    <mergeCell ref="AA44:AB44"/>
    <mergeCell ref="BM42:BN42"/>
    <mergeCell ref="C44:D44"/>
    <mergeCell ref="E44:F44"/>
    <mergeCell ref="G44:H44"/>
    <mergeCell ref="I44:J44"/>
    <mergeCell ref="K44:L44"/>
    <mergeCell ref="M44:N44"/>
    <mergeCell ref="O44:P44"/>
    <mergeCell ref="AW42:AX42"/>
    <mergeCell ref="AY42:AZ42"/>
    <mergeCell ref="BA42:BB42"/>
    <mergeCell ref="BC42:BD42"/>
    <mergeCell ref="BE42:BF42"/>
    <mergeCell ref="BG42:BH42"/>
    <mergeCell ref="AK42:AL42"/>
    <mergeCell ref="AM42:AN42"/>
    <mergeCell ref="AO42:AP42"/>
    <mergeCell ref="AQ42:AR42"/>
    <mergeCell ref="AS42:AT42"/>
    <mergeCell ref="AU42:AV42"/>
    <mergeCell ref="Y42:Z42"/>
    <mergeCell ref="AA42:AB42"/>
    <mergeCell ref="AW44:AX44"/>
    <mergeCell ref="AY44:AZ44"/>
    <mergeCell ref="AI42:AJ42"/>
    <mergeCell ref="M42:N42"/>
    <mergeCell ref="O42:P42"/>
    <mergeCell ref="Q42:R42"/>
    <mergeCell ref="S42:T42"/>
    <mergeCell ref="U42:V42"/>
    <mergeCell ref="W42:X42"/>
    <mergeCell ref="BI42:BJ42"/>
    <mergeCell ref="BK42:BL42"/>
    <mergeCell ref="BK41:BL41"/>
    <mergeCell ref="BM41:BN41"/>
    <mergeCell ref="C42:D42"/>
    <mergeCell ref="E42:F42"/>
    <mergeCell ref="G42:H42"/>
    <mergeCell ref="I42:J42"/>
    <mergeCell ref="K42:L42"/>
    <mergeCell ref="AS41:AT41"/>
    <mergeCell ref="AU41:AV41"/>
    <mergeCell ref="AW41:AX41"/>
    <mergeCell ref="AY41:AZ41"/>
    <mergeCell ref="BA41:BB41"/>
    <mergeCell ref="BC41:BD41"/>
    <mergeCell ref="AG41:AH41"/>
    <mergeCell ref="AI41:AJ41"/>
    <mergeCell ref="AK41:AL41"/>
    <mergeCell ref="AM41:AN41"/>
    <mergeCell ref="AO41:AP41"/>
    <mergeCell ref="AQ41:AR41"/>
    <mergeCell ref="U41:V41"/>
    <mergeCell ref="W41:X41"/>
    <mergeCell ref="AC42:AD42"/>
    <mergeCell ref="AE42:AF42"/>
    <mergeCell ref="AG42:AH42"/>
    <mergeCell ref="AE41:AF41"/>
    <mergeCell ref="BM40:BN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BA40:BB40"/>
    <mergeCell ref="BC40:BD40"/>
    <mergeCell ref="BE40:BF40"/>
    <mergeCell ref="BG40:BH40"/>
    <mergeCell ref="BI40:BJ40"/>
    <mergeCell ref="BK40:BL40"/>
    <mergeCell ref="AO40:AP40"/>
    <mergeCell ref="AQ40:AR40"/>
    <mergeCell ref="AS40:AT40"/>
    <mergeCell ref="AU40:AV40"/>
    <mergeCell ref="BE41:BF41"/>
    <mergeCell ref="BG41:BH41"/>
    <mergeCell ref="BI41:BJ41"/>
    <mergeCell ref="Q40:R40"/>
    <mergeCell ref="S40:T40"/>
    <mergeCell ref="U40:V40"/>
    <mergeCell ref="W40:X40"/>
    <mergeCell ref="Y40:Z40"/>
    <mergeCell ref="AA40:AB40"/>
    <mergeCell ref="Y41:Z41"/>
    <mergeCell ref="AA41:AB41"/>
    <mergeCell ref="AC41:AD41"/>
    <mergeCell ref="Y39:Z39"/>
    <mergeCell ref="AA39:AB39"/>
    <mergeCell ref="AW40:AX40"/>
    <mergeCell ref="AY40:AZ40"/>
    <mergeCell ref="AC40:AD40"/>
    <mergeCell ref="AE40:AF40"/>
    <mergeCell ref="AG40:AH40"/>
    <mergeCell ref="AI40:AJ40"/>
    <mergeCell ref="AK40:AL40"/>
    <mergeCell ref="AM40:AN40"/>
    <mergeCell ref="U39:V39"/>
    <mergeCell ref="W39:X39"/>
    <mergeCell ref="BI39:BJ39"/>
    <mergeCell ref="BK39:BL39"/>
    <mergeCell ref="BM39:BN39"/>
    <mergeCell ref="C40:D40"/>
    <mergeCell ref="E40:F40"/>
    <mergeCell ref="G40:H40"/>
    <mergeCell ref="I40:J40"/>
    <mergeCell ref="K40:L40"/>
    <mergeCell ref="M40:N40"/>
    <mergeCell ref="O40:P40"/>
    <mergeCell ref="AW39:AX39"/>
    <mergeCell ref="AY39:AZ39"/>
    <mergeCell ref="BA39:BB39"/>
    <mergeCell ref="BC39:BD39"/>
    <mergeCell ref="BE39:BF39"/>
    <mergeCell ref="BG39:BH39"/>
    <mergeCell ref="AK39:AL39"/>
    <mergeCell ref="AM39:AN39"/>
    <mergeCell ref="AO39:AP39"/>
    <mergeCell ref="AQ39:AR39"/>
    <mergeCell ref="AS39:AT39"/>
    <mergeCell ref="AU39:AV39"/>
    <mergeCell ref="BE37:BF37"/>
    <mergeCell ref="BG37:BH37"/>
    <mergeCell ref="BI37:BJ37"/>
    <mergeCell ref="BK37:BL37"/>
    <mergeCell ref="BM37:BN37"/>
    <mergeCell ref="C39:D39"/>
    <mergeCell ref="E39:F39"/>
    <mergeCell ref="G39:H39"/>
    <mergeCell ref="I39:J39"/>
    <mergeCell ref="K39:L39"/>
    <mergeCell ref="AI37:AJ37"/>
    <mergeCell ref="AS37:AT37"/>
    <mergeCell ref="AU37:AV37"/>
    <mergeCell ref="AY37:AZ37"/>
    <mergeCell ref="BA37:BB37"/>
    <mergeCell ref="BC37:BD37"/>
    <mergeCell ref="AC39:AD39"/>
    <mergeCell ref="AE39:AF39"/>
    <mergeCell ref="AG39:AH39"/>
    <mergeCell ref="AI39:AJ39"/>
    <mergeCell ref="M39:N39"/>
    <mergeCell ref="O39:P39"/>
    <mergeCell ref="Q39:R39"/>
    <mergeCell ref="S39:T39"/>
    <mergeCell ref="BI36:BJ36"/>
    <mergeCell ref="BK36:BL36"/>
    <mergeCell ref="BM36:BN36"/>
    <mergeCell ref="E37:F37"/>
    <mergeCell ref="G37:H37"/>
    <mergeCell ref="I37:J37"/>
    <mergeCell ref="M37:N37"/>
    <mergeCell ref="U37:V37"/>
    <mergeCell ref="W37:X37"/>
    <mergeCell ref="Y37:Z37"/>
    <mergeCell ref="AW36:AX36"/>
    <mergeCell ref="AY36:AZ36"/>
    <mergeCell ref="BA36:BB36"/>
    <mergeCell ref="BC36:BD36"/>
    <mergeCell ref="BE36:BF36"/>
    <mergeCell ref="BG36:BH36"/>
    <mergeCell ref="AE36:AF36"/>
    <mergeCell ref="AK36:AL36"/>
    <mergeCell ref="AM36:AN36"/>
    <mergeCell ref="AO36:AP36"/>
    <mergeCell ref="AQ36:AR36"/>
    <mergeCell ref="AU36:AV36"/>
    <mergeCell ref="S36:T36"/>
    <mergeCell ref="U36:V36"/>
    <mergeCell ref="W36:X36"/>
    <mergeCell ref="Y36:Z36"/>
    <mergeCell ref="AA36:AB36"/>
    <mergeCell ref="AC36:AD36"/>
    <mergeCell ref="E36:F36"/>
    <mergeCell ref="I36:J36"/>
    <mergeCell ref="K36:L36"/>
    <mergeCell ref="M36:N36"/>
    <mergeCell ref="O36:P36"/>
    <mergeCell ref="Q36:R36"/>
    <mergeCell ref="BC35:BD35"/>
    <mergeCell ref="BE35:BF35"/>
    <mergeCell ref="BG35:BH35"/>
    <mergeCell ref="BI35:BJ35"/>
    <mergeCell ref="BK35:BL35"/>
    <mergeCell ref="BM35:BN35"/>
    <mergeCell ref="AO35:AP35"/>
    <mergeCell ref="AQ35:AR35"/>
    <mergeCell ref="AU35:AV35"/>
    <mergeCell ref="AW35:AX35"/>
    <mergeCell ref="AY35:AZ35"/>
    <mergeCell ref="BA35:BB35"/>
    <mergeCell ref="Y35:Z35"/>
    <mergeCell ref="AA35:AB35"/>
    <mergeCell ref="AC35:AD35"/>
    <mergeCell ref="AE35:AF35"/>
    <mergeCell ref="AK35:AL35"/>
    <mergeCell ref="AM35:AN35"/>
    <mergeCell ref="BM34:BN34"/>
    <mergeCell ref="E35:F35"/>
    <mergeCell ref="I35:J35"/>
    <mergeCell ref="K35:L35"/>
    <mergeCell ref="M35:N35"/>
    <mergeCell ref="O35:P35"/>
    <mergeCell ref="Q35:R35"/>
    <mergeCell ref="S35:T35"/>
    <mergeCell ref="U35:V35"/>
    <mergeCell ref="W35:X35"/>
    <mergeCell ref="BA34:BB34"/>
    <mergeCell ref="BC34:BD34"/>
    <mergeCell ref="BE34:BF34"/>
    <mergeCell ref="BG34:BH34"/>
    <mergeCell ref="BI34:BJ34"/>
    <mergeCell ref="BK34:BL34"/>
    <mergeCell ref="AM34:AN34"/>
    <mergeCell ref="AO34:AP34"/>
    <mergeCell ref="AQ34:AR34"/>
    <mergeCell ref="AU34:AV34"/>
    <mergeCell ref="AW34:AX34"/>
    <mergeCell ref="AY34:AZ34"/>
    <mergeCell ref="W34:X34"/>
    <mergeCell ref="Y34:Z34"/>
    <mergeCell ref="AA34:AB34"/>
    <mergeCell ref="AC34:AD34"/>
    <mergeCell ref="AE34:AF34"/>
    <mergeCell ref="AK34:AL34"/>
    <mergeCell ref="BK33:BL33"/>
    <mergeCell ref="BM33:BN33"/>
    <mergeCell ref="E34:F34"/>
    <mergeCell ref="I34:J34"/>
    <mergeCell ref="K34:L34"/>
    <mergeCell ref="M34:N34"/>
    <mergeCell ref="O34:P34"/>
    <mergeCell ref="Q34:R34"/>
    <mergeCell ref="S34:T34"/>
    <mergeCell ref="U34:V34"/>
    <mergeCell ref="AY33:AZ33"/>
    <mergeCell ref="BA33:BB33"/>
    <mergeCell ref="BC33:BD33"/>
    <mergeCell ref="BE33:BF33"/>
    <mergeCell ref="BG33:BH33"/>
    <mergeCell ref="BI33:BJ33"/>
    <mergeCell ref="AM33:AN33"/>
    <mergeCell ref="AO33:AP33"/>
    <mergeCell ref="AQ33:AR33"/>
    <mergeCell ref="AS33:AT33"/>
    <mergeCell ref="AU33:AV33"/>
    <mergeCell ref="AW33:AX33"/>
    <mergeCell ref="AA33:AB33"/>
    <mergeCell ref="AC33:AD33"/>
    <mergeCell ref="AE33:AF33"/>
    <mergeCell ref="AG33:AH33"/>
    <mergeCell ref="AI33:AJ33"/>
    <mergeCell ref="AK33:AL33"/>
    <mergeCell ref="BM27:BN27"/>
    <mergeCell ref="C33:D33"/>
    <mergeCell ref="G33:H33"/>
    <mergeCell ref="K33:L33"/>
    <mergeCell ref="O33:P33"/>
    <mergeCell ref="Q33:R33"/>
    <mergeCell ref="S33:T33"/>
    <mergeCell ref="U33:V33"/>
    <mergeCell ref="W33:X33"/>
    <mergeCell ref="Y33:Z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S24:T24"/>
    <mergeCell ref="U24:V24"/>
    <mergeCell ref="BG25:BH25"/>
    <mergeCell ref="BK25:BL25"/>
    <mergeCell ref="BM25:BN25"/>
    <mergeCell ref="C27:D27"/>
    <mergeCell ref="E27:F27"/>
    <mergeCell ref="G27:H27"/>
    <mergeCell ref="I27:J27"/>
    <mergeCell ref="K27:L27"/>
    <mergeCell ref="M27:N27"/>
    <mergeCell ref="O27:P27"/>
    <mergeCell ref="AQ25:AR25"/>
    <mergeCell ref="AS25:AT25"/>
    <mergeCell ref="AW25:AX25"/>
    <mergeCell ref="AY25:AZ25"/>
    <mergeCell ref="BC25:BD25"/>
    <mergeCell ref="BE25:BF25"/>
    <mergeCell ref="AA25:AB25"/>
    <mergeCell ref="AC25:AD25"/>
    <mergeCell ref="AE25:AF25"/>
    <mergeCell ref="AG25:AH25"/>
    <mergeCell ref="AK25:AL25"/>
    <mergeCell ref="AM25:AN25"/>
    <mergeCell ref="BC23:BD23"/>
    <mergeCell ref="BE23:BF23"/>
    <mergeCell ref="BG23:BH23"/>
    <mergeCell ref="BK23:BL23"/>
    <mergeCell ref="BM23:BN23"/>
    <mergeCell ref="AW23:AX23"/>
    <mergeCell ref="AY23:AZ23"/>
    <mergeCell ref="BM24:BN24"/>
    <mergeCell ref="C25:D25"/>
    <mergeCell ref="K25:L25"/>
    <mergeCell ref="M25:N25"/>
    <mergeCell ref="O25:P25"/>
    <mergeCell ref="Q25:R25"/>
    <mergeCell ref="S25:T25"/>
    <mergeCell ref="U25:V25"/>
    <mergeCell ref="W25:X25"/>
    <mergeCell ref="Y25:Z25"/>
    <mergeCell ref="AW24:AX24"/>
    <mergeCell ref="AY24:AZ24"/>
    <mergeCell ref="BC24:BD24"/>
    <mergeCell ref="BE24:BF24"/>
    <mergeCell ref="BG24:BH24"/>
    <mergeCell ref="BK24:BL24"/>
    <mergeCell ref="AE24:AF24"/>
    <mergeCell ref="C24:D24"/>
    <mergeCell ref="K24:L24"/>
    <mergeCell ref="M24:N24"/>
    <mergeCell ref="O24:P24"/>
    <mergeCell ref="Q24:R24"/>
    <mergeCell ref="AK23:AL23"/>
    <mergeCell ref="AM23:AN23"/>
    <mergeCell ref="AQ23:AR23"/>
    <mergeCell ref="AS23:AT23"/>
    <mergeCell ref="W23:X23"/>
    <mergeCell ref="Y23:Z23"/>
    <mergeCell ref="AA23:AB23"/>
    <mergeCell ref="AC23:AD23"/>
    <mergeCell ref="AE23:AF23"/>
    <mergeCell ref="AG23:AH23"/>
    <mergeCell ref="W24:X24"/>
    <mergeCell ref="Y24:Z24"/>
    <mergeCell ref="AA24:AB24"/>
    <mergeCell ref="AC24:AD24"/>
    <mergeCell ref="AG24:AH24"/>
    <mergeCell ref="AK24:AL24"/>
    <mergeCell ref="AM24:AN24"/>
    <mergeCell ref="AQ24:AR24"/>
    <mergeCell ref="AS24:AT24"/>
    <mergeCell ref="S21:T21"/>
    <mergeCell ref="U21:V21"/>
    <mergeCell ref="BG22:BH22"/>
    <mergeCell ref="BK22:BL22"/>
    <mergeCell ref="BM22:BN22"/>
    <mergeCell ref="C23:D23"/>
    <mergeCell ref="K23:L23"/>
    <mergeCell ref="M23:N23"/>
    <mergeCell ref="O23:P23"/>
    <mergeCell ref="Q23:R23"/>
    <mergeCell ref="S23:T23"/>
    <mergeCell ref="U23:V23"/>
    <mergeCell ref="AQ22:AR22"/>
    <mergeCell ref="AS22:AT22"/>
    <mergeCell ref="AW22:AX22"/>
    <mergeCell ref="AY22:AZ22"/>
    <mergeCell ref="BC22:BD22"/>
    <mergeCell ref="BE22:BF22"/>
    <mergeCell ref="AA22:AB22"/>
    <mergeCell ref="AC22:AD22"/>
    <mergeCell ref="AE22:AF22"/>
    <mergeCell ref="AG22:AH22"/>
    <mergeCell ref="AK22:AL22"/>
    <mergeCell ref="AM22:AN22"/>
    <mergeCell ref="BC20:BD20"/>
    <mergeCell ref="BE20:BF20"/>
    <mergeCell ref="BG20:BH20"/>
    <mergeCell ref="BK20:BL20"/>
    <mergeCell ref="BM20:BN20"/>
    <mergeCell ref="AW20:AX20"/>
    <mergeCell ref="AY20:AZ20"/>
    <mergeCell ref="BM21:BN21"/>
    <mergeCell ref="C22:D22"/>
    <mergeCell ref="K22:L22"/>
    <mergeCell ref="M22:N22"/>
    <mergeCell ref="O22:P22"/>
    <mergeCell ref="Q22:R22"/>
    <mergeCell ref="S22:T22"/>
    <mergeCell ref="U22:V22"/>
    <mergeCell ref="W22:X22"/>
    <mergeCell ref="Y22:Z22"/>
    <mergeCell ref="AW21:AX21"/>
    <mergeCell ref="AY21:AZ21"/>
    <mergeCell ref="BC21:BD21"/>
    <mergeCell ref="BE21:BF21"/>
    <mergeCell ref="BG21:BH21"/>
    <mergeCell ref="BK21:BL21"/>
    <mergeCell ref="AE21:AF21"/>
    <mergeCell ref="C21:D21"/>
    <mergeCell ref="K21:L21"/>
    <mergeCell ref="M21:N21"/>
    <mergeCell ref="O21:P21"/>
    <mergeCell ref="Q21:R21"/>
    <mergeCell ref="AK20:AL20"/>
    <mergeCell ref="AM20:AN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W21:X21"/>
    <mergeCell ref="Y21:Z21"/>
    <mergeCell ref="AA21:AB21"/>
    <mergeCell ref="AC21:AD21"/>
    <mergeCell ref="AG21:AH21"/>
    <mergeCell ref="AK21:AL21"/>
    <mergeCell ref="AM21:AN21"/>
    <mergeCell ref="AQ21:AR21"/>
    <mergeCell ref="AS21:AT21"/>
    <mergeCell ref="C20:D20"/>
    <mergeCell ref="K20:L20"/>
    <mergeCell ref="M20:N20"/>
    <mergeCell ref="O20:P20"/>
    <mergeCell ref="Q20:R20"/>
    <mergeCell ref="S20:T20"/>
    <mergeCell ref="U20:V20"/>
    <mergeCell ref="AQ19:AR19"/>
    <mergeCell ref="AS19:AT19"/>
    <mergeCell ref="AA19:AB19"/>
    <mergeCell ref="AC19:AD19"/>
    <mergeCell ref="AE19:AF19"/>
    <mergeCell ref="AG19:AH19"/>
    <mergeCell ref="AK19:AL19"/>
    <mergeCell ref="AM19:AN19"/>
    <mergeCell ref="E18:F18"/>
    <mergeCell ref="G18:H18"/>
    <mergeCell ref="S18:T18"/>
    <mergeCell ref="AI18:AJ18"/>
    <mergeCell ref="AU18:AV18"/>
    <mergeCell ref="BA18:BB18"/>
    <mergeCell ref="BG19:BH19"/>
    <mergeCell ref="BK19:BL19"/>
    <mergeCell ref="BM19:BN19"/>
    <mergeCell ref="AW19:AX19"/>
    <mergeCell ref="AY19:AZ19"/>
    <mergeCell ref="BC19:BD19"/>
    <mergeCell ref="BE19:BF19"/>
    <mergeCell ref="C19:D19"/>
    <mergeCell ref="K19:L19"/>
    <mergeCell ref="M19:N19"/>
    <mergeCell ref="O19:P19"/>
    <mergeCell ref="Q19:R19"/>
    <mergeCell ref="S19:T19"/>
    <mergeCell ref="U19:V19"/>
    <mergeCell ref="W19:X19"/>
    <mergeCell ref="Y19:Z19"/>
    <mergeCell ref="BK17:BL17"/>
    <mergeCell ref="BM17:BN17"/>
    <mergeCell ref="AQ17:AR17"/>
    <mergeCell ref="AS17:AT17"/>
    <mergeCell ref="AU17:AV17"/>
    <mergeCell ref="AW17:AX17"/>
    <mergeCell ref="AY17:AZ17"/>
    <mergeCell ref="BA17:BB17"/>
    <mergeCell ref="BI18:BJ18"/>
    <mergeCell ref="U17:V17"/>
    <mergeCell ref="W17:X17"/>
    <mergeCell ref="Y17:Z17"/>
    <mergeCell ref="AA17:AB17"/>
    <mergeCell ref="AC17:AD17"/>
    <mergeCell ref="BC17:BD17"/>
    <mergeCell ref="BE17:BF17"/>
    <mergeCell ref="BG17:BH17"/>
    <mergeCell ref="BI17:BJ17"/>
    <mergeCell ref="C17:D17"/>
    <mergeCell ref="E17:F17"/>
    <mergeCell ref="G17:H17"/>
    <mergeCell ref="I17:J17"/>
    <mergeCell ref="K17:L17"/>
    <mergeCell ref="M17:N17"/>
    <mergeCell ref="O17:P17"/>
    <mergeCell ref="Q17:R17"/>
    <mergeCell ref="AY16:AZ16"/>
    <mergeCell ref="AM16:AN16"/>
    <mergeCell ref="AO16:AP16"/>
    <mergeCell ref="AQ16:AR16"/>
    <mergeCell ref="AS16:AT16"/>
    <mergeCell ref="AU16:AV16"/>
    <mergeCell ref="AW16:AX16"/>
    <mergeCell ref="AA16:AB16"/>
    <mergeCell ref="AC16:AD16"/>
    <mergeCell ref="AE17:AF17"/>
    <mergeCell ref="AG17:AH17"/>
    <mergeCell ref="AI17:AJ17"/>
    <mergeCell ref="AK17:AL17"/>
    <mergeCell ref="AM17:AN17"/>
    <mergeCell ref="AO17:AP17"/>
    <mergeCell ref="S17:T17"/>
    <mergeCell ref="AK16:AL16"/>
    <mergeCell ref="O16:P16"/>
    <mergeCell ref="Q16:R16"/>
    <mergeCell ref="S16:T16"/>
    <mergeCell ref="U16:V16"/>
    <mergeCell ref="W16:X16"/>
    <mergeCell ref="Y16:Z16"/>
    <mergeCell ref="BK16:BL16"/>
    <mergeCell ref="BM16:BN16"/>
    <mergeCell ref="BA16:BB16"/>
    <mergeCell ref="BC16:BD16"/>
    <mergeCell ref="BE16:BF16"/>
    <mergeCell ref="BG16:BH16"/>
    <mergeCell ref="BI16:BJ16"/>
    <mergeCell ref="C16:D16"/>
    <mergeCell ref="E16:F16"/>
    <mergeCell ref="G16:H16"/>
    <mergeCell ref="I16:J16"/>
    <mergeCell ref="K16:L16"/>
    <mergeCell ref="M16:N16"/>
    <mergeCell ref="BC15:BD15"/>
    <mergeCell ref="BE15:BF15"/>
    <mergeCell ref="BG15:BH15"/>
    <mergeCell ref="AE15:AF15"/>
    <mergeCell ref="AG15:AH15"/>
    <mergeCell ref="AI15:AJ15"/>
    <mergeCell ref="AK15:AL15"/>
    <mergeCell ref="AM15:AN15"/>
    <mergeCell ref="AO15:AP15"/>
    <mergeCell ref="S15:T15"/>
    <mergeCell ref="U15:V15"/>
    <mergeCell ref="W15:X15"/>
    <mergeCell ref="Y15:Z15"/>
    <mergeCell ref="AA15:AB15"/>
    <mergeCell ref="AC15:AD15"/>
    <mergeCell ref="AE16:AF16"/>
    <mergeCell ref="AG16:AH16"/>
    <mergeCell ref="AI16:AJ16"/>
    <mergeCell ref="BI15:BJ15"/>
    <mergeCell ref="BK15:BL15"/>
    <mergeCell ref="BM15:BN15"/>
    <mergeCell ref="AQ15:AR15"/>
    <mergeCell ref="AS15:AT15"/>
    <mergeCell ref="AU15:AV15"/>
    <mergeCell ref="AW15:AX15"/>
    <mergeCell ref="AY15:AZ15"/>
    <mergeCell ref="BA15:BB15"/>
    <mergeCell ref="C15:D15"/>
    <mergeCell ref="E15:F15"/>
    <mergeCell ref="G15:H15"/>
    <mergeCell ref="I15:J15"/>
    <mergeCell ref="K15:L15"/>
    <mergeCell ref="M15:N15"/>
    <mergeCell ref="O15:P15"/>
    <mergeCell ref="Q15:R15"/>
    <mergeCell ref="AY14:AZ14"/>
    <mergeCell ref="AM14:AN14"/>
    <mergeCell ref="AO14:AP14"/>
    <mergeCell ref="AQ14:AR14"/>
    <mergeCell ref="AS14:AT14"/>
    <mergeCell ref="AU14:AV14"/>
    <mergeCell ref="AW14:AX14"/>
    <mergeCell ref="AA14:AB14"/>
    <mergeCell ref="AC14:AD14"/>
    <mergeCell ref="AK14:AL14"/>
    <mergeCell ref="O14:P14"/>
    <mergeCell ref="Q14:R14"/>
    <mergeCell ref="S14:T14"/>
    <mergeCell ref="U14:V14"/>
    <mergeCell ref="W14:X14"/>
    <mergeCell ref="Y14:Z14"/>
    <mergeCell ref="BK14:BL14"/>
    <mergeCell ref="BM14:BN14"/>
    <mergeCell ref="BA14:BB14"/>
    <mergeCell ref="BC14:BD14"/>
    <mergeCell ref="BE14:BF14"/>
    <mergeCell ref="BG14:BH14"/>
    <mergeCell ref="BI14:BJ14"/>
    <mergeCell ref="C14:D14"/>
    <mergeCell ref="E14:F14"/>
    <mergeCell ref="G14:H14"/>
    <mergeCell ref="I14:J14"/>
    <mergeCell ref="K14:L14"/>
    <mergeCell ref="M14:N14"/>
    <mergeCell ref="BC13:BD13"/>
    <mergeCell ref="BE13:BF13"/>
    <mergeCell ref="BG13:BH13"/>
    <mergeCell ref="AE13:AF13"/>
    <mergeCell ref="AG13:AH13"/>
    <mergeCell ref="AI13:AJ13"/>
    <mergeCell ref="AK13:AL13"/>
    <mergeCell ref="AM13:AN13"/>
    <mergeCell ref="AO13:AP13"/>
    <mergeCell ref="S13:T13"/>
    <mergeCell ref="U13:V13"/>
    <mergeCell ref="W13:X13"/>
    <mergeCell ref="Y13:Z13"/>
    <mergeCell ref="AA13:AB13"/>
    <mergeCell ref="AC13:AD13"/>
    <mergeCell ref="AE14:AF14"/>
    <mergeCell ref="AG14:AH14"/>
    <mergeCell ref="AI14:AJ14"/>
    <mergeCell ref="BI13:BJ13"/>
    <mergeCell ref="BK13:BL13"/>
    <mergeCell ref="BM13:BN13"/>
    <mergeCell ref="AQ13:AR13"/>
    <mergeCell ref="AS13:AT13"/>
    <mergeCell ref="AU13:AV13"/>
    <mergeCell ref="AW13:AX13"/>
    <mergeCell ref="AY13:AZ13"/>
    <mergeCell ref="BA13:BB13"/>
    <mergeCell ref="C13:D13"/>
    <mergeCell ref="E13:F13"/>
    <mergeCell ref="G13:H13"/>
    <mergeCell ref="I13:J13"/>
    <mergeCell ref="K13:L13"/>
    <mergeCell ref="M13:N13"/>
    <mergeCell ref="O13:P13"/>
    <mergeCell ref="Q13:R13"/>
    <mergeCell ref="AY11:AZ11"/>
    <mergeCell ref="AM11:AN11"/>
    <mergeCell ref="AO11:AP11"/>
    <mergeCell ref="AQ11:AR11"/>
    <mergeCell ref="AS11:AT11"/>
    <mergeCell ref="AU11:AV11"/>
    <mergeCell ref="AW11:AX11"/>
    <mergeCell ref="AA11:AB11"/>
    <mergeCell ref="AC11:AD11"/>
    <mergeCell ref="AK11:AL11"/>
    <mergeCell ref="O11:P11"/>
    <mergeCell ref="Q11:R11"/>
    <mergeCell ref="S11:T11"/>
    <mergeCell ref="U11:V11"/>
    <mergeCell ref="W11:X11"/>
    <mergeCell ref="Y11:Z11"/>
    <mergeCell ref="BK11:BL11"/>
    <mergeCell ref="BM11:BN11"/>
    <mergeCell ref="BA11:BB11"/>
    <mergeCell ref="BC11:BD11"/>
    <mergeCell ref="BE11:BF11"/>
    <mergeCell ref="BG11:BH11"/>
    <mergeCell ref="BI11:BJ11"/>
    <mergeCell ref="C11:D11"/>
    <mergeCell ref="E11:F11"/>
    <mergeCell ref="G11:H11"/>
    <mergeCell ref="I11:J11"/>
    <mergeCell ref="K11:L11"/>
    <mergeCell ref="M11:N11"/>
    <mergeCell ref="BC10:BD10"/>
    <mergeCell ref="BE10:BF10"/>
    <mergeCell ref="BG10:BH10"/>
    <mergeCell ref="AE10:AF10"/>
    <mergeCell ref="AG10:AH10"/>
    <mergeCell ref="AI10:AJ10"/>
    <mergeCell ref="AK10:AL10"/>
    <mergeCell ref="AM10:AN10"/>
    <mergeCell ref="AO10:AP10"/>
    <mergeCell ref="S10:T10"/>
    <mergeCell ref="U10:V10"/>
    <mergeCell ref="W10:X10"/>
    <mergeCell ref="Y10:Z10"/>
    <mergeCell ref="AA10:AB10"/>
    <mergeCell ref="AC10:AD10"/>
    <mergeCell ref="AE11:AF11"/>
    <mergeCell ref="AG11:AH11"/>
    <mergeCell ref="AI11:AJ11"/>
    <mergeCell ref="BI10:BJ10"/>
    <mergeCell ref="BK10:BL10"/>
    <mergeCell ref="BM10:BN10"/>
    <mergeCell ref="AQ10:AR10"/>
    <mergeCell ref="AS10:AT10"/>
    <mergeCell ref="AU10:AV10"/>
    <mergeCell ref="AW10:AX10"/>
    <mergeCell ref="AY10:AZ10"/>
    <mergeCell ref="BA10:BB10"/>
    <mergeCell ref="C10:D10"/>
    <mergeCell ref="E10:F10"/>
    <mergeCell ref="G10:H10"/>
    <mergeCell ref="I10:J10"/>
    <mergeCell ref="K10:L10"/>
    <mergeCell ref="M10:N10"/>
    <mergeCell ref="O10:P10"/>
    <mergeCell ref="Q10:R10"/>
    <mergeCell ref="AY9:AZ9"/>
    <mergeCell ref="AM9:AN9"/>
    <mergeCell ref="AO9:AP9"/>
    <mergeCell ref="AQ9:AR9"/>
    <mergeCell ref="AS9:AT9"/>
    <mergeCell ref="AU9:AV9"/>
    <mergeCell ref="AW9:AX9"/>
    <mergeCell ref="AA9:AB9"/>
    <mergeCell ref="AC9:AD9"/>
    <mergeCell ref="AK9:AL9"/>
    <mergeCell ref="O9:P9"/>
    <mergeCell ref="Q9:R9"/>
    <mergeCell ref="S9:T9"/>
    <mergeCell ref="U9:V9"/>
    <mergeCell ref="W9:X9"/>
    <mergeCell ref="Y9:Z9"/>
    <mergeCell ref="BK9:BL9"/>
    <mergeCell ref="BM9:BN9"/>
    <mergeCell ref="BA9:BB9"/>
    <mergeCell ref="BC9:BD9"/>
    <mergeCell ref="BE9:BF9"/>
    <mergeCell ref="BG9:BH9"/>
    <mergeCell ref="BI9:BJ9"/>
    <mergeCell ref="C9:D9"/>
    <mergeCell ref="E9:F9"/>
    <mergeCell ref="G9:H9"/>
    <mergeCell ref="I9:J9"/>
    <mergeCell ref="K9:L9"/>
    <mergeCell ref="M9:N9"/>
    <mergeCell ref="BC8:BD8"/>
    <mergeCell ref="BE8:BF8"/>
    <mergeCell ref="BG8:BH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AE9:AF9"/>
    <mergeCell ref="AG9:AH9"/>
    <mergeCell ref="AI9:AJ9"/>
    <mergeCell ref="BI8:BJ8"/>
    <mergeCell ref="BK8:BL8"/>
    <mergeCell ref="BM8:BN8"/>
    <mergeCell ref="AQ8:AR8"/>
    <mergeCell ref="AS8:AT8"/>
    <mergeCell ref="AU8:AV8"/>
    <mergeCell ref="AW8:AX8"/>
    <mergeCell ref="AY8:AZ8"/>
    <mergeCell ref="BA8:BB8"/>
    <mergeCell ref="C8:D8"/>
    <mergeCell ref="E8:F8"/>
    <mergeCell ref="G8:H8"/>
    <mergeCell ref="I8:J8"/>
    <mergeCell ref="K8:L8"/>
    <mergeCell ref="M8:N8"/>
    <mergeCell ref="O8:P8"/>
    <mergeCell ref="Q8:R8"/>
    <mergeCell ref="AY4:AZ4"/>
    <mergeCell ref="AM4:AN4"/>
    <mergeCell ref="AO4:AP4"/>
    <mergeCell ref="AQ4:AR4"/>
    <mergeCell ref="AS4:AT4"/>
    <mergeCell ref="AU4:AV4"/>
    <mergeCell ref="AW4:AX4"/>
    <mergeCell ref="AA4:AB4"/>
    <mergeCell ref="AC4:AD4"/>
    <mergeCell ref="AK4:AL4"/>
    <mergeCell ref="O4:P4"/>
    <mergeCell ref="Q4:R4"/>
    <mergeCell ref="S4:T4"/>
    <mergeCell ref="U4:V4"/>
    <mergeCell ref="W4:X4"/>
    <mergeCell ref="Y4:Z4"/>
    <mergeCell ref="BK4:BL4"/>
    <mergeCell ref="BM4:BN4"/>
    <mergeCell ref="BA4:BB4"/>
    <mergeCell ref="BC4:BD4"/>
    <mergeCell ref="BE4:BF4"/>
    <mergeCell ref="BG4:BH4"/>
    <mergeCell ref="BI4:BJ4"/>
    <mergeCell ref="C4:D4"/>
    <mergeCell ref="E4:F4"/>
    <mergeCell ref="G4:H4"/>
    <mergeCell ref="I4:J4"/>
    <mergeCell ref="K4:L4"/>
    <mergeCell ref="M4:N4"/>
    <mergeCell ref="AE4:AF4"/>
    <mergeCell ref="AG4:AH4"/>
    <mergeCell ref="AI4:AJ4"/>
  </mergeCells>
  <conditionalFormatting sqref="BT4:XFD4">
    <cfRule type="expression" dxfId="1" priority="1">
      <formula>BT4&lt;&gt;#REF!</formula>
    </cfRule>
  </conditionalFormatting>
  <conditionalFormatting sqref="BR4:BS4">
    <cfRule type="expression" dxfId="0" priority="2">
      <formula>BR4&lt;&gt;#REF!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6A88-2CAC-4D5B-9453-2CF3721D9E37}">
  <dimension ref="A1:AV105"/>
  <sheetViews>
    <sheetView tabSelected="1" workbookViewId="0">
      <selection activeCell="E6" sqref="E6:F6"/>
    </sheetView>
  </sheetViews>
  <sheetFormatPr defaultColWidth="9.33203125" defaultRowHeight="14.4" x14ac:dyDescent="0.3"/>
  <cols>
    <col min="1" max="1" width="9.33203125" style="3"/>
    <col min="2" max="2" width="20.6640625" style="2" bestFit="1" customWidth="1"/>
    <col min="3" max="6" width="9.6640625" style="2" customWidth="1"/>
    <col min="7" max="14" width="10.6640625" style="2" customWidth="1"/>
    <col min="15" max="15" width="3.5546875" style="2" customWidth="1"/>
    <col min="16" max="21" width="10.6640625" style="2" customWidth="1"/>
    <col min="22" max="27" width="10.6640625" style="2" hidden="1" customWidth="1"/>
    <col min="28" max="33" width="10.6640625" style="2" customWidth="1"/>
    <col min="34" max="35" width="10.6640625" style="2" hidden="1" customWidth="1"/>
    <col min="36" max="41" width="10.6640625" style="2" customWidth="1"/>
    <col min="42" max="43" width="10.6640625" style="3" customWidth="1"/>
    <col min="44" max="16384" width="9.33203125" style="3"/>
  </cols>
  <sheetData>
    <row r="1" spans="2:47" ht="15" thickBot="1" x14ac:dyDescent="0.35">
      <c r="B1" s="4"/>
      <c r="C1" s="3"/>
      <c r="D1" s="3"/>
      <c r="K1" s="4"/>
    </row>
    <row r="2" spans="2:47" ht="38.25" customHeight="1" thickTop="1" thickBot="1" x14ac:dyDescent="0.35">
      <c r="B2" s="87" t="s">
        <v>0</v>
      </c>
      <c r="C2" s="256" t="str">
        <f>[1]Transportation_Planning_Factors!C4</f>
        <v>Residential</v>
      </c>
      <c r="D2" s="257"/>
      <c r="E2" s="256" t="str">
        <f>[1]Transportation_Planning_Factors!E4</f>
        <v>Local Retail</v>
      </c>
      <c r="F2" s="257"/>
      <c r="G2" s="256" t="str">
        <f>[1]Transportation_Planning_Factors!G4</f>
        <v>Destination Retail</v>
      </c>
      <c r="H2" s="257"/>
      <c r="I2" s="256" t="str">
        <f>[1]Transportation_Planning_Factors!I4</f>
        <v>Office</v>
      </c>
      <c r="J2" s="257"/>
      <c r="K2" s="256" t="str">
        <f>[1]Transportation_Planning_Factors!K4</f>
        <v>Warehouse</v>
      </c>
      <c r="L2" s="257"/>
      <c r="M2" s="256" t="str">
        <f>[1]Transportation_Planning_Factors!M4</f>
        <v>Medical Office</v>
      </c>
      <c r="N2" s="261"/>
      <c r="O2" s="88"/>
      <c r="P2" s="261" t="str">
        <f>[1]Transportation_Planning_Factors!O4</f>
        <v>Self-Storage</v>
      </c>
      <c r="Q2" s="257"/>
      <c r="R2" s="256" t="str">
        <f>[1]Transportation_Planning_Factors!Q4</f>
        <v>Light Industrial</v>
      </c>
      <c r="S2" s="257"/>
      <c r="T2" s="256" t="str">
        <f>[1]Transportation_Planning_Factors!S4</f>
        <v>Life Science</v>
      </c>
      <c r="U2" s="257"/>
      <c r="V2" s="256" t="str">
        <f>[1]Transportation_Planning_Factors!U4</f>
        <v>PS/IS School (Grade K-4 Student)</v>
      </c>
      <c r="W2" s="257"/>
      <c r="X2" s="256" t="str">
        <f>[1]Transportation_Planning_Factors!W4</f>
        <v>Parents (Pre-K - Grade 5)</v>
      </c>
      <c r="Y2" s="257"/>
      <c r="Z2" s="256" t="str">
        <f>[1]Transportation_Planning_Factors!Y4</f>
        <v>PS/IS School Staff</v>
      </c>
      <c r="AA2" s="257"/>
      <c r="AB2" s="256" t="str">
        <f>[1]Transportation_Planning_Factors!AA4</f>
        <v>Auto Repair</v>
      </c>
      <c r="AC2" s="257"/>
      <c r="AD2" s="256" t="str">
        <f>[1]Transportation_Planning_Factors!AC4</f>
        <v>House of Worship</v>
      </c>
      <c r="AE2" s="257"/>
      <c r="AF2" s="256" t="str">
        <f>[1]Transportation_Planning_Factors!AE4</f>
        <v>Community Center</v>
      </c>
      <c r="AG2" s="257"/>
      <c r="AH2" s="256"/>
      <c r="AI2" s="257"/>
      <c r="AJ2" s="258" t="s">
        <v>105</v>
      </c>
      <c r="AK2" s="259"/>
      <c r="AL2" s="258" t="s">
        <v>106</v>
      </c>
      <c r="AM2" s="259"/>
      <c r="AN2" s="258" t="s">
        <v>1</v>
      </c>
      <c r="AO2" s="259"/>
      <c r="AP2" s="258" t="s">
        <v>107</v>
      </c>
      <c r="AQ2" s="260"/>
    </row>
    <row r="3" spans="2:47" x14ac:dyDescent="0.3">
      <c r="B3" s="89"/>
      <c r="C3" s="10"/>
      <c r="D3" s="9"/>
      <c r="E3" s="10"/>
      <c r="F3" s="9"/>
      <c r="G3" s="10"/>
      <c r="H3" s="9"/>
      <c r="K3" s="10"/>
      <c r="L3" s="9"/>
      <c r="M3" s="10"/>
      <c r="O3" s="8"/>
      <c r="Q3" s="9"/>
      <c r="R3" s="10"/>
      <c r="S3" s="9"/>
      <c r="T3" s="10"/>
      <c r="U3" s="9"/>
      <c r="X3" s="10"/>
      <c r="Y3" s="9"/>
      <c r="AA3" s="9"/>
      <c r="AB3" s="10"/>
      <c r="AC3" s="9"/>
      <c r="AD3" s="10"/>
      <c r="AE3" s="9"/>
      <c r="AF3" s="10"/>
      <c r="AG3" s="9"/>
      <c r="AH3" s="10"/>
      <c r="AI3" s="9"/>
      <c r="AJ3" s="90"/>
      <c r="AK3" s="91"/>
      <c r="AL3" s="90"/>
      <c r="AM3" s="91"/>
      <c r="AN3" s="90"/>
      <c r="AO3" s="91"/>
      <c r="AP3" s="92"/>
      <c r="AQ3" s="11"/>
    </row>
    <row r="4" spans="2:47" s="93" customFormat="1" x14ac:dyDescent="0.3">
      <c r="B4" s="94" t="s">
        <v>33</v>
      </c>
      <c r="C4" s="95">
        <f>[1]Parkchester_INC!C6+'[1]Morris Park_INC'!C6</f>
        <v>8205.76</v>
      </c>
      <c r="D4" s="96" t="s">
        <v>34</v>
      </c>
      <c r="E4" s="95">
        <f>[1]Parkchester_INC!E6+'[1]Morris Park_INC'!E6</f>
        <v>498.93399999999997</v>
      </c>
      <c r="F4" s="96" t="s">
        <v>108</v>
      </c>
      <c r="G4" s="95">
        <f>[1]Parkchester_INC!G6+'[1]Morris Park_INC'!G6</f>
        <v>160.97900000000001</v>
      </c>
      <c r="H4" s="96" t="s">
        <v>108</v>
      </c>
      <c r="I4" s="95">
        <f>[1]Parkchester_INC!I6+'[1]Morris Park_INC'!I6</f>
        <v>945.59699999999998</v>
      </c>
      <c r="J4" s="96" t="s">
        <v>108</v>
      </c>
      <c r="K4" s="95">
        <f>[1]Parkchester_INC!K6+'[1]Morris Park_INC'!K6</f>
        <v>-406.27000000000004</v>
      </c>
      <c r="L4" s="96" t="s">
        <v>108</v>
      </c>
      <c r="M4" s="95">
        <f>[1]Parkchester_INC!M6+'[1]Morris Park_INC'!M6</f>
        <v>544.72199999999998</v>
      </c>
      <c r="N4" s="97" t="s">
        <v>108</v>
      </c>
      <c r="O4" s="98"/>
      <c r="P4" s="95">
        <f>[1]Parkchester_INC!O6+'[1]Morris Park_INC'!O6</f>
        <v>-25.167000000000002</v>
      </c>
      <c r="Q4" s="96" t="s">
        <v>108</v>
      </c>
      <c r="R4" s="95">
        <f>[1]Parkchester_INC!Q6+'[1]Morris Park_INC'!Q6</f>
        <v>-307.85499999999996</v>
      </c>
      <c r="S4" s="96" t="s">
        <v>108</v>
      </c>
      <c r="T4" s="95">
        <f>[1]Parkchester_INC!S6+'[1]Morris Park_INC'!S6</f>
        <v>227.625</v>
      </c>
      <c r="U4" s="96" t="s">
        <v>108</v>
      </c>
      <c r="V4" s="95">
        <f>[1]Parkchester_INC!U6+'[1]Morris Park_INC'!U6</f>
        <v>0</v>
      </c>
      <c r="W4" s="99" t="s">
        <v>109</v>
      </c>
      <c r="X4" s="95">
        <f>[1]Parkchester_INC!W6+'[1]Morris Park_INC'!W6</f>
        <v>0</v>
      </c>
      <c r="Y4" s="99" t="s">
        <v>110</v>
      </c>
      <c r="Z4" s="95">
        <f>[1]Parkchester_INC!Y6+'[1]Morris Park_INC'!Y6</f>
        <v>0</v>
      </c>
      <c r="AA4" s="99" t="s">
        <v>111</v>
      </c>
      <c r="AB4" s="95">
        <f>[1]Parkchester_INC!AA6+'[1]Morris Park_INC'!AA6</f>
        <v>-109.23399999999999</v>
      </c>
      <c r="AC4" s="96" t="s">
        <v>108</v>
      </c>
      <c r="AD4" s="95">
        <f>[1]Parkchester_INC!AC6+'[1]Morris Park_INC'!AC6</f>
        <v>35.237000000000002</v>
      </c>
      <c r="AE4" s="96" t="s">
        <v>108</v>
      </c>
      <c r="AF4" s="95">
        <f>[1]Parkchester_INC!AE6+'[1]Morris Park_INC'!AE6</f>
        <v>0</v>
      </c>
      <c r="AG4" s="96" t="s">
        <v>108</v>
      </c>
      <c r="AH4" s="100" t="e">
        <f>IF(#REF!="Parkchester",(IF(#REF!="No-Action",INDEX([1]Project_Summary!$D7:$AI45,#REF!,(HLOOKUP(AH2,[1]Project_Summary!$D5:$AI6,2,FALSE))),IF(#REF!="With-Action",INDEX([1]Project_Summary!$AJ7:$BO45,#REF!,(HLOOKUP(AH2,[1]Project_Summary!$D5:$AI6,2,FALSE))),INDEX([1]Project_Summary!$BP7:$CU45,#REF!,(HLOOKUP(AH2,[1]Project_Summary!$D5:$AI6,2,FALSE)))))),(IF(#REF!="No-Action",INDEX([1]Project_Summary!$D46:$AI116,#REF!,(HLOOKUP(AH2,[1]Project_Summary!$D5:$AI6,2,FALSE))),IF(#REF!="With-Action",INDEX([1]Project_Summary!$AJ46:$BO116,#REF!,(HLOOKUP(AH2,[1]Project_Summary!$D5:$AI6,2,FALSE))),INDEX([1]Project_Summary!$BP46:$CU116,#REF!,(HLOOKUP(AH2,[1]Project_Summary!$D5:$AI6,2,FALSE)))))))</f>
        <v>#REF!</v>
      </c>
      <c r="AI4" s="96" t="s">
        <v>108</v>
      </c>
      <c r="AJ4" s="101">
        <f>E4+G4+M4+(V4*133)+AD4+AF4</f>
        <v>1239.8720000000001</v>
      </c>
      <c r="AK4" s="102" t="s">
        <v>108</v>
      </c>
      <c r="AL4" s="101">
        <f>SUM(I4,K4,P4, R4,T4,AB4)</f>
        <v>324.69600000000003</v>
      </c>
      <c r="AM4" s="102" t="s">
        <v>108</v>
      </c>
      <c r="AN4" s="101">
        <f>C4</f>
        <v>8205.76</v>
      </c>
      <c r="AO4" s="102" t="s">
        <v>34</v>
      </c>
      <c r="AP4" s="103"/>
      <c r="AQ4" s="104"/>
    </row>
    <row r="5" spans="2:47" x14ac:dyDescent="0.3">
      <c r="B5" s="89"/>
      <c r="C5" s="10"/>
      <c r="D5" s="9"/>
      <c r="E5" s="10"/>
      <c r="F5" s="9"/>
      <c r="G5" s="10"/>
      <c r="H5" s="9"/>
      <c r="I5" s="10"/>
      <c r="J5" s="9"/>
      <c r="K5" s="10"/>
      <c r="L5" s="9"/>
      <c r="M5" s="10"/>
      <c r="O5" s="8"/>
      <c r="Q5" s="9"/>
      <c r="R5" s="10"/>
      <c r="S5" s="9"/>
      <c r="T5" s="10"/>
      <c r="U5" s="9"/>
      <c r="V5" s="10"/>
      <c r="X5" s="10"/>
      <c r="Y5" s="9"/>
      <c r="AA5" s="9"/>
      <c r="AB5" s="10"/>
      <c r="AC5" s="9"/>
      <c r="AD5" s="10"/>
      <c r="AE5" s="9"/>
      <c r="AF5" s="10"/>
      <c r="AG5" s="9"/>
      <c r="AH5" s="10"/>
      <c r="AI5" s="9"/>
      <c r="AJ5" s="92"/>
      <c r="AK5" s="105"/>
      <c r="AL5" s="92"/>
      <c r="AM5" s="105"/>
      <c r="AN5" s="92"/>
      <c r="AO5" s="105"/>
      <c r="AP5" s="92"/>
      <c r="AQ5" s="11"/>
    </row>
    <row r="6" spans="2:47" x14ac:dyDescent="0.3">
      <c r="B6" s="106" t="s">
        <v>112</v>
      </c>
      <c r="C6" s="215"/>
      <c r="D6" s="179"/>
      <c r="E6" s="215"/>
      <c r="F6" s="179"/>
      <c r="G6" s="215"/>
      <c r="H6" s="179"/>
      <c r="I6" s="215"/>
      <c r="J6" s="179"/>
      <c r="K6" s="215"/>
      <c r="L6" s="179"/>
      <c r="M6" s="215"/>
      <c r="N6" s="230"/>
      <c r="O6" s="107"/>
      <c r="P6" s="230"/>
      <c r="Q6" s="179"/>
      <c r="R6" s="215"/>
      <c r="S6" s="179"/>
      <c r="T6" s="215"/>
      <c r="U6" s="179"/>
      <c r="V6" s="215"/>
      <c r="W6" s="230"/>
      <c r="X6" s="215"/>
      <c r="Y6" s="179"/>
      <c r="Z6" s="230"/>
      <c r="AA6" s="179"/>
      <c r="AB6" s="215"/>
      <c r="AC6" s="179"/>
      <c r="AD6" s="215"/>
      <c r="AE6" s="179"/>
      <c r="AF6" s="215"/>
      <c r="AG6" s="179"/>
      <c r="AH6" s="215"/>
      <c r="AI6" s="179"/>
      <c r="AJ6" s="262"/>
      <c r="AK6" s="266"/>
      <c r="AL6" s="262"/>
      <c r="AM6" s="266"/>
      <c r="AN6" s="262"/>
      <c r="AO6" s="266"/>
      <c r="AP6" s="262"/>
      <c r="AQ6" s="225"/>
    </row>
    <row r="7" spans="2:47" s="95" customFormat="1" x14ac:dyDescent="0.3">
      <c r="B7" s="108" t="s">
        <v>55</v>
      </c>
      <c r="C7" s="263">
        <f>C$4*[1]Transportation_Planning_Factors!C$9*[1]Transportation_Planning_Factors!C14</f>
        <v>6041.0805120000005</v>
      </c>
      <c r="D7" s="264"/>
      <c r="E7" s="263">
        <f>E$4*[1]Transportation_Planning_Factors!E$9*[1]Transportation_Planning_Factors!E14*(1-0.5)</f>
        <v>4103.7321499999998</v>
      </c>
      <c r="F7" s="264"/>
      <c r="G7" s="263">
        <f>G$4*[1]Transportation_Planning_Factors!G$9*[1]Transportation_Planning_Factors!G14</f>
        <v>377.65673400000003</v>
      </c>
      <c r="H7" s="264"/>
      <c r="I7" s="263">
        <f>I$4*[1]Transportation_Planning_Factors!I$9*[1]Transportation_Planning_Factors!I14</f>
        <v>2042.4895199999999</v>
      </c>
      <c r="J7" s="264"/>
      <c r="K7" s="263">
        <f>K$4*[1]Transportation_Planning_Factors!K$9*[1]Transportation_Planning_Factors!K14</f>
        <v>-95.87972000000002</v>
      </c>
      <c r="L7" s="264"/>
      <c r="M7" s="263">
        <f>M$4*[1]Transportation_Planning_Factors!M$9*[1]Transportation_Planning_Factors!M14</f>
        <v>4469.9887319999989</v>
      </c>
      <c r="N7" s="265"/>
      <c r="O7" s="109"/>
      <c r="P7" s="265">
        <f>P$4*[1]Transportation_Planning_Factors!O$9*[1]Transportation_Planning_Factors!O14</f>
        <v>-6.568587</v>
      </c>
      <c r="Q7" s="264"/>
      <c r="R7" s="263">
        <f>R$4*[1]Transportation_Planning_Factors!Q$9*[1]Transportation_Planning_Factors!Q14</f>
        <v>-588.31090499999993</v>
      </c>
      <c r="S7" s="264"/>
      <c r="T7" s="263">
        <f>T$4*[1]Transportation_Planning_Factors!S$9*[1]Transportation_Planning_Factors!S14</f>
        <v>968.77200000000016</v>
      </c>
      <c r="U7" s="264"/>
      <c r="V7" s="263">
        <f>V$4*[1]Transportation_Planning_Factors!U$9*[1]Transportation_Planning_Factors!U14</f>
        <v>0</v>
      </c>
      <c r="W7" s="264"/>
      <c r="X7" s="263">
        <f>X$4*[1]Transportation_Planning_Factors!W$9*[1]Transportation_Planning_Factors!W14</f>
        <v>0</v>
      </c>
      <c r="Y7" s="264"/>
      <c r="Z7" s="263">
        <f>Z$4*[1]Transportation_Planning_Factors!Y$9*[1]Transportation_Planning_Factors!Y14</f>
        <v>0</v>
      </c>
      <c r="AA7" s="264"/>
      <c r="AB7" s="263">
        <f>AB$4*[1]Transportation_Planning_Factors!AA$9*[1]Transportation_Planning_Factors!AA14</f>
        <v>-280.01480496000005</v>
      </c>
      <c r="AC7" s="264"/>
      <c r="AD7" s="263">
        <f>AD$4*[1]Transportation_Planning_Factors!AC$9*[1]Transportation_Planning_Factors!AC14</f>
        <v>53.391807140000004</v>
      </c>
      <c r="AE7" s="264"/>
      <c r="AF7" s="263">
        <f>AF$4*[1]Transportation_Planning_Factors!AE$9*[1]Transportation_Planning_Factors!AE14</f>
        <v>0</v>
      </c>
      <c r="AG7" s="264"/>
      <c r="AH7" s="263" t="e">
        <f>AH$4*[1]Transportation_Planning_Factors!AI$9*[1]Transportation_Planning_Factors!AI14</f>
        <v>#REF!</v>
      </c>
      <c r="AI7" s="264"/>
      <c r="AJ7" s="267">
        <f>E7+G7+M7+V7+X7+Z7+AD7+AF7</f>
        <v>9004.7694231399983</v>
      </c>
      <c r="AK7" s="268">
        <f>F7+N7+(W7*133)+AE7+AG7</f>
        <v>0</v>
      </c>
      <c r="AL7" s="267">
        <f>SUM(I7,K7,P7, R7,T7,AB7)</f>
        <v>2040.4875030400001</v>
      </c>
      <c r="AM7" s="268">
        <f t="shared" ref="AM7:AM10" si="0">SUM(J7,L7,N7,Q7, S7,U7,AC7)</f>
        <v>0</v>
      </c>
      <c r="AN7" s="267">
        <f>C7</f>
        <v>6041.0805120000005</v>
      </c>
      <c r="AO7" s="268"/>
      <c r="AP7" s="267">
        <f>SUM(C7:AG7)</f>
        <v>17086.337438179995</v>
      </c>
      <c r="AQ7" s="269"/>
      <c r="AT7" s="95">
        <f>AJ7+AL7+AN7</f>
        <v>17086.337438179999</v>
      </c>
    </row>
    <row r="8" spans="2:47" s="95" customFormat="1" x14ac:dyDescent="0.3">
      <c r="B8" s="108" t="s">
        <v>56</v>
      </c>
      <c r="C8" s="263">
        <f>C$4*[1]Transportation_Planning_Factors!C$9*[1]Transportation_Planning_Factors!C15</f>
        <v>4027.3870080000002</v>
      </c>
      <c r="D8" s="264"/>
      <c r="E8" s="263">
        <f>E$4*[1]Transportation_Planning_Factors!E$9*[1]Transportation_Planning_Factors!E15*(1-0.5)</f>
        <v>6565.9714400000003</v>
      </c>
      <c r="F8" s="264"/>
      <c r="G8" s="263">
        <f>G$4*[1]Transportation_Planning_Factors!G$9*[1]Transportation_Planning_Factors!G15</f>
        <v>1132.9702020000002</v>
      </c>
      <c r="H8" s="264"/>
      <c r="I8" s="263">
        <f>I$4*[1]Transportation_Planning_Factors!I$9*[1]Transportation_Planning_Factors!I15</f>
        <v>1872.28206</v>
      </c>
      <c r="J8" s="264"/>
      <c r="K8" s="263">
        <f>K$4*[1]Transportation_Planning_Factors!K$9*[1]Transportation_Planning_Factors!K15</f>
        <v>-86.291747999999998</v>
      </c>
      <c r="L8" s="264"/>
      <c r="M8" s="263">
        <f>(M$4*[1]Transportation_Planning_Factors!M$9*[1]Transportation_Planning_Factors!M15)</f>
        <v>5120.1689111999995</v>
      </c>
      <c r="N8" s="265"/>
      <c r="O8" s="109"/>
      <c r="P8" s="265">
        <f>P$4*[1]Transportation_Planning_Factors!O$9*[1]Transportation_Planning_Factors!O15</f>
        <v>-6.2665830000000007</v>
      </c>
      <c r="Q8" s="264"/>
      <c r="R8" s="263">
        <f>R$4*[1]Transportation_Planning_Factors!Q$9*[1]Transportation_Planning_Factors!Q15</f>
        <v>-452.54684999999995</v>
      </c>
      <c r="S8" s="264"/>
      <c r="T8" s="263">
        <f>T$4*[1]Transportation_Planning_Factors!S$9*[1]Transportation_Planning_Factors!S15</f>
        <v>544.93425000000002</v>
      </c>
      <c r="U8" s="264"/>
      <c r="V8" s="263">
        <f>V$4*[1]Transportation_Planning_Factors!U$9*[1]Transportation_Planning_Factors!U15</f>
        <v>0</v>
      </c>
      <c r="W8" s="264"/>
      <c r="X8" s="263">
        <f>X$4*[1]Transportation_Planning_Factors!W$9*[1]Transportation_Planning_Factors!W15</f>
        <v>0</v>
      </c>
      <c r="Y8" s="264"/>
      <c r="Z8" s="263">
        <f>Z$4*[1]Transportation_Planning_Factors!Y$9*[1]Transportation_Planning_Factors!Y15</f>
        <v>0</v>
      </c>
      <c r="AA8" s="264"/>
      <c r="AB8" s="263">
        <f>AB$4*[1]Transportation_Planning_Factors!AA$9*[1]Transportation_Planning_Factors!AA15</f>
        <v>-233.34567080000002</v>
      </c>
      <c r="AC8" s="264"/>
      <c r="AD8" s="263">
        <f>AD$4*[1]Transportation_Planning_Factors!AC$9*[1]Transportation_Planning_Factors!AC15</f>
        <v>27.033826400000002</v>
      </c>
      <c r="AE8" s="264"/>
      <c r="AF8" s="263">
        <f>AF$4*[1]Transportation_Planning_Factors!AE$9*[1]Transportation_Planning_Factors!AE15</f>
        <v>0</v>
      </c>
      <c r="AG8" s="264"/>
      <c r="AH8" s="263" t="e">
        <f>AH$4*[1]Transportation_Planning_Factors!AI$9*[1]Transportation_Planning_Factors!AI15</f>
        <v>#REF!</v>
      </c>
      <c r="AI8" s="264"/>
      <c r="AJ8" s="267">
        <f t="shared" ref="AJ8:AJ10" si="1">E8+G8+M8+V8+X8+Z8+AD8+AF8</f>
        <v>12846.1443796</v>
      </c>
      <c r="AK8" s="268">
        <f t="shared" ref="AK8:AK10" si="2">F8+N8+(W8*133)+AE8+AG8</f>
        <v>0</v>
      </c>
      <c r="AL8" s="267">
        <f t="shared" ref="AL8:AL10" si="3">SUM(I8,K8,P8, R8,T8,AB8)</f>
        <v>1638.7654581999998</v>
      </c>
      <c r="AM8" s="268">
        <f t="shared" si="0"/>
        <v>0</v>
      </c>
      <c r="AN8" s="267">
        <f t="shared" ref="AN8:AN10" si="4">C8</f>
        <v>4027.3870080000002</v>
      </c>
      <c r="AO8" s="268"/>
      <c r="AP8" s="267">
        <f>SUM(C8:AG8)</f>
        <v>18512.296845799996</v>
      </c>
      <c r="AQ8" s="269"/>
      <c r="AT8" s="95">
        <f>AJ8+AL8+AN8</f>
        <v>18512.2968458</v>
      </c>
    </row>
    <row r="9" spans="2:47" s="95" customFormat="1" x14ac:dyDescent="0.3">
      <c r="B9" s="108" t="s">
        <v>57</v>
      </c>
      <c r="C9" s="263">
        <f>C$4*[1]Transportation_Planning_Factors!C$9*[1]Transportation_Planning_Factors!C16</f>
        <v>5705.4649280000003</v>
      </c>
      <c r="D9" s="264"/>
      <c r="E9" s="263">
        <f>E$4*[1]Transportation_Planning_Factors!E$9*[1]Transportation_Planning_Factors!E16*(1-0.5)</f>
        <v>9028.2107299999989</v>
      </c>
      <c r="F9" s="264"/>
      <c r="G9" s="263">
        <f>G$4*[1]Transportation_Planning_Factors!G$9*[1]Transportation_Planning_Factors!G16</f>
        <v>1132.9702020000002</v>
      </c>
      <c r="H9" s="264"/>
      <c r="I9" s="263">
        <f>I$4*[1]Transportation_Planning_Factors!I$9*[1]Transportation_Planning_Factors!I16</f>
        <v>1872.28206</v>
      </c>
      <c r="J9" s="264"/>
      <c r="K9" s="263">
        <f>K$4*[1]Transportation_Planning_Factors!K$9*[1]Transportation_Planning_Factors!K16</f>
        <v>-105.46769200000001</v>
      </c>
      <c r="L9" s="264"/>
      <c r="M9" s="263">
        <f>(M$4*[1]Transportation_Planning_Factors!M$9*[1]Transportation_Planning_Factors!M16)</f>
        <v>3454.0822019999996</v>
      </c>
      <c r="N9" s="265"/>
      <c r="O9" s="109"/>
      <c r="P9" s="265">
        <f>P$4*[1]Transportation_Planning_Factors!O$9*[1]Transportation_Planning_Factors!O16</f>
        <v>-7.7766029999999997</v>
      </c>
      <c r="Q9" s="264"/>
      <c r="R9" s="263">
        <f>R$4*[1]Transportation_Planning_Factors!Q$9*[1]Transportation_Planning_Factors!Q16</f>
        <v>-633.56558999999993</v>
      </c>
      <c r="S9" s="264"/>
      <c r="T9" s="263">
        <f>T$4*[1]Transportation_Planning_Factors!S$9*[1]Transportation_Planning_Factors!S16</f>
        <v>1574.2545000000002</v>
      </c>
      <c r="U9" s="264"/>
      <c r="V9" s="263">
        <f>V$4*[1]Transportation_Planning_Factors!U$9*[1]Transportation_Planning_Factors!U16</f>
        <v>0</v>
      </c>
      <c r="W9" s="264"/>
      <c r="X9" s="263">
        <f>X$4*[1]Transportation_Planning_Factors!W$9*[1]Transportation_Planning_Factors!W16</f>
        <v>0</v>
      </c>
      <c r="Y9" s="264"/>
      <c r="Z9" s="263">
        <f>Z$4*[1]Transportation_Planning_Factors!Y$9*[1]Transportation_Planning_Factors!Y16</f>
        <v>0</v>
      </c>
      <c r="AA9" s="264"/>
      <c r="AB9" s="263">
        <f>AB$4*[1]Transportation_Planning_Factors!AA$9*[1]Transportation_Planning_Factors!AA16</f>
        <v>-301.22804776000004</v>
      </c>
      <c r="AC9" s="264"/>
      <c r="AD9" s="263">
        <f>AD$4*[1]Transportation_Planning_Factors!AC$9*[1]Transportation_Planning_Factors!AC16</f>
        <v>48.660887520000003</v>
      </c>
      <c r="AE9" s="264"/>
      <c r="AF9" s="263">
        <f>AF$4*[1]Transportation_Planning_Factors!AE$9*[1]Transportation_Planning_Factors!AE16</f>
        <v>0</v>
      </c>
      <c r="AG9" s="264"/>
      <c r="AH9" s="263" t="e">
        <f>AH$4*[1]Transportation_Planning_Factors!AI$9*[1]Transportation_Planning_Factors!AI16</f>
        <v>#REF!</v>
      </c>
      <c r="AI9" s="264"/>
      <c r="AJ9" s="267">
        <f t="shared" si="1"/>
        <v>13663.924021519999</v>
      </c>
      <c r="AK9" s="268">
        <f t="shared" si="2"/>
        <v>0</v>
      </c>
      <c r="AL9" s="267">
        <f t="shared" si="3"/>
        <v>2398.4986272400001</v>
      </c>
      <c r="AM9" s="268">
        <f t="shared" si="0"/>
        <v>0</v>
      </c>
      <c r="AN9" s="267">
        <f t="shared" si="4"/>
        <v>5705.4649280000003</v>
      </c>
      <c r="AO9" s="268"/>
      <c r="AP9" s="267">
        <f>SUM(C9:AG9)</f>
        <v>21767.887576760004</v>
      </c>
      <c r="AQ9" s="269"/>
      <c r="AT9" s="95">
        <f>AJ9+AL9+AN9</f>
        <v>21767.88757676</v>
      </c>
    </row>
    <row r="10" spans="2:47" s="95" customFormat="1" x14ac:dyDescent="0.3">
      <c r="B10" s="110" t="s">
        <v>58</v>
      </c>
      <c r="C10" s="270">
        <f>C$4*[1]Transportation_Planning_Factors!C$10*[1]Transportation_Planning_Factors!C17</f>
        <v>5960.6640639999996</v>
      </c>
      <c r="D10" s="271"/>
      <c r="E10" s="270">
        <f>E$4*[1]Transportation_Planning_Factors!E$10*[1]Transportation_Planning_Factors!E17*(1-0.5)</f>
        <v>10717.10232</v>
      </c>
      <c r="F10" s="271"/>
      <c r="G10" s="270">
        <f>G$4*[1]Transportation_Planning_Factors!G$10*[1]Transportation_Planning_Factors!G17</f>
        <v>1637.961325</v>
      </c>
      <c r="H10" s="271"/>
      <c r="I10" s="270">
        <f>I$4*[1]Transportation_Planning_Factors!I$10*[1]Transportation_Planning_Factors!I17</f>
        <v>516.29596200000003</v>
      </c>
      <c r="J10" s="271"/>
      <c r="K10" s="270">
        <f>K$4*[1]Transportation_Planning_Factors!K$10*[1]Transportation_Planning_Factors!K17</f>
        <v>-26.813820000000007</v>
      </c>
      <c r="L10" s="271"/>
      <c r="M10" s="270">
        <f>(M$4*[1]Transportation_Planning_Factors!M$10*[1]Transportation_Planning_Factors!M17)</f>
        <v>3426.3013800000003</v>
      </c>
      <c r="N10" s="272"/>
      <c r="O10" s="109"/>
      <c r="P10" s="273">
        <f>P$4*[1]Transportation_Planning_Factors!O$10*[1]Transportation_Planning_Factors!O17</f>
        <v>-11.552220676691729</v>
      </c>
      <c r="Q10" s="271"/>
      <c r="R10" s="270">
        <f>R$4*[1]Transportation_Planning_Factors!Q$10*[1]Transportation_Planning_Factors!Q17</f>
        <v>-67.728099999999998</v>
      </c>
      <c r="S10" s="271"/>
      <c r="T10" s="270">
        <f>T$4*[1]Transportation_Planning_Factors!S$10*[1]Transportation_Planning_Factors!S17</f>
        <v>307.29375000000005</v>
      </c>
      <c r="U10" s="271"/>
      <c r="V10" s="270">
        <f>V$4*[1]Transportation_Planning_Factors!U$10*[1]Transportation_Planning_Factors!U17</f>
        <v>0</v>
      </c>
      <c r="W10" s="271"/>
      <c r="X10" s="270">
        <f>X$4*[1]Transportation_Planning_Factors!W$10*[1]Transportation_Planning_Factors!W17</f>
        <v>0</v>
      </c>
      <c r="Y10" s="271"/>
      <c r="Z10" s="270">
        <f>Z$4*[1]Transportation_Planning_Factors!Y$10*[1]Transportation_Planning_Factors!Y17</f>
        <v>0</v>
      </c>
      <c r="AA10" s="271"/>
      <c r="AB10" s="270">
        <f>AB$4*[1]Transportation_Planning_Factors!AA$10*[1]Transportation_Planning_Factors!AA17</f>
        <v>-226.98169796000002</v>
      </c>
      <c r="AC10" s="271"/>
      <c r="AD10" s="270">
        <f>AD$4*[1]Transportation_Planning_Factors!AC$10*[1]Transportation_Planning_Factors!AC17</f>
        <v>121.53734618</v>
      </c>
      <c r="AE10" s="271"/>
      <c r="AF10" s="270">
        <f>AF$4*[1]Transportation_Planning_Factors!AE$10*[1]Transportation_Planning_Factors!AE17</f>
        <v>0</v>
      </c>
      <c r="AG10" s="271"/>
      <c r="AH10" s="270" t="e">
        <f>AH$4*[1]Transportation_Planning_Factors!AI$10*[1]Transportation_Planning_Factors!AI17</f>
        <v>#REF!</v>
      </c>
      <c r="AI10" s="271"/>
      <c r="AJ10" s="274">
        <f t="shared" si="1"/>
        <v>15902.902371180002</v>
      </c>
      <c r="AK10" s="275">
        <f t="shared" si="2"/>
        <v>0</v>
      </c>
      <c r="AL10" s="274">
        <f t="shared" si="3"/>
        <v>490.51387336330833</v>
      </c>
      <c r="AM10" s="275">
        <f t="shared" si="0"/>
        <v>0</v>
      </c>
      <c r="AN10" s="274">
        <f t="shared" si="4"/>
        <v>5960.6640639999996</v>
      </c>
      <c r="AO10" s="275"/>
      <c r="AP10" s="274">
        <f>SUM(C10:AG10)</f>
        <v>22354.080308543311</v>
      </c>
      <c r="AQ10" s="272"/>
      <c r="AT10" s="95">
        <f>AJ10+AL10+AN10</f>
        <v>22354.080308543311</v>
      </c>
    </row>
    <row r="11" spans="2:47" x14ac:dyDescent="0.3">
      <c r="B11" s="89"/>
      <c r="C11" s="111"/>
      <c r="D11" s="112"/>
      <c r="E11" s="111"/>
      <c r="F11" s="112"/>
      <c r="G11" s="111"/>
      <c r="H11" s="112"/>
      <c r="I11" s="111"/>
      <c r="J11" s="112"/>
      <c r="K11" s="111"/>
      <c r="L11" s="112"/>
      <c r="M11" s="111"/>
      <c r="N11" s="113"/>
      <c r="O11" s="114"/>
      <c r="P11" s="113"/>
      <c r="Q11" s="112"/>
      <c r="R11" s="111"/>
      <c r="S11" s="112"/>
      <c r="T11" s="111"/>
      <c r="U11" s="112"/>
      <c r="V11" s="111"/>
      <c r="W11" s="113"/>
      <c r="X11" s="111"/>
      <c r="Y11" s="112"/>
      <c r="Z11" s="113"/>
      <c r="AA11" s="112"/>
      <c r="AB11" s="111"/>
      <c r="AC11" s="112"/>
      <c r="AD11" s="111"/>
      <c r="AE11" s="112"/>
      <c r="AF11" s="111"/>
      <c r="AG11" s="112"/>
      <c r="AH11" s="111"/>
      <c r="AI11" s="112"/>
      <c r="AJ11" s="115"/>
      <c r="AK11" s="116"/>
      <c r="AL11" s="115"/>
      <c r="AM11" s="116"/>
      <c r="AN11" s="115"/>
      <c r="AO11" s="116"/>
      <c r="AP11" s="115"/>
      <c r="AQ11" s="117"/>
    </row>
    <row r="12" spans="2:47" x14ac:dyDescent="0.3">
      <c r="B12" s="118" t="s">
        <v>113</v>
      </c>
      <c r="C12" s="218"/>
      <c r="D12" s="217"/>
      <c r="E12" s="218"/>
      <c r="F12" s="217"/>
      <c r="G12" s="218"/>
      <c r="H12" s="217"/>
      <c r="I12" s="218"/>
      <c r="J12" s="217"/>
      <c r="K12" s="218"/>
      <c r="L12" s="217"/>
      <c r="M12" s="218"/>
      <c r="N12" s="216"/>
      <c r="O12" s="119"/>
      <c r="P12" s="216"/>
      <c r="Q12" s="217"/>
      <c r="R12" s="218"/>
      <c r="S12" s="217"/>
      <c r="T12" s="218"/>
      <c r="U12" s="217"/>
      <c r="V12" s="218"/>
      <c r="W12" s="216"/>
      <c r="X12" s="218"/>
      <c r="Y12" s="217"/>
      <c r="Z12" s="216"/>
      <c r="AA12" s="217"/>
      <c r="AB12" s="218"/>
      <c r="AC12" s="217"/>
      <c r="AD12" s="218"/>
      <c r="AE12" s="217"/>
      <c r="AF12" s="218"/>
      <c r="AG12" s="217"/>
      <c r="AH12" s="218"/>
      <c r="AI12" s="217"/>
      <c r="AJ12" s="276"/>
      <c r="AK12" s="277"/>
      <c r="AL12" s="276"/>
      <c r="AM12" s="277"/>
      <c r="AN12" s="276"/>
      <c r="AO12" s="277"/>
      <c r="AP12" s="276"/>
      <c r="AQ12" s="219"/>
    </row>
    <row r="13" spans="2:47" s="120" customFormat="1" x14ac:dyDescent="0.3">
      <c r="B13" s="121" t="s">
        <v>55</v>
      </c>
      <c r="C13" s="122" t="s">
        <v>73</v>
      </c>
      <c r="D13" s="123" t="s">
        <v>74</v>
      </c>
      <c r="E13" s="122" t="s">
        <v>73</v>
      </c>
      <c r="F13" s="123" t="s">
        <v>74</v>
      </c>
      <c r="G13" s="122" t="s">
        <v>73</v>
      </c>
      <c r="H13" s="123" t="s">
        <v>74</v>
      </c>
      <c r="I13" s="122" t="s">
        <v>73</v>
      </c>
      <c r="J13" s="123" t="s">
        <v>74</v>
      </c>
      <c r="K13" s="122" t="s">
        <v>73</v>
      </c>
      <c r="L13" s="123" t="s">
        <v>74</v>
      </c>
      <c r="M13" s="122" t="s">
        <v>73</v>
      </c>
      <c r="N13" s="86" t="s">
        <v>74</v>
      </c>
      <c r="O13" s="20"/>
      <c r="P13" s="86" t="s">
        <v>73</v>
      </c>
      <c r="Q13" s="123" t="s">
        <v>74</v>
      </c>
      <c r="R13" s="122" t="s">
        <v>73</v>
      </c>
      <c r="S13" s="123" t="s">
        <v>74</v>
      </c>
      <c r="T13" s="122" t="s">
        <v>73</v>
      </c>
      <c r="U13" s="123" t="s">
        <v>74</v>
      </c>
      <c r="V13" s="122" t="s">
        <v>73</v>
      </c>
      <c r="W13" s="123" t="s">
        <v>74</v>
      </c>
      <c r="X13" s="122" t="s">
        <v>73</v>
      </c>
      <c r="Y13" s="123" t="s">
        <v>74</v>
      </c>
      <c r="Z13" s="122" t="s">
        <v>73</v>
      </c>
      <c r="AA13" s="123" t="s">
        <v>74</v>
      </c>
      <c r="AB13" s="122" t="s">
        <v>73</v>
      </c>
      <c r="AC13" s="123" t="s">
        <v>74</v>
      </c>
      <c r="AD13" s="122" t="s">
        <v>73</v>
      </c>
      <c r="AE13" s="123" t="s">
        <v>74</v>
      </c>
      <c r="AF13" s="122" t="s">
        <v>73</v>
      </c>
      <c r="AG13" s="123" t="s">
        <v>74</v>
      </c>
      <c r="AH13" s="122" t="s">
        <v>73</v>
      </c>
      <c r="AI13" s="123" t="s">
        <v>74</v>
      </c>
      <c r="AJ13" s="124" t="s">
        <v>73</v>
      </c>
      <c r="AK13" s="125" t="s">
        <v>74</v>
      </c>
      <c r="AL13" s="124" t="s">
        <v>73</v>
      </c>
      <c r="AM13" s="125" t="s">
        <v>74</v>
      </c>
      <c r="AN13" s="124" t="s">
        <v>73</v>
      </c>
      <c r="AO13" s="125" t="s">
        <v>74</v>
      </c>
      <c r="AP13" s="124" t="s">
        <v>73</v>
      </c>
      <c r="AQ13" s="126" t="s">
        <v>74</v>
      </c>
    </row>
    <row r="14" spans="2:47" x14ac:dyDescent="0.3">
      <c r="B14" s="127" t="s">
        <v>66</v>
      </c>
      <c r="C14" s="128">
        <f>C7*[1]Transportation_Planning_Factors!C20*[1]Transportation_Planning_Factors!C$29</f>
        <v>256.50427853952004</v>
      </c>
      <c r="D14" s="129">
        <f>C7*[1]Transportation_Planning_Factors!C20*[1]Transportation_Planning_Factors!D$29</f>
        <v>909.42426027648014</v>
      </c>
      <c r="E14" s="128">
        <f>E7*[1]Transportation_Planning_Factors!E20*[1]Transportation_Planning_Factors!E$29</f>
        <v>239.24758434500001</v>
      </c>
      <c r="F14" s="129">
        <f>E7*[1]Transportation_Planning_Factors!E20*[1]Transportation_Planning_Factors!F$29</f>
        <v>212.16295215499997</v>
      </c>
      <c r="G14" s="128">
        <f>G7*[1]Transportation_Planning_Factors!G20*[1]Transportation_Planning_Factors!G$29</f>
        <v>87.333119737499999</v>
      </c>
      <c r="H14" s="129">
        <f>G7*[1]Transportation_Planning_Factors!G20*[1]Transportation_Planning_Factors!H$29</f>
        <v>52.399871842500005</v>
      </c>
      <c r="I14" s="128">
        <f>I7*[1]Transportation_Planning_Factors!I20*[1]Transportation_Planning_Factors!I$29</f>
        <v>672.59179893599992</v>
      </c>
      <c r="J14" s="129">
        <f>I7*[1]Transportation_Planning_Factors!I20*[1]Transportation_Planning_Factors!J$29</f>
        <v>83.129323463999995</v>
      </c>
      <c r="K14" s="128">
        <f>K7*[1]Transportation_Planning_Factors!K20*[1]Transportation_Planning_Factors!K$29</f>
        <v>-46.289770018800013</v>
      </c>
      <c r="L14" s="129">
        <f>K7*[1]Transportation_Planning_Factors!K20*[1]Transportation_Planning_Factors!L$29</f>
        <v>-13.826814421200002</v>
      </c>
      <c r="M14" s="128">
        <f>M7*[1]Transportation_Planning_Factors!M20*[1]Transportation_Planning_Factors!M$29</f>
        <v>720.56218359839988</v>
      </c>
      <c r="N14" s="130">
        <f>M7*[1]Transportation_Planning_Factors!M20*[1]Transportation_Planning_Factors!N$29</f>
        <v>441.63488672159991</v>
      </c>
      <c r="O14" s="109"/>
      <c r="P14" s="130">
        <f>P7*[1]Transportation_Planning_Factors!O20*[1]Transportation_Planning_Factors!O$29</f>
        <v>-4.4666391600000006</v>
      </c>
      <c r="Q14" s="129">
        <f>P7*[1]Transportation_Planning_Factors!O20*[1]Transportation_Planning_Factors!P$29</f>
        <v>-2.1019478399999998</v>
      </c>
      <c r="R14" s="128">
        <f>R7*[1]Transportation_Planning_Factors!Q20*[1]Transportation_Planning_Factors!Q$29</f>
        <v>-324.6064249428</v>
      </c>
      <c r="S14" s="129">
        <f>R7*[1]Transportation_Planning_Factors!Q20*[1]Transportation_Planning_Factors!R$29</f>
        <v>-44.264512492199998</v>
      </c>
      <c r="T14" s="128">
        <f>T7*[1]Transportation_Planning_Factors!S20*[1]Transportation_Planning_Factors!S$29</f>
        <v>184.06668000000002</v>
      </c>
      <c r="U14" s="129">
        <f>T7*[1]Transportation_Planning_Factors!S20*[1]Transportation_Planning_Factors!T$29</f>
        <v>9.6877200000000094</v>
      </c>
      <c r="V14" s="128">
        <f>V7*[1]Transportation_Planning_Factors!U20*[1]Transportation_Planning_Factors!U$29</f>
        <v>0</v>
      </c>
      <c r="W14" s="129">
        <f>V7*[1]Transportation_Planning_Factors!U20*[1]Transportation_Planning_Factors!V$29</f>
        <v>0</v>
      </c>
      <c r="X14" s="128">
        <f>X7*[1]Transportation_Planning_Factors!W20*[1]Transportation_Planning_Factors!W$29</f>
        <v>0</v>
      </c>
      <c r="Y14" s="129">
        <f>X7*[1]Transportation_Planning_Factors!W20*[1]Transportation_Planning_Factors!X$29</f>
        <v>0</v>
      </c>
      <c r="Z14" s="128">
        <f>Z7*[1]Transportation_Planning_Factors!Y20*[1]Transportation_Planning_Factors!Y$29</f>
        <v>0</v>
      </c>
      <c r="AA14" s="129">
        <f>Z7*[1]Transportation_Planning_Factors!Y20*[1]Transportation_Planning_Factors!Z$29</f>
        <v>0</v>
      </c>
      <c r="AB14" s="128">
        <f>AB7*[1]Transportation_Planning_Factors!AA20*[1]Transportation_Planning_Factors!AA$29</f>
        <v>-154.70817974040003</v>
      </c>
      <c r="AC14" s="129">
        <f>AB7*[1]Transportation_Planning_Factors!AA20*[1]Transportation_Planning_Factors!AB$29</f>
        <v>-83.304404475600009</v>
      </c>
      <c r="AD14" s="128">
        <f>AD7*[1]Transportation_Planning_Factors!AC20*[1]Transportation_Planning_Factors!AC$29</f>
        <v>1.4415787927800003</v>
      </c>
      <c r="AE14" s="129">
        <f>AD7*[1]Transportation_Planning_Factors!AC20*[1]Transportation_Planning_Factors!AD$29</f>
        <v>1.2280115642200002</v>
      </c>
      <c r="AF14" s="128">
        <f>AF7*[1]Transportation_Planning_Factors!AE20*[1]Transportation_Planning_Factors!AE$29</f>
        <v>0</v>
      </c>
      <c r="AG14" s="129">
        <f>AF7*[1]Transportation_Planning_Factors!AE20*[1]Transportation_Planning_Factors!AF$29</f>
        <v>0</v>
      </c>
      <c r="AH14" s="128" t="e">
        <f>AH7*[1]Transportation_Planning_Factors!AI20*[1]Transportation_Planning_Factors!AI$29</f>
        <v>#REF!</v>
      </c>
      <c r="AI14" s="129" t="e">
        <f>AH7*[1]Transportation_Planning_Factors!AI20*[1]Transportation_Planning_Factors!AJ$29</f>
        <v>#REF!</v>
      </c>
      <c r="AJ14" s="131">
        <f t="shared" ref="AJ14:AK19" si="5">E14+G14+M14+V14+X14+Z14+AD14+AF14</f>
        <v>1048.5844664736801</v>
      </c>
      <c r="AK14" s="132">
        <f t="shared" si="5"/>
        <v>707.42572228331983</v>
      </c>
      <c r="AL14" s="131">
        <f t="shared" ref="AL14:AM19" si="6">SUM(I14,K14,P14, R14,T14,AB14)</f>
        <v>326.58746507399985</v>
      </c>
      <c r="AM14" s="132">
        <f t="shared" si="6"/>
        <v>-50.680635764999991</v>
      </c>
      <c r="AN14" s="131">
        <f t="shared" ref="AN14:AO19" si="7">C14</f>
        <v>256.50427853952004</v>
      </c>
      <c r="AO14" s="132">
        <f t="shared" si="7"/>
        <v>909.42426027648014</v>
      </c>
      <c r="AP14" s="131">
        <f t="shared" ref="AP14:AQ19" si="8">SUM(C14,E14,G14,I14,K14,M14,P14,R14,T14,V14,X14,Z14,AB14,AD14,AF14)</f>
        <v>1631.6762100871999</v>
      </c>
      <c r="AQ14" s="133">
        <f t="shared" si="8"/>
        <v>1566.1693467947998</v>
      </c>
      <c r="AT14" s="95">
        <f>AJ14+AL14+AN14</f>
        <v>1631.6762100871999</v>
      </c>
      <c r="AU14" s="95">
        <f>AK14+AM14+AO14</f>
        <v>1566.1693467947998</v>
      </c>
    </row>
    <row r="15" spans="2:47" x14ac:dyDescent="0.3">
      <c r="B15" s="127" t="s">
        <v>67</v>
      </c>
      <c r="C15" s="128">
        <f>C7*[1]Transportation_Planning_Factors!C21*[1]Transportation_Planning_Factors!C$29</f>
        <v>23.922678827519999</v>
      </c>
      <c r="D15" s="129">
        <f>C7*[1]Transportation_Planning_Factors!C21*[1]Transportation_Planning_Factors!D$29</f>
        <v>84.816770388479995</v>
      </c>
      <c r="E15" s="128">
        <f>E7*[1]Transportation_Planning_Factors!E21*[1]Transportation_Planning_Factors!E$29</f>
        <v>0</v>
      </c>
      <c r="F15" s="129">
        <f>E7*[1]Transportation_Planning_Factors!E21*[1]Transportation_Planning_Factors!F$29</f>
        <v>0</v>
      </c>
      <c r="G15" s="128">
        <f>G7*[1]Transportation_Planning_Factors!G21*[1]Transportation_Planning_Factors!G$29</f>
        <v>4.7207091750000005</v>
      </c>
      <c r="H15" s="129">
        <f>G7*[1]Transportation_Planning_Factors!G21*[1]Transportation_Planning_Factors!H$29</f>
        <v>2.8324255050000002</v>
      </c>
      <c r="I15" s="128">
        <f>I7*[1]Transportation_Planning_Factors!I21*[1]Transportation_Planning_Factors!I$29</f>
        <v>36.356313455999995</v>
      </c>
      <c r="J15" s="129">
        <f>I7*[1]Transportation_Planning_Factors!I21*[1]Transportation_Planning_Factors!J$29</f>
        <v>4.4934769439999993</v>
      </c>
      <c r="K15" s="128">
        <f>K7*[1]Transportation_Planning_Factors!K21*[1]Transportation_Planning_Factors!K$29</f>
        <v>-0.51679169080000009</v>
      </c>
      <c r="L15" s="129">
        <f>K7*[1]Transportation_Planning_Factors!K21*[1]Transportation_Planning_Factors!L$29</f>
        <v>-0.1543663492</v>
      </c>
      <c r="M15" s="128">
        <f>M7*[1]Transportation_Planning_Factors!M21*[1]Transportation_Planning_Factors!M$29</f>
        <v>277.13930138399996</v>
      </c>
      <c r="N15" s="130">
        <f>M7*[1]Transportation_Planning_Factors!M21*[1]Transportation_Planning_Factors!N$29</f>
        <v>169.85957181599997</v>
      </c>
      <c r="O15" s="109"/>
      <c r="P15" s="130">
        <f>P7*[1]Transportation_Planning_Factors!O21*[1]Transportation_Planning_Factors!O$29</f>
        <v>0</v>
      </c>
      <c r="Q15" s="129">
        <f>P7*[1]Transportation_Planning_Factors!O21*[1]Transportation_Planning_Factors!P$29</f>
        <v>0</v>
      </c>
      <c r="R15" s="128">
        <f>R7*[1]Transportation_Planning_Factors!Q21*[1]Transportation_Planning_Factors!Q$29</f>
        <v>-3.6239951747999997</v>
      </c>
      <c r="S15" s="129">
        <f>R7*[1]Transportation_Planning_Factors!Q21*[1]Transportation_Planning_Factors!R$29</f>
        <v>-0.49418116019999991</v>
      </c>
      <c r="T15" s="128">
        <f>T7*[1]Transportation_Planning_Factors!S21*[1]Transportation_Planning_Factors!S$29</f>
        <v>9.2033340000000017</v>
      </c>
      <c r="U15" s="129">
        <f>T7*[1]Transportation_Planning_Factors!S21*[1]Transportation_Planning_Factors!T$29</f>
        <v>0.48438600000000054</v>
      </c>
      <c r="V15" s="128">
        <f>V7*[1]Transportation_Planning_Factors!U21*[1]Transportation_Planning_Factors!U$29</f>
        <v>0</v>
      </c>
      <c r="W15" s="129">
        <f>V7*[1]Transportation_Planning_Factors!U21*[1]Transportation_Planning_Factors!V$29</f>
        <v>0</v>
      </c>
      <c r="X15" s="128">
        <f>X7*[1]Transportation_Planning_Factors!W21*[1]Transportation_Planning_Factors!W$29</f>
        <v>0</v>
      </c>
      <c r="Y15" s="129">
        <f>X7*[1]Transportation_Planning_Factors!W21*[1]Transportation_Planning_Factors!X$29</f>
        <v>0</v>
      </c>
      <c r="Z15" s="128">
        <f>Z7*[1]Transportation_Planning_Factors!Y21*[1]Transportation_Planning_Factors!Y$29</f>
        <v>0</v>
      </c>
      <c r="AA15" s="129">
        <f>Z7*[1]Transportation_Planning_Factors!Y21*[1]Transportation_Planning_Factors!Z$29</f>
        <v>0</v>
      </c>
      <c r="AB15" s="128">
        <f>AB7*[1]Transportation_Planning_Factors!AA21*[1]Transportation_Planning_Factors!AA$29</f>
        <v>-9.1004811612000029</v>
      </c>
      <c r="AC15" s="129">
        <f>AB7*[1]Transportation_Planning_Factors!AA21*[1]Transportation_Planning_Factors!AB$29</f>
        <v>-4.9002590868000011</v>
      </c>
      <c r="AD15" s="128">
        <f>AD7*[1]Transportation_Planning_Factors!AC21*[1]Transportation_Planning_Factors!AC$29</f>
        <v>0.28831575855600006</v>
      </c>
      <c r="AE15" s="129">
        <f>AD7*[1]Transportation_Planning_Factors!AC21*[1]Transportation_Planning_Factors!AD$29</f>
        <v>0.245602312844</v>
      </c>
      <c r="AF15" s="128">
        <f>AF7*[1]Transportation_Planning_Factors!AE21*[1]Transportation_Planning_Factors!AE$29</f>
        <v>0</v>
      </c>
      <c r="AG15" s="129">
        <f>AF7*[1]Transportation_Planning_Factors!AE21*[1]Transportation_Planning_Factors!AF$29</f>
        <v>0</v>
      </c>
      <c r="AH15" s="128" t="e">
        <f>AH7*[1]Transportation_Planning_Factors!AI21*[1]Transportation_Planning_Factors!AI$29</f>
        <v>#REF!</v>
      </c>
      <c r="AI15" s="129" t="e">
        <f>AH7*[1]Transportation_Planning_Factors!AI21*[1]Transportation_Planning_Factors!AJ$29</f>
        <v>#REF!</v>
      </c>
      <c r="AJ15" s="131">
        <f t="shared" si="5"/>
        <v>282.14832631755598</v>
      </c>
      <c r="AK15" s="132">
        <f t="shared" si="5"/>
        <v>172.93759963384397</v>
      </c>
      <c r="AL15" s="131">
        <f t="shared" si="6"/>
        <v>32.3183794292</v>
      </c>
      <c r="AM15" s="132">
        <f t="shared" si="6"/>
        <v>-0.57094365220000132</v>
      </c>
      <c r="AN15" s="131">
        <f t="shared" si="7"/>
        <v>23.922678827519999</v>
      </c>
      <c r="AO15" s="132">
        <f t="shared" si="7"/>
        <v>84.816770388479995</v>
      </c>
      <c r="AP15" s="131">
        <f t="shared" si="8"/>
        <v>338.38938457427599</v>
      </c>
      <c r="AQ15" s="133">
        <f t="shared" si="8"/>
        <v>257.18342637012393</v>
      </c>
      <c r="AT15" s="95">
        <f t="shared" ref="AT15:AU20" si="9">AJ15+AL15+AN15</f>
        <v>338.38938457427594</v>
      </c>
      <c r="AU15" s="95">
        <f t="shared" si="9"/>
        <v>257.18342637012393</v>
      </c>
    </row>
    <row r="16" spans="2:47" x14ac:dyDescent="0.3">
      <c r="B16" s="127" t="s">
        <v>68</v>
      </c>
      <c r="C16" s="128">
        <f>C7*[1]Transportation_Planning_Factors!C22*[1]Transportation_Planning_Factors!C$29</f>
        <v>692.42864828544009</v>
      </c>
      <c r="D16" s="129">
        <f>C7*[1]Transportation_Planning_Factors!C22*[1]Transportation_Planning_Factors!D$29</f>
        <v>2454.9742984665604</v>
      </c>
      <c r="E16" s="128">
        <f>E7*[1]Transportation_Planning_Factors!E22*[1]Transportation_Planning_Factors!E$29</f>
        <v>86.999121579999994</v>
      </c>
      <c r="F16" s="129">
        <f>E7*[1]Transportation_Planning_Factors!E22*[1]Transportation_Planning_Factors!F$29</f>
        <v>77.150164419999996</v>
      </c>
      <c r="G16" s="128">
        <f>G7*[1]Transportation_Planning_Factors!G22*[1]Transportation_Planning_Factors!G$29</f>
        <v>49.567446337500002</v>
      </c>
      <c r="H16" s="129">
        <f>G7*[1]Transportation_Planning_Factors!G22*[1]Transportation_Planning_Factors!H$29</f>
        <v>29.740467802500003</v>
      </c>
      <c r="I16" s="128">
        <f>I7*[1]Transportation_Planning_Factors!I22*[1]Transportation_Planning_Factors!I$29</f>
        <v>381.74129128799996</v>
      </c>
      <c r="J16" s="129">
        <f>I7*[1]Transportation_Planning_Factors!I22*[1]Transportation_Planning_Factors!J$29</f>
        <v>47.181507911999994</v>
      </c>
      <c r="K16" s="128">
        <f>K7*[1]Transportation_Planning_Factors!K22*[1]Transportation_Planning_Factors!K$29</f>
        <v>-8.4163218216000022</v>
      </c>
      <c r="L16" s="129">
        <f>K7*[1]Transportation_Planning_Factors!K22*[1]Transportation_Planning_Factors!L$29</f>
        <v>-2.5139662584000004</v>
      </c>
      <c r="M16" s="128">
        <f>M7*[1]Transportation_Planning_Factors!M22*[1]Transportation_Planning_Factors!M$29</f>
        <v>387.99502193759992</v>
      </c>
      <c r="N16" s="130">
        <f>M7*[1]Transportation_Planning_Factors!M22*[1]Transportation_Planning_Factors!N$29</f>
        <v>237.80340054239997</v>
      </c>
      <c r="O16" s="109"/>
      <c r="P16" s="130">
        <f>P7*[1]Transportation_Planning_Factors!O22*[1]Transportation_Planning_Factors!O$29</f>
        <v>0</v>
      </c>
      <c r="Q16" s="129">
        <f>P7*[1]Transportation_Planning_Factors!O22*[1]Transportation_Planning_Factors!P$29</f>
        <v>0</v>
      </c>
      <c r="R16" s="128">
        <f>R7*[1]Transportation_Planning_Factors!Q22*[1]Transportation_Planning_Factors!Q$29</f>
        <v>-59.019349989599995</v>
      </c>
      <c r="S16" s="129">
        <f>R7*[1]Transportation_Planning_Factors!Q22*[1]Transportation_Planning_Factors!R$29</f>
        <v>-8.0480931803999987</v>
      </c>
      <c r="T16" s="128">
        <f>T7*[1]Transportation_Planning_Factors!S22*[1]Transportation_Planning_Factors!S$29</f>
        <v>220.88001600000001</v>
      </c>
      <c r="U16" s="129">
        <f>T7*[1]Transportation_Planning_Factors!S22*[1]Transportation_Planning_Factors!T$29</f>
        <v>11.625264000000012</v>
      </c>
      <c r="V16" s="128">
        <f>V7*[1]Transportation_Planning_Factors!U22*[1]Transportation_Planning_Factors!U$29</f>
        <v>0</v>
      </c>
      <c r="W16" s="129">
        <f>V7*[1]Transportation_Planning_Factors!U22*[1]Transportation_Planning_Factors!V$29</f>
        <v>0</v>
      </c>
      <c r="X16" s="128">
        <f>X7*[1]Transportation_Planning_Factors!W22*[1]Transportation_Planning_Factors!W$29</f>
        <v>0</v>
      </c>
      <c r="Y16" s="129">
        <f>X7*[1]Transportation_Planning_Factors!W22*[1]Transportation_Planning_Factors!X$29</f>
        <v>0</v>
      </c>
      <c r="Z16" s="128">
        <f>Z7*[1]Transportation_Planning_Factors!Y22*[1]Transportation_Planning_Factors!Y$29</f>
        <v>0</v>
      </c>
      <c r="AA16" s="129">
        <f>Z7*[1]Transportation_Planning_Factors!Y22*[1]Transportation_Planning_Factors!Z$29</f>
        <v>0</v>
      </c>
      <c r="AB16" s="128">
        <f>AB7*[1]Transportation_Planning_Factors!AA22*[1]Transportation_Planning_Factors!AA$29</f>
        <v>-1.8200962322400005</v>
      </c>
      <c r="AC16" s="129">
        <f>AB7*[1]Transportation_Planning_Factors!AA22*[1]Transportation_Planning_Factors!AB$29</f>
        <v>-0.98005181736000013</v>
      </c>
      <c r="AD16" s="128">
        <f>AD7*[1]Transportation_Planning_Factors!AC22*[1]Transportation_Planning_Factors!AC$29</f>
        <v>0.86494727566800012</v>
      </c>
      <c r="AE16" s="129">
        <f>AD7*[1]Transportation_Planning_Factors!AC22*[1]Transportation_Planning_Factors!AD$29</f>
        <v>0.73680693853199997</v>
      </c>
      <c r="AF16" s="128">
        <f>AF7*[1]Transportation_Planning_Factors!AE22*[1]Transportation_Planning_Factors!AE$29</f>
        <v>0</v>
      </c>
      <c r="AG16" s="129">
        <f>AF7*[1]Transportation_Planning_Factors!AE22*[1]Transportation_Planning_Factors!AF$29</f>
        <v>0</v>
      </c>
      <c r="AH16" s="128" t="e">
        <f>AH7*[1]Transportation_Planning_Factors!AI22*[1]Transportation_Planning_Factors!AI$29</f>
        <v>#REF!</v>
      </c>
      <c r="AI16" s="129" t="e">
        <f>AH7*[1]Transportation_Planning_Factors!AI22*[1]Transportation_Planning_Factors!AJ$29</f>
        <v>#REF!</v>
      </c>
      <c r="AJ16" s="131">
        <f t="shared" si="5"/>
        <v>525.42653713076788</v>
      </c>
      <c r="AK16" s="132">
        <f t="shared" si="5"/>
        <v>345.43083970343201</v>
      </c>
      <c r="AL16" s="131">
        <f t="shared" si="6"/>
        <v>533.36553924455995</v>
      </c>
      <c r="AM16" s="132">
        <f t="shared" si="6"/>
        <v>47.264660655840011</v>
      </c>
      <c r="AN16" s="131">
        <f t="shared" si="7"/>
        <v>692.42864828544009</v>
      </c>
      <c r="AO16" s="132">
        <f t="shared" si="7"/>
        <v>2454.9742984665604</v>
      </c>
      <c r="AP16" s="131">
        <f t="shared" si="8"/>
        <v>1751.2207246607679</v>
      </c>
      <c r="AQ16" s="133">
        <f t="shared" si="8"/>
        <v>2847.669798825832</v>
      </c>
      <c r="AR16" s="95"/>
      <c r="AT16" s="95">
        <f t="shared" si="9"/>
        <v>1751.2207246607677</v>
      </c>
      <c r="AU16" s="95">
        <f t="shared" si="9"/>
        <v>2847.6697988258325</v>
      </c>
    </row>
    <row r="17" spans="2:48" x14ac:dyDescent="0.3">
      <c r="B17" s="127" t="s">
        <v>69</v>
      </c>
      <c r="C17" s="128">
        <f>C7*[1]Transportation_Planning_Factors!C23*[1]Transportation_Planning_Factors!C$29</f>
        <v>204.67180774656001</v>
      </c>
      <c r="D17" s="129">
        <f>C7*[1]Transportation_Planning_Factors!C23*[1]Transportation_Planning_Factors!D$29</f>
        <v>725.65459110144002</v>
      </c>
      <c r="E17" s="128">
        <f>E7*[1]Transportation_Planning_Factors!E23*[1]Transportation_Planning_Factors!E$29</f>
        <v>65.249341184999992</v>
      </c>
      <c r="F17" s="129">
        <f>E7*[1]Transportation_Planning_Factors!E23*[1]Transportation_Planning_Factors!F$29</f>
        <v>57.862623314999986</v>
      </c>
      <c r="G17" s="128">
        <f>G7*[1]Transportation_Planning_Factors!G23*[1]Transportation_Planning_Factors!G$29</f>
        <v>49.567446337500002</v>
      </c>
      <c r="H17" s="129">
        <f>G7*[1]Transportation_Planning_Factors!G23*[1]Transportation_Planning_Factors!H$29</f>
        <v>29.740467802500003</v>
      </c>
      <c r="I17" s="128">
        <f>I7*[1]Transportation_Planning_Factors!I23*[1]Transportation_Planning_Factors!I$29</f>
        <v>381.74129128799996</v>
      </c>
      <c r="J17" s="129">
        <f>I7*[1]Transportation_Planning_Factors!I23*[1]Transportation_Planning_Factors!J$29</f>
        <v>47.181507911999994</v>
      </c>
      <c r="K17" s="128">
        <f>K7*[1]Transportation_Planning_Factors!K23*[1]Transportation_Planning_Factors!K$29</f>
        <v>-10.631143353600002</v>
      </c>
      <c r="L17" s="129">
        <f>K7*[1]Transportation_Planning_Factors!K23*[1]Transportation_Planning_Factors!L$29</f>
        <v>-3.1755363264000001</v>
      </c>
      <c r="M17" s="128">
        <f>M7*[1]Transportation_Planning_Factors!M23*[1]Transportation_Planning_Factors!M$29</f>
        <v>637.42039318319985</v>
      </c>
      <c r="N17" s="130">
        <f>M7*[1]Transportation_Planning_Factors!M23*[1]Transportation_Planning_Factors!N$29</f>
        <v>390.6770151767999</v>
      </c>
      <c r="O17" s="109"/>
      <c r="P17" s="130">
        <f>P7*[1]Transportation_Planning_Factors!O23*[1]Transportation_Planning_Factors!O$29</f>
        <v>0</v>
      </c>
      <c r="Q17" s="129">
        <f>P7*[1]Transportation_Planning_Factors!O23*[1]Transportation_Planning_Factors!P$29</f>
        <v>0</v>
      </c>
      <c r="R17" s="128">
        <f>R7*[1]Transportation_Planning_Factors!Q23*[1]Transportation_Planning_Factors!Q$29</f>
        <v>-74.550757881599978</v>
      </c>
      <c r="S17" s="129">
        <f>R7*[1]Transportation_Planning_Factors!Q23*[1]Transportation_Planning_Factors!R$29</f>
        <v>-10.166012438399997</v>
      </c>
      <c r="T17" s="128">
        <f>T7*[1]Transportation_Planning_Factors!S23*[1]Transportation_Planning_Factors!S$29</f>
        <v>432.55669800000004</v>
      </c>
      <c r="U17" s="129">
        <f>T7*[1]Transportation_Planning_Factors!S23*[1]Transportation_Planning_Factors!T$29</f>
        <v>22.766142000000023</v>
      </c>
      <c r="V17" s="128">
        <f>V7*[1]Transportation_Planning_Factors!U23*[1]Transportation_Planning_Factors!U$29</f>
        <v>0</v>
      </c>
      <c r="W17" s="129">
        <f>V7*[1]Transportation_Planning_Factors!U23*[1]Transportation_Planning_Factors!V$29</f>
        <v>0</v>
      </c>
      <c r="X17" s="128">
        <f>X7*[1]Transportation_Planning_Factors!W23*[1]Transportation_Planning_Factors!W$29</f>
        <v>0</v>
      </c>
      <c r="Y17" s="129">
        <f>X7*[1]Transportation_Planning_Factors!W23*[1]Transportation_Planning_Factors!X$29</f>
        <v>0</v>
      </c>
      <c r="Z17" s="128">
        <f>Z7*[1]Transportation_Planning_Factors!Y23*[1]Transportation_Planning_Factors!Y$29</f>
        <v>0</v>
      </c>
      <c r="AA17" s="129">
        <f>Z7*[1]Transportation_Planning_Factors!Y23*[1]Transportation_Planning_Factors!Z$29</f>
        <v>0</v>
      </c>
      <c r="AB17" s="128">
        <f>AB7*[1]Transportation_Planning_Factors!AA23*[1]Transportation_Planning_Factors!AA$29</f>
        <v>-1.8200962322400005</v>
      </c>
      <c r="AC17" s="129">
        <f>AB7*[1]Transportation_Planning_Factors!AA23*[1]Transportation_Planning_Factors!AB$29</f>
        <v>-0.98005181736000013</v>
      </c>
      <c r="AD17" s="128">
        <f>AD7*[1]Transportation_Planning_Factors!AC23*[1]Transportation_Planning_Factors!AC$29</f>
        <v>1.7298945513360002</v>
      </c>
      <c r="AE17" s="129">
        <f>AD7*[1]Transportation_Planning_Factors!AC23*[1]Transportation_Planning_Factors!AD$29</f>
        <v>1.4736138770639999</v>
      </c>
      <c r="AF17" s="128">
        <f>AF7*[1]Transportation_Planning_Factors!AE23*[1]Transportation_Planning_Factors!AE$29</f>
        <v>0</v>
      </c>
      <c r="AG17" s="129">
        <f>AF7*[1]Transportation_Planning_Factors!AE23*[1]Transportation_Planning_Factors!AF$29</f>
        <v>0</v>
      </c>
      <c r="AH17" s="128" t="e">
        <f>AH7*[1]Transportation_Planning_Factors!AI23*[1]Transportation_Planning_Factors!AI$29</f>
        <v>#REF!</v>
      </c>
      <c r="AI17" s="129" t="e">
        <f>AH7*[1]Transportation_Planning_Factors!AI23*[1]Transportation_Planning_Factors!AJ$29</f>
        <v>#REF!</v>
      </c>
      <c r="AJ17" s="131">
        <f t="shared" si="5"/>
        <v>753.96707525703584</v>
      </c>
      <c r="AK17" s="132">
        <f t="shared" si="5"/>
        <v>479.75372017136391</v>
      </c>
      <c r="AL17" s="131">
        <f t="shared" si="6"/>
        <v>727.29599182056006</v>
      </c>
      <c r="AM17" s="132">
        <f t="shared" si="6"/>
        <v>55.626049329840022</v>
      </c>
      <c r="AN17" s="131">
        <f t="shared" si="7"/>
        <v>204.67180774656001</v>
      </c>
      <c r="AO17" s="132">
        <f t="shared" si="7"/>
        <v>725.65459110144002</v>
      </c>
      <c r="AP17" s="131">
        <f t="shared" si="8"/>
        <v>1685.9348748241557</v>
      </c>
      <c r="AQ17" s="133">
        <f t="shared" si="8"/>
        <v>1261.034360602644</v>
      </c>
      <c r="AT17" s="95">
        <f t="shared" si="9"/>
        <v>1685.9348748241559</v>
      </c>
      <c r="AU17" s="95">
        <f t="shared" si="9"/>
        <v>1261.034360602644</v>
      </c>
    </row>
    <row r="18" spans="2:48" ht="15" customHeight="1" x14ac:dyDescent="0.3">
      <c r="B18" s="127" t="s">
        <v>70</v>
      </c>
      <c r="C18" s="128">
        <f>C7*[1]Transportation_Planning_Factors!C24*[1]Transportation_Planning_Factors!C$29</f>
        <v>0</v>
      </c>
      <c r="D18" s="129">
        <f>C7*[1]Transportation_Planning_Factors!C24*[1]Transportation_Planning_Factors!D$29</f>
        <v>0</v>
      </c>
      <c r="E18" s="128">
        <f>E7*[1]Transportation_Planning_Factors!E24*[1]Transportation_Planning_Factors!E$29</f>
        <v>0</v>
      </c>
      <c r="F18" s="129">
        <f>E7*[1]Transportation_Planning_Factors!E24*[1]Transportation_Planning_Factors!F$29</f>
        <v>0</v>
      </c>
      <c r="G18" s="128">
        <f>G7*[1]Transportation_Planning_Factors!G24*[1]Transportation_Planning_Factors!G$29</f>
        <v>0</v>
      </c>
      <c r="H18" s="129">
        <f>G7*[1]Transportation_Planning_Factors!G24*[1]Transportation_Planning_Factors!H$29</f>
        <v>0</v>
      </c>
      <c r="I18" s="128">
        <f>I7*[1]Transportation_Planning_Factors!I24*[1]Transportation_Planning_Factors!I$29</f>
        <v>0</v>
      </c>
      <c r="J18" s="129">
        <f>I7*[1]Transportation_Planning_Factors!I24*[1]Transportation_Planning_Factors!J$29</f>
        <v>0</v>
      </c>
      <c r="K18" s="128">
        <f>K7*[1]Transportation_Planning_Factors!K24*[1]Transportation_Planning_Factors!K$29</f>
        <v>0</v>
      </c>
      <c r="L18" s="129">
        <f>K7*[1]Transportation_Planning_Factors!K24*[1]Transportation_Planning_Factors!L$29</f>
        <v>0</v>
      </c>
      <c r="M18" s="128">
        <f>M7*[1]Transportation_Planning_Factors!M24*[1]Transportation_Planning_Factors!M$29</f>
        <v>0</v>
      </c>
      <c r="N18" s="130">
        <f>M7*[1]Transportation_Planning_Factors!M24*[1]Transportation_Planning_Factors!N$29</f>
        <v>0</v>
      </c>
      <c r="O18" s="109"/>
      <c r="P18" s="130">
        <f>P7*[1]Transportation_Planning_Factors!O24*[1]Transportation_Planning_Factors!O$29</f>
        <v>0</v>
      </c>
      <c r="Q18" s="129">
        <f>P7*[1]Transportation_Planning_Factors!O24*[1]Transportation_Planning_Factors!P$29</f>
        <v>0</v>
      </c>
      <c r="R18" s="128">
        <f>R7*[1]Transportation_Planning_Factors!Q24*[1]Transportation_Planning_Factors!Q$29</f>
        <v>0</v>
      </c>
      <c r="S18" s="129">
        <f>R7*[1]Transportation_Planning_Factors!Q24*[1]Transportation_Planning_Factors!R$29</f>
        <v>0</v>
      </c>
      <c r="T18" s="128">
        <f>T7*[1]Transportation_Planning_Factors!S24*[1]Transportation_Planning_Factors!S$29</f>
        <v>0</v>
      </c>
      <c r="U18" s="129">
        <f>T7*[1]Transportation_Planning_Factors!S24*[1]Transportation_Planning_Factors!T$29</f>
        <v>0</v>
      </c>
      <c r="V18" s="128">
        <f>V7*[1]Transportation_Planning_Factors!U24*[1]Transportation_Planning_Factors!U$29</f>
        <v>0</v>
      </c>
      <c r="W18" s="129">
        <f>V7*[1]Transportation_Planning_Factors!U24*[1]Transportation_Planning_Factors!V$29</f>
        <v>0</v>
      </c>
      <c r="X18" s="128">
        <f>X7*[1]Transportation_Planning_Factors!W24*[1]Transportation_Planning_Factors!W$29</f>
        <v>0</v>
      </c>
      <c r="Y18" s="129">
        <f>X7*[1]Transportation_Planning_Factors!W24*[1]Transportation_Planning_Factors!X$29</f>
        <v>0</v>
      </c>
      <c r="Z18" s="128">
        <f>Z7*[1]Transportation_Planning_Factors!Y24*[1]Transportation_Planning_Factors!Y$29</f>
        <v>0</v>
      </c>
      <c r="AA18" s="129">
        <f>Z7*[1]Transportation_Planning_Factors!Y24*[1]Transportation_Planning_Factors!Z$29</f>
        <v>0</v>
      </c>
      <c r="AB18" s="128">
        <f>AB7*[1]Transportation_Planning_Factors!AA24*[1]Transportation_Planning_Factors!AA$29</f>
        <v>0</v>
      </c>
      <c r="AC18" s="129">
        <f>AB7*[1]Transportation_Planning_Factors!AA24*[1]Transportation_Planning_Factors!AB$29</f>
        <v>0</v>
      </c>
      <c r="AD18" s="128">
        <f>AD7*[1]Transportation_Planning_Factors!AC24*[1]Transportation_Planning_Factors!AC$29</f>
        <v>0</v>
      </c>
      <c r="AE18" s="129">
        <f>AD7*[1]Transportation_Planning_Factors!AC24*[1]Transportation_Planning_Factors!AD$29</f>
        <v>0</v>
      </c>
      <c r="AF18" s="128">
        <f>AF7*[1]Transportation_Planning_Factors!AE24*[1]Transportation_Planning_Factors!AE$29</f>
        <v>0</v>
      </c>
      <c r="AG18" s="129">
        <f>AF7*[1]Transportation_Planning_Factors!AE24*[1]Transportation_Planning_Factors!AF$29</f>
        <v>0</v>
      </c>
      <c r="AH18" s="128" t="e">
        <f>AH7*[1]Transportation_Planning_Factors!AI24*[1]Transportation_Planning_Factors!AI$29</f>
        <v>#REF!</v>
      </c>
      <c r="AI18" s="129" t="e">
        <f>AH7*[1]Transportation_Planning_Factors!AI24*[1]Transportation_Planning_Factors!AJ$29</f>
        <v>#REF!</v>
      </c>
      <c r="AJ18" s="131">
        <f t="shared" si="5"/>
        <v>0</v>
      </c>
      <c r="AK18" s="132">
        <f t="shared" si="5"/>
        <v>0</v>
      </c>
      <c r="AL18" s="131">
        <f t="shared" si="6"/>
        <v>0</v>
      </c>
      <c r="AM18" s="132">
        <f t="shared" si="6"/>
        <v>0</v>
      </c>
      <c r="AN18" s="131">
        <f t="shared" si="7"/>
        <v>0</v>
      </c>
      <c r="AO18" s="132">
        <f t="shared" si="7"/>
        <v>0</v>
      </c>
      <c r="AP18" s="131">
        <f t="shared" si="8"/>
        <v>0</v>
      </c>
      <c r="AQ18" s="133">
        <f t="shared" si="8"/>
        <v>0</v>
      </c>
      <c r="AT18" s="95">
        <f t="shared" si="9"/>
        <v>0</v>
      </c>
      <c r="AU18" s="95">
        <f t="shared" si="9"/>
        <v>0</v>
      </c>
    </row>
    <row r="19" spans="2:48" x14ac:dyDescent="0.3">
      <c r="B19" s="127" t="s">
        <v>71</v>
      </c>
      <c r="C19" s="128">
        <f>C7*[1]Transportation_Planning_Factors!C25*[1]Transportation_Planning_Factors!C$29</f>
        <v>151.51029924096002</v>
      </c>
      <c r="D19" s="129">
        <f>C7*[1]Transportation_Planning_Factors!C25*[1]Transportation_Planning_Factors!D$29</f>
        <v>537.17287912704012</v>
      </c>
      <c r="E19" s="128">
        <f>E7*[1]Transportation_Planning_Factors!E25*[1]Transportation_Planning_Factors!E$29</f>
        <v>1783.48199239</v>
      </c>
      <c r="F19" s="129">
        <f>E7*[1]Transportation_Planning_Factors!E25*[1]Transportation_Planning_Factors!F$29</f>
        <v>1581.5783706099996</v>
      </c>
      <c r="G19" s="128">
        <f>G7*[1]Transportation_Planning_Factors!G25*[1]Transportation_Planning_Factors!G$29</f>
        <v>44.846737162500006</v>
      </c>
      <c r="H19" s="129">
        <f>G7*[1]Transportation_Planning_Factors!G25*[1]Transportation_Planning_Factors!H$29</f>
        <v>26.908042297500003</v>
      </c>
      <c r="I19" s="128">
        <f>I7*[1]Transportation_Planning_Factors!I25*[1]Transportation_Planning_Factors!I$29</f>
        <v>345.384977832</v>
      </c>
      <c r="J19" s="129">
        <f>I7*[1]Transportation_Planning_Factors!I25*[1]Transportation_Planning_Factors!J$29</f>
        <v>42.688030968</v>
      </c>
      <c r="K19" s="128">
        <f>K7*[1]Transportation_Planning_Factors!K25*[1]Transportation_Planning_Factors!K$29</f>
        <v>-7.9733575152000009</v>
      </c>
      <c r="L19" s="129">
        <f>K7*[1]Transportation_Planning_Factors!K25*[1]Transportation_Planning_Factors!L$29</f>
        <v>-2.3816522448000002</v>
      </c>
      <c r="M19" s="128">
        <f>M7*[1]Transportation_Planning_Factors!M25*[1]Transportation_Planning_Factors!M$29</f>
        <v>748.27611373679986</v>
      </c>
      <c r="N19" s="130">
        <f>M7*[1]Transportation_Planning_Factors!M25*[1]Transportation_Planning_Factors!N$29</f>
        <v>458.6208439031999</v>
      </c>
      <c r="O19" s="109"/>
      <c r="P19" s="130">
        <f>P7*[1]Transportation_Planning_Factors!O25*[1]Transportation_Planning_Factors!O$29</f>
        <v>0</v>
      </c>
      <c r="Q19" s="129">
        <f>P7*[1]Transportation_Planning_Factors!O25*[1]Transportation_Planning_Factors!P$29</f>
        <v>0</v>
      </c>
      <c r="R19" s="128">
        <f>R7*[1]Transportation_Planning_Factors!Q25*[1]Transportation_Planning_Factors!Q$29</f>
        <v>-55.913068411199994</v>
      </c>
      <c r="S19" s="129">
        <f>R7*[1]Transportation_Planning_Factors!Q25*[1]Transportation_Planning_Factors!R$29</f>
        <v>-7.6245093287999985</v>
      </c>
      <c r="T19" s="128">
        <f>T7*[1]Transportation_Planning_Factors!S25*[1]Transportation_Planning_Factors!S$29</f>
        <v>73.626672000000013</v>
      </c>
      <c r="U19" s="129">
        <f>T7*[1]Transportation_Planning_Factors!S25*[1]Transportation_Planning_Factors!T$29</f>
        <v>3.8750880000000043</v>
      </c>
      <c r="V19" s="128">
        <f>V7*[1]Transportation_Planning_Factors!U25*[1]Transportation_Planning_Factors!U$29</f>
        <v>0</v>
      </c>
      <c r="W19" s="129">
        <f>V7*[1]Transportation_Planning_Factors!U25*[1]Transportation_Planning_Factors!V$29</f>
        <v>0</v>
      </c>
      <c r="X19" s="128">
        <f>X7*[1]Transportation_Planning_Factors!W25*[1]Transportation_Planning_Factors!W$29</f>
        <v>0</v>
      </c>
      <c r="Y19" s="129">
        <f>X7*[1]Transportation_Planning_Factors!W25*[1]Transportation_Planning_Factors!X$29</f>
        <v>0</v>
      </c>
      <c r="Z19" s="128">
        <f>Z7*[1]Transportation_Planning_Factors!Y25*[1]Transportation_Planning_Factors!Y$29</f>
        <v>0</v>
      </c>
      <c r="AA19" s="129">
        <f>Z7*[1]Transportation_Planning_Factors!Y25*[1]Transportation_Planning_Factors!Z$29</f>
        <v>0</v>
      </c>
      <c r="AB19" s="128">
        <f>AB7*[1]Transportation_Planning_Factors!AA25*[1]Transportation_Planning_Factors!AA$29</f>
        <v>-14.560769857920004</v>
      </c>
      <c r="AC19" s="129">
        <f>AB7*[1]Transportation_Planning_Factors!AA25*[1]Transportation_Planning_Factors!AB$29</f>
        <v>-7.8404145388800011</v>
      </c>
      <c r="AD19" s="128">
        <f>AD7*[1]Transportation_Planning_Factors!AC25*[1]Transportation_Planning_Factors!AC$29</f>
        <v>24.506839477260002</v>
      </c>
      <c r="AE19" s="129">
        <f>AD7*[1]Transportation_Planning_Factors!AC25*[1]Transportation_Planning_Factors!AD$29</f>
        <v>20.876196591739998</v>
      </c>
      <c r="AF19" s="128">
        <f>AF7*[1]Transportation_Planning_Factors!AE25*[1]Transportation_Planning_Factors!AE$29</f>
        <v>0</v>
      </c>
      <c r="AG19" s="129">
        <f>AF7*[1]Transportation_Planning_Factors!AE25*[1]Transportation_Planning_Factors!AF$29</f>
        <v>0</v>
      </c>
      <c r="AH19" s="128" t="e">
        <f>AH7*[1]Transportation_Planning_Factors!AI25*[1]Transportation_Planning_Factors!AI$29</f>
        <v>#REF!</v>
      </c>
      <c r="AI19" s="129" t="e">
        <f>AH7*[1]Transportation_Planning_Factors!AI25*[1]Transportation_Planning_Factors!AJ$29</f>
        <v>#REF!</v>
      </c>
      <c r="AJ19" s="131">
        <f t="shared" si="5"/>
        <v>2601.1116827665601</v>
      </c>
      <c r="AK19" s="132">
        <f t="shared" si="5"/>
        <v>2087.9834534024399</v>
      </c>
      <c r="AL19" s="131">
        <f t="shared" si="6"/>
        <v>340.56445404768004</v>
      </c>
      <c r="AM19" s="132">
        <f t="shared" si="6"/>
        <v>28.71654285552</v>
      </c>
      <c r="AN19" s="131">
        <f t="shared" si="7"/>
        <v>151.51029924096002</v>
      </c>
      <c r="AO19" s="132">
        <f t="shared" si="7"/>
        <v>537.17287912704012</v>
      </c>
      <c r="AP19" s="131">
        <f t="shared" si="8"/>
        <v>3093.1864360551995</v>
      </c>
      <c r="AQ19" s="133">
        <f t="shared" si="8"/>
        <v>2653.8728753849996</v>
      </c>
      <c r="AT19" s="95">
        <f t="shared" si="9"/>
        <v>3093.1864360552004</v>
      </c>
      <c r="AU19" s="95">
        <f t="shared" si="9"/>
        <v>2653.872875385</v>
      </c>
    </row>
    <row r="20" spans="2:48" x14ac:dyDescent="0.3">
      <c r="B20" s="127" t="s">
        <v>107</v>
      </c>
      <c r="C20" s="134">
        <f>SUM(C14:C19)</f>
        <v>1329.0377126400001</v>
      </c>
      <c r="D20" s="135">
        <f>SUM(D14:D19)</f>
        <v>4712.0427993600006</v>
      </c>
      <c r="E20" s="134">
        <f t="shared" ref="E20:AQ20" si="10">SUM(E14:E19)</f>
        <v>2174.9780394999998</v>
      </c>
      <c r="F20" s="135">
        <f t="shared" si="10"/>
        <v>1928.7541104999996</v>
      </c>
      <c r="G20" s="134">
        <f t="shared" si="10"/>
        <v>236.03545875</v>
      </c>
      <c r="H20" s="135">
        <f t="shared" si="10"/>
        <v>141.62127525000002</v>
      </c>
      <c r="I20" s="134">
        <f t="shared" si="10"/>
        <v>1817.8156727999999</v>
      </c>
      <c r="J20" s="135">
        <f t="shared" si="10"/>
        <v>224.67384719999998</v>
      </c>
      <c r="K20" s="134">
        <f t="shared" si="10"/>
        <v>-73.827384400000028</v>
      </c>
      <c r="L20" s="135">
        <f t="shared" si="10"/>
        <v>-22.052335600000003</v>
      </c>
      <c r="M20" s="134">
        <f t="shared" si="10"/>
        <v>2771.3930138399996</v>
      </c>
      <c r="N20" s="136">
        <f t="shared" si="10"/>
        <v>1698.5957181599997</v>
      </c>
      <c r="O20" s="137"/>
      <c r="P20" s="136">
        <f t="shared" si="10"/>
        <v>-4.4666391600000006</v>
      </c>
      <c r="Q20" s="135">
        <f t="shared" si="10"/>
        <v>-2.1019478399999998</v>
      </c>
      <c r="R20" s="134">
        <f t="shared" si="10"/>
        <v>-517.71359639999991</v>
      </c>
      <c r="S20" s="135">
        <f t="shared" si="10"/>
        <v>-70.597308599999991</v>
      </c>
      <c r="T20" s="134">
        <f t="shared" si="10"/>
        <v>920.3334000000001</v>
      </c>
      <c r="U20" s="135">
        <f t="shared" si="10"/>
        <v>48.438600000000051</v>
      </c>
      <c r="V20" s="134">
        <f t="shared" si="10"/>
        <v>0</v>
      </c>
      <c r="W20" s="135">
        <f t="shared" si="10"/>
        <v>0</v>
      </c>
      <c r="X20" s="134">
        <f t="shared" si="10"/>
        <v>0</v>
      </c>
      <c r="Y20" s="135">
        <f t="shared" si="10"/>
        <v>0</v>
      </c>
      <c r="Z20" s="134">
        <f t="shared" si="10"/>
        <v>0</v>
      </c>
      <c r="AA20" s="135">
        <f t="shared" si="10"/>
        <v>0</v>
      </c>
      <c r="AB20" s="134">
        <f t="shared" si="10"/>
        <v>-182.00962322400002</v>
      </c>
      <c r="AC20" s="135">
        <f t="shared" si="10"/>
        <v>-98.005181736000026</v>
      </c>
      <c r="AD20" s="134">
        <f t="shared" si="10"/>
        <v>28.831575855600001</v>
      </c>
      <c r="AE20" s="135">
        <f t="shared" si="10"/>
        <v>24.560231284399997</v>
      </c>
      <c r="AF20" s="134">
        <f t="shared" si="10"/>
        <v>0</v>
      </c>
      <c r="AG20" s="135">
        <f t="shared" si="10"/>
        <v>0</v>
      </c>
      <c r="AH20" s="134" t="e">
        <f t="shared" si="10"/>
        <v>#REF!</v>
      </c>
      <c r="AI20" s="135" t="e">
        <f t="shared" si="10"/>
        <v>#REF!</v>
      </c>
      <c r="AJ20" s="138">
        <f t="shared" si="10"/>
        <v>5211.2380879455995</v>
      </c>
      <c r="AK20" s="139">
        <f t="shared" si="10"/>
        <v>3793.5313351943996</v>
      </c>
      <c r="AL20" s="138">
        <f t="shared" si="10"/>
        <v>1960.1318296159998</v>
      </c>
      <c r="AM20" s="139">
        <f t="shared" si="10"/>
        <v>80.355673424000045</v>
      </c>
      <c r="AN20" s="138">
        <f t="shared" si="10"/>
        <v>1329.0377126400001</v>
      </c>
      <c r="AO20" s="139">
        <f t="shared" si="10"/>
        <v>4712.0427993600006</v>
      </c>
      <c r="AP20" s="138">
        <f t="shared" si="10"/>
        <v>8500.4076302015983</v>
      </c>
      <c r="AQ20" s="140">
        <f t="shared" si="10"/>
        <v>8585.9298079783985</v>
      </c>
      <c r="AR20" s="95"/>
      <c r="AT20" s="141">
        <f t="shared" si="9"/>
        <v>8500.4076302016001</v>
      </c>
      <c r="AU20" s="141">
        <f t="shared" si="9"/>
        <v>8585.9298079784003</v>
      </c>
      <c r="AV20" s="95">
        <f>SUM(AT20:AU20)</f>
        <v>17086.337438180002</v>
      </c>
    </row>
    <row r="21" spans="2:48" x14ac:dyDescent="0.3">
      <c r="B21" s="89"/>
      <c r="C21" s="218"/>
      <c r="D21" s="217"/>
      <c r="E21" s="218"/>
      <c r="F21" s="217"/>
      <c r="G21" s="218"/>
      <c r="H21" s="217"/>
      <c r="I21" s="218"/>
      <c r="J21" s="217"/>
      <c r="K21" s="218"/>
      <c r="L21" s="217"/>
      <c r="M21" s="218"/>
      <c r="N21" s="216"/>
      <c r="O21" s="119"/>
      <c r="P21" s="216"/>
      <c r="Q21" s="217"/>
      <c r="R21" s="218"/>
      <c r="S21" s="217"/>
      <c r="T21" s="218"/>
      <c r="U21" s="217"/>
      <c r="V21" s="218"/>
      <c r="W21" s="217"/>
      <c r="X21" s="218"/>
      <c r="Y21" s="217"/>
      <c r="Z21" s="218"/>
      <c r="AA21" s="217"/>
      <c r="AB21" s="218"/>
      <c r="AC21" s="217"/>
      <c r="AD21" s="218"/>
      <c r="AE21" s="217"/>
      <c r="AF21" s="218"/>
      <c r="AG21" s="217"/>
      <c r="AH21" s="218"/>
      <c r="AI21" s="217"/>
      <c r="AJ21" s="276"/>
      <c r="AK21" s="277"/>
      <c r="AL21" s="276"/>
      <c r="AM21" s="277"/>
      <c r="AN21" s="276"/>
      <c r="AO21" s="277"/>
      <c r="AP21" s="276"/>
      <c r="AQ21" s="219"/>
    </row>
    <row r="22" spans="2:48" s="120" customFormat="1" x14ac:dyDescent="0.3">
      <c r="B22" s="121" t="s">
        <v>56</v>
      </c>
      <c r="C22" s="122" t="s">
        <v>73</v>
      </c>
      <c r="D22" s="123" t="s">
        <v>74</v>
      </c>
      <c r="E22" s="122" t="s">
        <v>73</v>
      </c>
      <c r="F22" s="123" t="s">
        <v>74</v>
      </c>
      <c r="G22" s="122" t="s">
        <v>73</v>
      </c>
      <c r="H22" s="123" t="s">
        <v>74</v>
      </c>
      <c r="I22" s="122" t="s">
        <v>73</v>
      </c>
      <c r="J22" s="123" t="s">
        <v>74</v>
      </c>
      <c r="K22" s="122" t="s">
        <v>73</v>
      </c>
      <c r="L22" s="123" t="s">
        <v>74</v>
      </c>
      <c r="M22" s="122" t="s">
        <v>73</v>
      </c>
      <c r="N22" s="86" t="s">
        <v>74</v>
      </c>
      <c r="O22" s="20"/>
      <c r="P22" s="86" t="s">
        <v>73</v>
      </c>
      <c r="Q22" s="123" t="s">
        <v>74</v>
      </c>
      <c r="R22" s="122" t="s">
        <v>73</v>
      </c>
      <c r="S22" s="123" t="s">
        <v>74</v>
      </c>
      <c r="T22" s="122" t="s">
        <v>73</v>
      </c>
      <c r="U22" s="123" t="s">
        <v>74</v>
      </c>
      <c r="V22" s="122" t="s">
        <v>73</v>
      </c>
      <c r="W22" s="123" t="s">
        <v>74</v>
      </c>
      <c r="X22" s="122" t="s">
        <v>73</v>
      </c>
      <c r="Y22" s="123" t="s">
        <v>74</v>
      </c>
      <c r="Z22" s="122" t="s">
        <v>73</v>
      </c>
      <c r="AA22" s="123" t="s">
        <v>74</v>
      </c>
      <c r="AB22" s="122" t="s">
        <v>73</v>
      </c>
      <c r="AC22" s="123" t="s">
        <v>74</v>
      </c>
      <c r="AD22" s="122" t="s">
        <v>73</v>
      </c>
      <c r="AE22" s="123" t="s">
        <v>74</v>
      </c>
      <c r="AF22" s="122" t="s">
        <v>73</v>
      </c>
      <c r="AG22" s="123" t="s">
        <v>74</v>
      </c>
      <c r="AH22" s="122" t="s">
        <v>73</v>
      </c>
      <c r="AI22" s="123" t="s">
        <v>74</v>
      </c>
      <c r="AJ22" s="124" t="s">
        <v>73</v>
      </c>
      <c r="AK22" s="125" t="s">
        <v>74</v>
      </c>
      <c r="AL22" s="124" t="s">
        <v>73</v>
      </c>
      <c r="AM22" s="125" t="s">
        <v>74</v>
      </c>
      <c r="AN22" s="124" t="s">
        <v>73</v>
      </c>
      <c r="AO22" s="125" t="s">
        <v>74</v>
      </c>
      <c r="AP22" s="124" t="s">
        <v>73</v>
      </c>
      <c r="AQ22" s="126" t="s">
        <v>74</v>
      </c>
    </row>
    <row r="23" spans="2:48" x14ac:dyDescent="0.3">
      <c r="B23" s="127" t="s">
        <v>66</v>
      </c>
      <c r="C23" s="128">
        <f>C8*[1]Transportation_Planning_Factors!C20*[1]Transportation_Planning_Factors!C$30</f>
        <v>388.64284627200004</v>
      </c>
      <c r="D23" s="129">
        <f>C8*[1]Transportation_Planning_Factors!C20*[1]Transportation_Planning_Factors!D$30</f>
        <v>388.64284627200004</v>
      </c>
      <c r="E23" s="128">
        <f>E8*[1]Transportation_Planning_Factors!E20*[1]Transportation_Planning_Factors!E$30</f>
        <v>361.12842920000003</v>
      </c>
      <c r="F23" s="129">
        <f>E8*[1]Transportation_Planning_Factors!E20*[1]Transportation_Planning_Factors!F$30</f>
        <v>361.12842920000003</v>
      </c>
      <c r="G23" s="128">
        <f>G8*[1]Transportation_Planning_Factors!G20*[1]Transportation_Planning_Factors!G$30</f>
        <v>224.69065046064006</v>
      </c>
      <c r="H23" s="129">
        <f>G8*[1]Transportation_Planning_Factors!G20*[1]Transportation_Planning_Factors!H$30</f>
        <v>194.50832427936004</v>
      </c>
      <c r="I23" s="128">
        <f>I8*[1]Transportation_Planning_Factors!J20*[1]Transportation_Planning_Factors!I$30</f>
        <v>17.973907776000001</v>
      </c>
      <c r="J23" s="129">
        <f>I8*[1]Transportation_Planning_Factors!J20*[1]Transportation_Planning_Factors!J$30</f>
        <v>19.471733424000004</v>
      </c>
      <c r="K23" s="128">
        <f>K8*[1]Transportation_Planning_Factors!K20*[1]Transportation_Planning_Factors!K$30</f>
        <v>-28.675610777879999</v>
      </c>
      <c r="L23" s="129">
        <f>K8*[1]Transportation_Planning_Factors!K20*[1]Transportation_Planning_Factors!L$30</f>
        <v>-25.429315218119999</v>
      </c>
      <c r="M23" s="128">
        <f>M8*[1]Transportation_Planning_Factors!M20*[1]Transportation_Planning_Factors!M$30</f>
        <v>625.68464094863987</v>
      </c>
      <c r="N23" s="130">
        <f>M8*[1]Transportation_Planning_Factors!M20*[1]Transportation_Planning_Factors!N$30</f>
        <v>705.55927596335994</v>
      </c>
      <c r="O23" s="109"/>
      <c r="P23" s="130">
        <f>P8*[1]Transportation_Planning_Factors!O20*[1]Transportation_Planning_Factors!O$30</f>
        <v>-3.2586231600000004</v>
      </c>
      <c r="Q23" s="129">
        <f>P8*[1]Transportation_Planning_Factors!O20*[1]Transportation_Planning_Factors!P$30</f>
        <v>-3.0079598400000003</v>
      </c>
      <c r="R23" s="128">
        <f>R8*[1]Transportation_Planning_Factors!Q20*[1]Transportation_Planning_Factors!Q$30</f>
        <v>-141.87343747499997</v>
      </c>
      <c r="S23" s="129">
        <f>R8*[1]Transportation_Planning_Factors!Q20*[1]Transportation_Planning_Factors!R$30</f>
        <v>-141.87343747499997</v>
      </c>
      <c r="T23" s="128">
        <f>T8*[1]Transportation_Planning_Factors!S20*[1]Transportation_Planning_Factors!S$30</f>
        <v>54.493425000000002</v>
      </c>
      <c r="U23" s="129">
        <f>T8*[1]Transportation_Planning_Factors!S20*[1]Transportation_Planning_Factors!T$30</f>
        <v>54.493425000000002</v>
      </c>
      <c r="V23" s="128">
        <f>V8*[1]Transportation_Planning_Factors!U20*[1]Transportation_Planning_Factors!U$30</f>
        <v>0</v>
      </c>
      <c r="W23" s="129">
        <f>V8*[1]Transportation_Planning_Factors!U20*[1]Transportation_Planning_Factors!V$30</f>
        <v>0</v>
      </c>
      <c r="X23" s="128">
        <f>X8*[1]Transportation_Planning_Factors!W20*[1]Transportation_Planning_Factors!W$30</f>
        <v>0</v>
      </c>
      <c r="Y23" s="129">
        <f>X8*[1]Transportation_Planning_Factors!W20*[1]Transportation_Planning_Factors!X$30</f>
        <v>0</v>
      </c>
      <c r="Z23" s="128">
        <f>Z8*[1]Transportation_Planning_Factors!Y20*[1]Transportation_Planning_Factors!Y$30</f>
        <v>0</v>
      </c>
      <c r="AA23" s="129">
        <f>Z8*[1]Transportation_Planning_Factors!Y20*[1]Transportation_Planning_Factors!Z$30</f>
        <v>0</v>
      </c>
      <c r="AB23" s="128">
        <f>AB8*[1]Transportation_Planning_Factors!AA20*[1]Transportation_Planning_Factors!AA$30</f>
        <v>-99.171910090000011</v>
      </c>
      <c r="AC23" s="129">
        <f>AB8*[1]Transportation_Planning_Factors!AA20*[1]Transportation_Planning_Factors!AB$30</f>
        <v>-99.171910090000011</v>
      </c>
      <c r="AD23" s="128">
        <f>AD8*[1]Transportation_Planning_Factors!AC20*[1]Transportation_Planning_Factors!AC$30</f>
        <v>0.67584566000000013</v>
      </c>
      <c r="AE23" s="129">
        <f>AD8*[1]Transportation_Planning_Factors!AC20*[1]Transportation_Planning_Factors!AD$30</f>
        <v>0.67584566000000013</v>
      </c>
      <c r="AF23" s="128">
        <f>AF8*[1]Transportation_Planning_Factors!AE20*[1]Transportation_Planning_Factors!AE$30</f>
        <v>0</v>
      </c>
      <c r="AG23" s="129">
        <f>AF8*[1]Transportation_Planning_Factors!AE20*[1]Transportation_Planning_Factors!AF$30</f>
        <v>0</v>
      </c>
      <c r="AH23" s="128" t="e">
        <f>AH8*[1]Transportation_Planning_Factors!AI20*[1]Transportation_Planning_Factors!AI$30</f>
        <v>#REF!</v>
      </c>
      <c r="AI23" s="129" t="e">
        <f>AH8*[1]Transportation_Planning_Factors!AI20*[1]Transportation_Planning_Factors!AJ$30</f>
        <v>#REF!</v>
      </c>
      <c r="AJ23" s="131">
        <f t="shared" ref="AJ23:AK28" si="11">E23+G23+M23+V23+X23+Z23+AD23+AF23</f>
        <v>1212.17956626928</v>
      </c>
      <c r="AK23" s="132">
        <f t="shared" si="11"/>
        <v>1261.87187510272</v>
      </c>
      <c r="AL23" s="131">
        <f t="shared" ref="AL23:AM28" si="12">SUM(I23,K23,P23, R23,T23,AB23)</f>
        <v>-200.51224872687999</v>
      </c>
      <c r="AM23" s="132">
        <f t="shared" si="12"/>
        <v>-195.51746419911998</v>
      </c>
      <c r="AN23" s="131">
        <f t="shared" ref="AN23:AO28" si="13">C23</f>
        <v>388.64284627200004</v>
      </c>
      <c r="AO23" s="132">
        <f t="shared" si="13"/>
        <v>388.64284627200004</v>
      </c>
      <c r="AP23" s="131">
        <f t="shared" ref="AP23:AQ28" si="14">SUM(C23,E23,G23,I23,K23,M23,P23,R23,T23,V23,X23,Z23,AB23,AD23,AF23)</f>
        <v>1400.3101638144003</v>
      </c>
      <c r="AQ23" s="133">
        <f t="shared" si="14"/>
        <v>1454.9972571756002</v>
      </c>
      <c r="AT23" s="95">
        <f>AJ23+AL23+AN23</f>
        <v>1400.3101638144001</v>
      </c>
      <c r="AU23" s="95">
        <f>AK23+AM23+AO23</f>
        <v>1454.9972571756</v>
      </c>
    </row>
    <row r="24" spans="2:48" x14ac:dyDescent="0.3">
      <c r="B24" s="127" t="s">
        <v>67</v>
      </c>
      <c r="C24" s="128">
        <f>C8*[1]Transportation_Planning_Factors!C21*[1]Transportation_Planning_Factors!C$30</f>
        <v>36.246483071999997</v>
      </c>
      <c r="D24" s="129">
        <f>C8*[1]Transportation_Planning_Factors!C21*[1]Transportation_Planning_Factors!D$30</f>
        <v>36.246483071999997</v>
      </c>
      <c r="E24" s="128">
        <f>E8*[1]Transportation_Planning_Factors!E21*[1]Transportation_Planning_Factors!E$30</f>
        <v>0</v>
      </c>
      <c r="F24" s="129">
        <f>E8*[1]Transportation_Planning_Factors!E21*[1]Transportation_Planning_Factors!F$30</f>
        <v>0</v>
      </c>
      <c r="G24" s="128">
        <f>G8*[1]Transportation_Planning_Factors!G21*[1]Transportation_Planning_Factors!G$30</f>
        <v>12.145440565440003</v>
      </c>
      <c r="H24" s="129">
        <f>G8*[1]Transportation_Planning_Factors!G21*[1]Transportation_Planning_Factors!H$30</f>
        <v>10.513963474560002</v>
      </c>
      <c r="I24" s="128">
        <f>I8*[1]Transportation_Planning_Factors!J21*[1]Transportation_Planning_Factors!I$30</f>
        <v>8.9869538880000004</v>
      </c>
      <c r="J24" s="129">
        <f>I8*[1]Transportation_Planning_Factors!J21*[1]Transportation_Planning_Factors!J$30</f>
        <v>9.7358667120000018</v>
      </c>
      <c r="K24" s="128">
        <f>K8*[1]Transportation_Planning_Factors!K21*[1]Transportation_Planning_Factors!K$30</f>
        <v>-0.32014238507999998</v>
      </c>
      <c r="L24" s="129">
        <f>K8*[1]Transportation_Planning_Factors!K21*[1]Transportation_Planning_Factors!L$30</f>
        <v>-0.28389985091999997</v>
      </c>
      <c r="M24" s="128">
        <f>M8*[1]Transportation_Planning_Factors!M21*[1]Transportation_Planning_Factors!M$30</f>
        <v>240.64793882639998</v>
      </c>
      <c r="N24" s="130">
        <f>M8*[1]Transportation_Planning_Factors!M21*[1]Transportation_Planning_Factors!N$30</f>
        <v>271.36895229359999</v>
      </c>
      <c r="O24" s="109"/>
      <c r="P24" s="130">
        <f>P8*[1]Transportation_Planning_Factors!O21*[1]Transportation_Planning_Factors!O$30</f>
        <v>0</v>
      </c>
      <c r="Q24" s="129">
        <f>P8*[1]Transportation_Planning_Factors!O21*[1]Transportation_Planning_Factors!P$30</f>
        <v>0</v>
      </c>
      <c r="R24" s="128">
        <f>R8*[1]Transportation_Planning_Factors!Q21*[1]Transportation_Planning_Factors!Q$30</f>
        <v>-1.5839139749999998</v>
      </c>
      <c r="S24" s="129">
        <f>R8*[1]Transportation_Planning_Factors!Q21*[1]Transportation_Planning_Factors!R$30</f>
        <v>-1.5839139749999998</v>
      </c>
      <c r="T24" s="128">
        <f>T8*[1]Transportation_Planning_Factors!S21*[1]Transportation_Planning_Factors!S$30</f>
        <v>2.7246712500000001</v>
      </c>
      <c r="U24" s="129">
        <f>T8*[1]Transportation_Planning_Factors!S21*[1]Transportation_Planning_Factors!T$30</f>
        <v>2.7246712500000001</v>
      </c>
      <c r="V24" s="128">
        <f>V8*[1]Transportation_Planning_Factors!U21*[1]Transportation_Planning_Factors!U$30</f>
        <v>0</v>
      </c>
      <c r="W24" s="129">
        <f>V8*[1]Transportation_Planning_Factors!U21*[1]Transportation_Planning_Factors!V$30</f>
        <v>0</v>
      </c>
      <c r="X24" s="128">
        <f>X8*[1]Transportation_Planning_Factors!W21*[1]Transportation_Planning_Factors!W$30</f>
        <v>0</v>
      </c>
      <c r="Y24" s="129">
        <f>X8*[1]Transportation_Planning_Factors!W21*[1]Transportation_Planning_Factors!X$30</f>
        <v>0</v>
      </c>
      <c r="Z24" s="128">
        <f>Z8*[1]Transportation_Planning_Factors!Y21*[1]Transportation_Planning_Factors!Y$30</f>
        <v>0</v>
      </c>
      <c r="AA24" s="129">
        <f>Z8*[1]Transportation_Planning_Factors!Y21*[1]Transportation_Planning_Factors!Z$30</f>
        <v>0</v>
      </c>
      <c r="AB24" s="128">
        <f>AB8*[1]Transportation_Planning_Factors!AA21*[1]Transportation_Planning_Factors!AA$30</f>
        <v>-5.8336417700000007</v>
      </c>
      <c r="AC24" s="129">
        <f>AB8*[1]Transportation_Planning_Factors!AA21*[1]Transportation_Planning_Factors!AB$30</f>
        <v>-5.8336417700000007</v>
      </c>
      <c r="AD24" s="128">
        <f>AD8*[1]Transportation_Planning_Factors!AC21*[1]Transportation_Planning_Factors!AC$30</f>
        <v>0.13516913200000003</v>
      </c>
      <c r="AE24" s="129">
        <f>AD8*[1]Transportation_Planning_Factors!AC21*[1]Transportation_Planning_Factors!AD$30</f>
        <v>0.13516913200000003</v>
      </c>
      <c r="AF24" s="128">
        <f>AF8*[1]Transportation_Planning_Factors!AE21*[1]Transportation_Planning_Factors!AE$30</f>
        <v>0</v>
      </c>
      <c r="AG24" s="129">
        <f>AF8*[1]Transportation_Planning_Factors!AE21*[1]Transportation_Planning_Factors!AF$30</f>
        <v>0</v>
      </c>
      <c r="AH24" s="128" t="e">
        <f>AH8*[1]Transportation_Planning_Factors!AI21*[1]Transportation_Planning_Factors!AI$30</f>
        <v>#REF!</v>
      </c>
      <c r="AI24" s="129" t="e">
        <f>AH8*[1]Transportation_Planning_Factors!AI21*[1]Transportation_Planning_Factors!AJ$30</f>
        <v>#REF!</v>
      </c>
      <c r="AJ24" s="131">
        <f t="shared" si="11"/>
        <v>252.92854852383996</v>
      </c>
      <c r="AK24" s="132">
        <f t="shared" si="11"/>
        <v>282.01808490015998</v>
      </c>
      <c r="AL24" s="131">
        <f t="shared" si="12"/>
        <v>3.9739270079199995</v>
      </c>
      <c r="AM24" s="132">
        <f t="shared" si="12"/>
        <v>4.7590823660800021</v>
      </c>
      <c r="AN24" s="131">
        <f t="shared" si="13"/>
        <v>36.246483071999997</v>
      </c>
      <c r="AO24" s="132">
        <f t="shared" si="13"/>
        <v>36.246483071999997</v>
      </c>
      <c r="AP24" s="131">
        <f t="shared" si="14"/>
        <v>293.14895860375998</v>
      </c>
      <c r="AQ24" s="133">
        <f t="shared" si="14"/>
        <v>323.02365033824003</v>
      </c>
      <c r="AT24" s="95">
        <f t="shared" ref="AT24:AU29" si="15">AJ24+AL24+AN24</f>
        <v>293.14895860375998</v>
      </c>
      <c r="AU24" s="95">
        <f t="shared" si="15"/>
        <v>323.02365033823997</v>
      </c>
    </row>
    <row r="25" spans="2:48" x14ac:dyDescent="0.3">
      <c r="B25" s="127" t="s">
        <v>68</v>
      </c>
      <c r="C25" s="128">
        <f>C8*[1]Transportation_Planning_Factors!C22*[1]Transportation_Planning_Factors!C$30</f>
        <v>1049.134315584</v>
      </c>
      <c r="D25" s="129">
        <f>C8*[1]Transportation_Planning_Factors!C22*[1]Transportation_Planning_Factors!D$30</f>
        <v>1049.134315584</v>
      </c>
      <c r="E25" s="128">
        <f>E8*[1]Transportation_Planning_Factors!E22*[1]Transportation_Planning_Factors!E$30</f>
        <v>131.3194288</v>
      </c>
      <c r="F25" s="129">
        <f>E8*[1]Transportation_Planning_Factors!E22*[1]Transportation_Planning_Factors!F$30</f>
        <v>131.3194288</v>
      </c>
      <c r="G25" s="128">
        <f>G8*[1]Transportation_Planning_Factors!G22*[1]Transportation_Planning_Factors!G$30</f>
        <v>127.52712593712002</v>
      </c>
      <c r="H25" s="129">
        <f>G8*[1]Transportation_Planning_Factors!G22*[1]Transportation_Planning_Factors!H$30</f>
        <v>110.39661648288001</v>
      </c>
      <c r="I25" s="128">
        <f>I8*[1]Transportation_Planning_Factors!J22*[1]Transportation_Planning_Factors!I$30</f>
        <v>62.908677216000001</v>
      </c>
      <c r="J25" s="129">
        <f>I8*[1]Transportation_Planning_Factors!J22*[1]Transportation_Planning_Factors!J$30</f>
        <v>68.151066984000011</v>
      </c>
      <c r="K25" s="128">
        <f>K8*[1]Transportation_Planning_Factors!K22*[1]Transportation_Planning_Factors!K$30</f>
        <v>-5.2137474141600002</v>
      </c>
      <c r="L25" s="129">
        <f>K8*[1]Transportation_Planning_Factors!K22*[1]Transportation_Planning_Factors!L$30</f>
        <v>-4.6235118578400005</v>
      </c>
      <c r="M25" s="128">
        <f>M8*[1]Transportation_Planning_Factors!M22*[1]Transportation_Planning_Factors!M$30</f>
        <v>336.90711435695994</v>
      </c>
      <c r="N25" s="130">
        <f>M8*[1]Transportation_Planning_Factors!M22*[1]Transportation_Planning_Factors!N$30</f>
        <v>379.91653321104002</v>
      </c>
      <c r="O25" s="109"/>
      <c r="P25" s="130">
        <f>P8*[1]Transportation_Planning_Factors!O22*[1]Transportation_Planning_Factors!O$30</f>
        <v>0</v>
      </c>
      <c r="Q25" s="129">
        <f>P8*[1]Transportation_Planning_Factors!O22*[1]Transportation_Planning_Factors!P$30</f>
        <v>0</v>
      </c>
      <c r="R25" s="128">
        <f>R8*[1]Transportation_Planning_Factors!Q22*[1]Transportation_Planning_Factors!Q$30</f>
        <v>-25.795170449999997</v>
      </c>
      <c r="S25" s="129">
        <f>R8*[1]Transportation_Planning_Factors!Q22*[1]Transportation_Planning_Factors!R$30</f>
        <v>-25.795170449999997</v>
      </c>
      <c r="T25" s="128">
        <f>T8*[1]Transportation_Planning_Factors!S22*[1]Transportation_Planning_Factors!S$30</f>
        <v>65.392110000000002</v>
      </c>
      <c r="U25" s="129">
        <f>T8*[1]Transportation_Planning_Factors!S22*[1]Transportation_Planning_Factors!T$30</f>
        <v>65.392110000000002</v>
      </c>
      <c r="V25" s="128">
        <f>V8*[1]Transportation_Planning_Factors!U22*[1]Transportation_Planning_Factors!U$30</f>
        <v>0</v>
      </c>
      <c r="W25" s="129">
        <f>V8*[1]Transportation_Planning_Factors!U22*[1]Transportation_Planning_Factors!V$30</f>
        <v>0</v>
      </c>
      <c r="X25" s="128">
        <f>X8*[1]Transportation_Planning_Factors!W22*[1]Transportation_Planning_Factors!W$30</f>
        <v>0</v>
      </c>
      <c r="Y25" s="129">
        <f>X8*[1]Transportation_Planning_Factors!W22*[1]Transportation_Planning_Factors!X$30</f>
        <v>0</v>
      </c>
      <c r="Z25" s="128">
        <f>Z8*[1]Transportation_Planning_Factors!Y22*[1]Transportation_Planning_Factors!Y$30</f>
        <v>0</v>
      </c>
      <c r="AA25" s="129">
        <f>Z8*[1]Transportation_Planning_Factors!Y22*[1]Transportation_Planning_Factors!Z$30</f>
        <v>0</v>
      </c>
      <c r="AB25" s="128">
        <f>AB8*[1]Transportation_Planning_Factors!AA22*[1]Transportation_Planning_Factors!AA$30</f>
        <v>-1.1667283540000002</v>
      </c>
      <c r="AC25" s="129">
        <f>AB8*[1]Transportation_Planning_Factors!AA22*[1]Transportation_Planning_Factors!AB$30</f>
        <v>-1.1667283540000002</v>
      </c>
      <c r="AD25" s="128">
        <f>AD8*[1]Transportation_Planning_Factors!AC22*[1]Transportation_Planning_Factors!AC$30</f>
        <v>0.40550739600000002</v>
      </c>
      <c r="AE25" s="129">
        <f>AD8*[1]Transportation_Planning_Factors!AC22*[1]Transportation_Planning_Factors!AD$30</f>
        <v>0.40550739600000002</v>
      </c>
      <c r="AF25" s="128">
        <f>AF8*[1]Transportation_Planning_Factors!AE22*[1]Transportation_Planning_Factors!AE$30</f>
        <v>0</v>
      </c>
      <c r="AG25" s="129">
        <f>AF8*[1]Transportation_Planning_Factors!AE22*[1]Transportation_Planning_Factors!AF$30</f>
        <v>0</v>
      </c>
      <c r="AH25" s="128" t="e">
        <f>AH8*[1]Transportation_Planning_Factors!AI22*[1]Transportation_Planning_Factors!AI$30</f>
        <v>#REF!</v>
      </c>
      <c r="AI25" s="129" t="e">
        <f>AH8*[1]Transportation_Planning_Factors!AI22*[1]Transportation_Planning_Factors!AJ$30</f>
        <v>#REF!</v>
      </c>
      <c r="AJ25" s="131">
        <f t="shared" si="11"/>
        <v>596.15917649007986</v>
      </c>
      <c r="AK25" s="132">
        <f t="shared" si="11"/>
        <v>622.03808588992001</v>
      </c>
      <c r="AL25" s="131">
        <f t="shared" si="12"/>
        <v>96.125140997840006</v>
      </c>
      <c r="AM25" s="132">
        <f t="shared" si="12"/>
        <v>101.95776632216001</v>
      </c>
      <c r="AN25" s="131">
        <f t="shared" si="13"/>
        <v>1049.134315584</v>
      </c>
      <c r="AO25" s="132">
        <f t="shared" si="13"/>
        <v>1049.134315584</v>
      </c>
      <c r="AP25" s="131">
        <f t="shared" si="14"/>
        <v>1741.4186330719201</v>
      </c>
      <c r="AQ25" s="133">
        <f t="shared" si="14"/>
        <v>1773.1301677960803</v>
      </c>
      <c r="AT25" s="95">
        <f t="shared" si="15"/>
        <v>1741.4186330719199</v>
      </c>
      <c r="AU25" s="95">
        <f t="shared" si="15"/>
        <v>1773.1301677960801</v>
      </c>
    </row>
    <row r="26" spans="2:48" x14ac:dyDescent="0.3">
      <c r="B26" s="127" t="s">
        <v>69</v>
      </c>
      <c r="C26" s="128">
        <f>C8*[1]Transportation_Planning_Factors!C23*[1]Transportation_Planning_Factors!C$30</f>
        <v>310.108799616</v>
      </c>
      <c r="D26" s="129">
        <f>C8*[1]Transportation_Planning_Factors!C23*[1]Transportation_Planning_Factors!D$30</f>
        <v>310.108799616</v>
      </c>
      <c r="E26" s="128">
        <f>E8*[1]Transportation_Planning_Factors!E23*[1]Transportation_Planning_Factors!E$30</f>
        <v>98.489571600000005</v>
      </c>
      <c r="F26" s="129">
        <f>E8*[1]Transportation_Planning_Factors!E23*[1]Transportation_Planning_Factors!F$30</f>
        <v>98.489571600000005</v>
      </c>
      <c r="G26" s="128">
        <f>G8*[1]Transportation_Planning_Factors!G23*[1]Transportation_Planning_Factors!G$30</f>
        <v>127.52712593712002</v>
      </c>
      <c r="H26" s="129">
        <f>G8*[1]Transportation_Planning_Factors!G23*[1]Transportation_Planning_Factors!H$30</f>
        <v>110.39661648288001</v>
      </c>
      <c r="I26" s="128">
        <f>I8*[1]Transportation_Planning_Factors!J23*[1]Transportation_Planning_Factors!I$30</f>
        <v>62.908677216000001</v>
      </c>
      <c r="J26" s="129">
        <f>I8*[1]Transportation_Planning_Factors!J23*[1]Transportation_Planning_Factors!J$30</f>
        <v>68.151066984000011</v>
      </c>
      <c r="K26" s="128">
        <f>K8*[1]Transportation_Planning_Factors!K23*[1]Transportation_Planning_Factors!K$30</f>
        <v>-6.58578620736</v>
      </c>
      <c r="L26" s="129">
        <f>K8*[1]Transportation_Planning_Factors!K23*[1]Transportation_Planning_Factors!L$30</f>
        <v>-5.8402255046399993</v>
      </c>
      <c r="M26" s="128">
        <f>M8*[1]Transportation_Planning_Factors!M23*[1]Transportation_Planning_Factors!M$30</f>
        <v>553.49025930071991</v>
      </c>
      <c r="N26" s="130">
        <f>M8*[1]Transportation_Planning_Factors!M23*[1]Transportation_Planning_Factors!N$30</f>
        <v>624.14859027528007</v>
      </c>
      <c r="O26" s="109"/>
      <c r="P26" s="130">
        <f>P8*[1]Transportation_Planning_Factors!O23*[1]Transportation_Planning_Factors!O$30</f>
        <v>0</v>
      </c>
      <c r="Q26" s="129">
        <f>P8*[1]Transportation_Planning_Factors!O23*[1]Transportation_Planning_Factors!P$30</f>
        <v>0</v>
      </c>
      <c r="R26" s="128">
        <f>R8*[1]Transportation_Planning_Factors!Q23*[1]Transportation_Planning_Factors!Q$30</f>
        <v>-32.583373199999997</v>
      </c>
      <c r="S26" s="129">
        <f>R8*[1]Transportation_Planning_Factors!Q23*[1]Transportation_Planning_Factors!R$30</f>
        <v>-32.583373199999997</v>
      </c>
      <c r="T26" s="128">
        <f>T8*[1]Transportation_Planning_Factors!S23*[1]Transportation_Planning_Factors!S$30</f>
        <v>128.05954875</v>
      </c>
      <c r="U26" s="129">
        <f>T8*[1]Transportation_Planning_Factors!S23*[1]Transportation_Planning_Factors!T$30</f>
        <v>128.05954875</v>
      </c>
      <c r="V26" s="128">
        <f>V8*[1]Transportation_Planning_Factors!U23*[1]Transportation_Planning_Factors!U$30</f>
        <v>0</v>
      </c>
      <c r="W26" s="129">
        <f>V8*[1]Transportation_Planning_Factors!U23*[1]Transportation_Planning_Factors!V$30</f>
        <v>0</v>
      </c>
      <c r="X26" s="128">
        <f>X8*[1]Transportation_Planning_Factors!W23*[1]Transportation_Planning_Factors!W$30</f>
        <v>0</v>
      </c>
      <c r="Y26" s="129">
        <f>X8*[1]Transportation_Planning_Factors!W23*[1]Transportation_Planning_Factors!X$30</f>
        <v>0</v>
      </c>
      <c r="Z26" s="128">
        <f>Z8*[1]Transportation_Planning_Factors!Y23*[1]Transportation_Planning_Factors!Y$30</f>
        <v>0</v>
      </c>
      <c r="AA26" s="129">
        <f>Z8*[1]Transportation_Planning_Factors!Y23*[1]Transportation_Planning_Factors!Z$30</f>
        <v>0</v>
      </c>
      <c r="AB26" s="128">
        <f>AB8*[1]Transportation_Planning_Factors!AA23*[1]Transportation_Planning_Factors!AA$30</f>
        <v>-1.1667283540000002</v>
      </c>
      <c r="AC26" s="129">
        <f>AB8*[1]Transportation_Planning_Factors!AA23*[1]Transportation_Planning_Factors!AB$30</f>
        <v>-1.1667283540000002</v>
      </c>
      <c r="AD26" s="128">
        <f>AD8*[1]Transportation_Planning_Factors!AC23*[1]Transportation_Planning_Factors!AC$30</f>
        <v>0.81101479200000004</v>
      </c>
      <c r="AE26" s="129">
        <f>AD8*[1]Transportation_Planning_Factors!AC23*[1]Transportation_Planning_Factors!AD$30</f>
        <v>0.81101479200000004</v>
      </c>
      <c r="AF26" s="128">
        <f>AF8*[1]Transportation_Planning_Factors!AE23*[1]Transportation_Planning_Factors!AE$30</f>
        <v>0</v>
      </c>
      <c r="AG26" s="129">
        <f>AF8*[1]Transportation_Planning_Factors!AE23*[1]Transportation_Planning_Factors!AF$30</f>
        <v>0</v>
      </c>
      <c r="AH26" s="128" t="e">
        <f>AH8*[1]Transportation_Planning_Factors!AI23*[1]Transportation_Planning_Factors!AI$30</f>
        <v>#REF!</v>
      </c>
      <c r="AI26" s="129" t="e">
        <f>AH8*[1]Transportation_Planning_Factors!AI23*[1]Transportation_Planning_Factors!AJ$30</f>
        <v>#REF!</v>
      </c>
      <c r="AJ26" s="131">
        <f t="shared" si="11"/>
        <v>780.31797162983992</v>
      </c>
      <c r="AK26" s="132">
        <f t="shared" si="11"/>
        <v>833.84579315016015</v>
      </c>
      <c r="AL26" s="131">
        <f t="shared" si="12"/>
        <v>150.63233820463998</v>
      </c>
      <c r="AM26" s="132">
        <f t="shared" si="12"/>
        <v>156.62028867536</v>
      </c>
      <c r="AN26" s="131">
        <f t="shared" si="13"/>
        <v>310.108799616</v>
      </c>
      <c r="AO26" s="132">
        <f t="shared" si="13"/>
        <v>310.108799616</v>
      </c>
      <c r="AP26" s="131">
        <f t="shared" si="14"/>
        <v>1241.0591094504796</v>
      </c>
      <c r="AQ26" s="133">
        <f t="shared" si="14"/>
        <v>1300.5748814415199</v>
      </c>
      <c r="AT26" s="95">
        <f t="shared" si="15"/>
        <v>1241.0591094504798</v>
      </c>
      <c r="AU26" s="95">
        <f t="shared" si="15"/>
        <v>1300.5748814415201</v>
      </c>
    </row>
    <row r="27" spans="2:48" ht="15" customHeight="1" x14ac:dyDescent="0.3">
      <c r="B27" s="127" t="s">
        <v>70</v>
      </c>
      <c r="C27" s="128">
        <f>C8*[1]Transportation_Planning_Factors!C24*[1]Transportation_Planning_Factors!C$30</f>
        <v>0</v>
      </c>
      <c r="D27" s="129">
        <f>C8*[1]Transportation_Planning_Factors!C24*[1]Transportation_Planning_Factors!D$30</f>
        <v>0</v>
      </c>
      <c r="E27" s="128">
        <f>E8*[1]Transportation_Planning_Factors!E24*[1]Transportation_Planning_Factors!E$30</f>
        <v>0</v>
      </c>
      <c r="F27" s="129">
        <f>E8*[1]Transportation_Planning_Factors!E24*[1]Transportation_Planning_Factors!F$30</f>
        <v>0</v>
      </c>
      <c r="G27" s="128">
        <f>G8*[1]Transportation_Planning_Factors!G24*[1]Transportation_Planning_Factors!G$30</f>
        <v>0</v>
      </c>
      <c r="H27" s="129">
        <f>G8*[1]Transportation_Planning_Factors!G24*[1]Transportation_Planning_Factors!H$30</f>
        <v>0</v>
      </c>
      <c r="I27" s="128">
        <f>I8*[1]Transportation_Planning_Factors!J24*[1]Transportation_Planning_Factors!I$30</f>
        <v>0</v>
      </c>
      <c r="J27" s="129">
        <f>I8*[1]Transportation_Planning_Factors!J24*[1]Transportation_Planning_Factors!J$30</f>
        <v>0</v>
      </c>
      <c r="K27" s="128">
        <f>K8*[1]Transportation_Planning_Factors!K24*[1]Transportation_Planning_Factors!K$30</f>
        <v>0</v>
      </c>
      <c r="L27" s="129">
        <f>K8*[1]Transportation_Planning_Factors!K24*[1]Transportation_Planning_Factors!L$30</f>
        <v>0</v>
      </c>
      <c r="M27" s="128">
        <f>M8*[1]Transportation_Planning_Factors!M24*[1]Transportation_Planning_Factors!M$30</f>
        <v>0</v>
      </c>
      <c r="N27" s="130">
        <f>M8*[1]Transportation_Planning_Factors!M24*[1]Transportation_Planning_Factors!N$30</f>
        <v>0</v>
      </c>
      <c r="O27" s="109"/>
      <c r="P27" s="130">
        <f>P8*[1]Transportation_Planning_Factors!O24*[1]Transportation_Planning_Factors!O$30</f>
        <v>0</v>
      </c>
      <c r="Q27" s="129">
        <f>P8*[1]Transportation_Planning_Factors!O24*[1]Transportation_Planning_Factors!P$30</f>
        <v>0</v>
      </c>
      <c r="R27" s="128">
        <f>R8*[1]Transportation_Planning_Factors!Q24*[1]Transportation_Planning_Factors!Q$30</f>
        <v>0</v>
      </c>
      <c r="S27" s="129">
        <f>R8*[1]Transportation_Planning_Factors!Q24*[1]Transportation_Planning_Factors!R$30</f>
        <v>0</v>
      </c>
      <c r="T27" s="128">
        <f>T8*[1]Transportation_Planning_Factors!S24*[1]Transportation_Planning_Factors!S$30</f>
        <v>0</v>
      </c>
      <c r="U27" s="129">
        <f>T8*[1]Transportation_Planning_Factors!S24*[1]Transportation_Planning_Factors!T$30</f>
        <v>0</v>
      </c>
      <c r="V27" s="128">
        <f>V8*[1]Transportation_Planning_Factors!U24*[1]Transportation_Planning_Factors!U$30</f>
        <v>0</v>
      </c>
      <c r="W27" s="129">
        <f>V8*[1]Transportation_Planning_Factors!U24*[1]Transportation_Planning_Factors!V$30</f>
        <v>0</v>
      </c>
      <c r="X27" s="128">
        <f>X8*[1]Transportation_Planning_Factors!W24*[1]Transportation_Planning_Factors!W$30</f>
        <v>0</v>
      </c>
      <c r="Y27" s="129">
        <f>X8*[1]Transportation_Planning_Factors!W24*[1]Transportation_Planning_Factors!X$30</f>
        <v>0</v>
      </c>
      <c r="Z27" s="128">
        <f>Z8*[1]Transportation_Planning_Factors!Y24*[1]Transportation_Planning_Factors!Y$30</f>
        <v>0</v>
      </c>
      <c r="AA27" s="129">
        <f>Z8*[1]Transportation_Planning_Factors!Y24*[1]Transportation_Planning_Factors!Z$30</f>
        <v>0</v>
      </c>
      <c r="AB27" s="128">
        <f>AB8*[1]Transportation_Planning_Factors!AA24*[1]Transportation_Planning_Factors!AA$30</f>
        <v>0</v>
      </c>
      <c r="AC27" s="129">
        <f>AB8*[1]Transportation_Planning_Factors!AA24*[1]Transportation_Planning_Factors!AB$30</f>
        <v>0</v>
      </c>
      <c r="AD27" s="128">
        <f>AD8*[1]Transportation_Planning_Factors!AC24*[1]Transportation_Planning_Factors!AC$30</f>
        <v>0</v>
      </c>
      <c r="AE27" s="129">
        <f>AD8*[1]Transportation_Planning_Factors!AC24*[1]Transportation_Planning_Factors!AD$30</f>
        <v>0</v>
      </c>
      <c r="AF27" s="128">
        <f>AF8*[1]Transportation_Planning_Factors!AE24*[1]Transportation_Planning_Factors!AE$30</f>
        <v>0</v>
      </c>
      <c r="AG27" s="129">
        <f>AF8*[1]Transportation_Planning_Factors!AE24*[1]Transportation_Planning_Factors!AF$30</f>
        <v>0</v>
      </c>
      <c r="AH27" s="128" t="e">
        <f>AH8*[1]Transportation_Planning_Factors!AI24*[1]Transportation_Planning_Factors!AI$30</f>
        <v>#REF!</v>
      </c>
      <c r="AI27" s="129" t="e">
        <f>AH8*[1]Transportation_Planning_Factors!AI24*[1]Transportation_Planning_Factors!AJ$30</f>
        <v>#REF!</v>
      </c>
      <c r="AJ27" s="131">
        <f t="shared" si="11"/>
        <v>0</v>
      </c>
      <c r="AK27" s="132">
        <f t="shared" si="11"/>
        <v>0</v>
      </c>
      <c r="AL27" s="131">
        <f t="shared" si="12"/>
        <v>0</v>
      </c>
      <c r="AM27" s="132">
        <f t="shared" si="12"/>
        <v>0</v>
      </c>
      <c r="AN27" s="131">
        <f t="shared" si="13"/>
        <v>0</v>
      </c>
      <c r="AO27" s="132">
        <f t="shared" si="13"/>
        <v>0</v>
      </c>
      <c r="AP27" s="131">
        <f t="shared" si="14"/>
        <v>0</v>
      </c>
      <c r="AQ27" s="133">
        <f t="shared" si="14"/>
        <v>0</v>
      </c>
      <c r="AT27" s="95">
        <f t="shared" si="15"/>
        <v>0</v>
      </c>
      <c r="AU27" s="95">
        <f t="shared" si="15"/>
        <v>0</v>
      </c>
    </row>
    <row r="28" spans="2:48" x14ac:dyDescent="0.3">
      <c r="B28" s="127" t="s">
        <v>71</v>
      </c>
      <c r="C28" s="128">
        <f>C8*[1]Transportation_Planning_Factors!C25*[1]Transportation_Planning_Factors!C$30</f>
        <v>229.56105945600001</v>
      </c>
      <c r="D28" s="129">
        <f>C8*[1]Transportation_Planning_Factors!C25*[1]Transportation_Planning_Factors!D$30</f>
        <v>229.56105945600001</v>
      </c>
      <c r="E28" s="128">
        <f>E8*[1]Transportation_Planning_Factors!E25*[1]Transportation_Planning_Factors!E$30</f>
        <v>2692.0482904</v>
      </c>
      <c r="F28" s="129">
        <f>E8*[1]Transportation_Planning_Factors!E25*[1]Transportation_Planning_Factors!F$30</f>
        <v>2692.0482904</v>
      </c>
      <c r="G28" s="128">
        <f>G8*[1]Transportation_Planning_Factors!G25*[1]Transportation_Planning_Factors!G$30</f>
        <v>115.38168537168002</v>
      </c>
      <c r="H28" s="129">
        <f>G8*[1]Transportation_Planning_Factors!G25*[1]Transportation_Planning_Factors!H$30</f>
        <v>99.882653008320005</v>
      </c>
      <c r="I28" s="128">
        <f>I8*[1]Transportation_Planning_Factors!J25*[1]Transportation_Planning_Factors!I$30</f>
        <v>745.917172704</v>
      </c>
      <c r="J28" s="129">
        <f>I8*[1]Transportation_Planning_Factors!J25*[1]Transportation_Planning_Factors!J$30</f>
        <v>808.07693709599994</v>
      </c>
      <c r="K28" s="128">
        <f>K8*[1]Transportation_Planning_Factors!K25*[1]Transportation_Planning_Factors!K$30</f>
        <v>-4.9393396555200004</v>
      </c>
      <c r="L28" s="129">
        <f>K8*[1]Transportation_Planning_Factors!K25*[1]Transportation_Planning_Factors!L$30</f>
        <v>-4.3801691284799995</v>
      </c>
      <c r="M28" s="128">
        <f>M8*[1]Transportation_Planning_Factors!M25*[1]Transportation_Planning_Factors!M$30</f>
        <v>649.74943483127993</v>
      </c>
      <c r="N28" s="130">
        <f>M8*[1]Transportation_Planning_Factors!M25*[1]Transportation_Planning_Factors!N$30</f>
        <v>732.69617119272004</v>
      </c>
      <c r="O28" s="109"/>
      <c r="P28" s="130">
        <f>P8*[1]Transportation_Planning_Factors!O25*[1]Transportation_Planning_Factors!O$30</f>
        <v>0</v>
      </c>
      <c r="Q28" s="129">
        <f>P8*[1]Transportation_Planning_Factors!O25*[1]Transportation_Planning_Factors!P$30</f>
        <v>0</v>
      </c>
      <c r="R28" s="128">
        <f>R8*[1]Transportation_Planning_Factors!Q25*[1]Transportation_Planning_Factors!Q$30</f>
        <v>-24.437529899999998</v>
      </c>
      <c r="S28" s="129">
        <f>R8*[1]Transportation_Planning_Factors!Q25*[1]Transportation_Planning_Factors!R$30</f>
        <v>-24.437529899999998</v>
      </c>
      <c r="T28" s="128">
        <f>T8*[1]Transportation_Planning_Factors!S25*[1]Transportation_Planning_Factors!S$30</f>
        <v>21.797370000000001</v>
      </c>
      <c r="U28" s="129">
        <f>T8*[1]Transportation_Planning_Factors!S25*[1]Transportation_Planning_Factors!T$30</f>
        <v>21.797370000000001</v>
      </c>
      <c r="V28" s="128">
        <f>V8*[1]Transportation_Planning_Factors!U25*[1]Transportation_Planning_Factors!U$30</f>
        <v>0</v>
      </c>
      <c r="W28" s="129">
        <f>V8*[1]Transportation_Planning_Factors!U25*[1]Transportation_Planning_Factors!V$30</f>
        <v>0</v>
      </c>
      <c r="X28" s="128">
        <f>X8*[1]Transportation_Planning_Factors!W25*[1]Transportation_Planning_Factors!W$30</f>
        <v>0</v>
      </c>
      <c r="Y28" s="129">
        <f>X8*[1]Transportation_Planning_Factors!W25*[1]Transportation_Planning_Factors!X$30</f>
        <v>0</v>
      </c>
      <c r="Z28" s="128">
        <f>Z8*[1]Transportation_Planning_Factors!Y25*[1]Transportation_Planning_Factors!Y$30</f>
        <v>0</v>
      </c>
      <c r="AA28" s="129">
        <f>Z8*[1]Transportation_Planning_Factors!Y25*[1]Transportation_Planning_Factors!Z$30</f>
        <v>0</v>
      </c>
      <c r="AB28" s="128">
        <f>AB8*[1]Transportation_Planning_Factors!AA25*[1]Transportation_Planning_Factors!AA$30</f>
        <v>-9.3338268320000015</v>
      </c>
      <c r="AC28" s="129">
        <f>AB8*[1]Transportation_Planning_Factors!AA25*[1]Transportation_Planning_Factors!AB$30</f>
        <v>-9.3338268320000015</v>
      </c>
      <c r="AD28" s="128">
        <f>AD8*[1]Transportation_Planning_Factors!AC25*[1]Transportation_Planning_Factors!AC$30</f>
        <v>11.48937622</v>
      </c>
      <c r="AE28" s="129">
        <f>AD8*[1]Transportation_Planning_Factors!AC25*[1]Transportation_Planning_Factors!AD$30</f>
        <v>11.48937622</v>
      </c>
      <c r="AF28" s="128">
        <f>AF8*[1]Transportation_Planning_Factors!AE25*[1]Transportation_Planning_Factors!AE$30</f>
        <v>0</v>
      </c>
      <c r="AG28" s="129">
        <f>AF8*[1]Transportation_Planning_Factors!AE25*[1]Transportation_Planning_Factors!AF$30</f>
        <v>0</v>
      </c>
      <c r="AH28" s="128" t="e">
        <f>AH8*[1]Transportation_Planning_Factors!AI25*[1]Transportation_Planning_Factors!AI$30</f>
        <v>#REF!</v>
      </c>
      <c r="AI28" s="129" t="e">
        <f>AH8*[1]Transportation_Planning_Factors!AI25*[1]Transportation_Planning_Factors!AJ$30</f>
        <v>#REF!</v>
      </c>
      <c r="AJ28" s="131">
        <f t="shared" si="11"/>
        <v>3468.6687868229596</v>
      </c>
      <c r="AK28" s="132">
        <f t="shared" si="11"/>
        <v>3536.1164908210403</v>
      </c>
      <c r="AL28" s="131">
        <f t="shared" si="12"/>
        <v>729.00384631648001</v>
      </c>
      <c r="AM28" s="132">
        <f t="shared" si="12"/>
        <v>791.72278123551996</v>
      </c>
      <c r="AN28" s="131">
        <f t="shared" si="13"/>
        <v>229.56105945600001</v>
      </c>
      <c r="AO28" s="132">
        <f t="shared" si="13"/>
        <v>229.56105945600001</v>
      </c>
      <c r="AP28" s="131">
        <f t="shared" si="14"/>
        <v>4427.2336925954387</v>
      </c>
      <c r="AQ28" s="133">
        <f t="shared" si="14"/>
        <v>4557.4003315125592</v>
      </c>
      <c r="AT28" s="95">
        <f t="shared" si="15"/>
        <v>4427.2336925954396</v>
      </c>
      <c r="AU28" s="95">
        <f t="shared" si="15"/>
        <v>4557.400331512561</v>
      </c>
    </row>
    <row r="29" spans="2:48" x14ac:dyDescent="0.3">
      <c r="B29" s="127" t="s">
        <v>107</v>
      </c>
      <c r="C29" s="134">
        <f>SUM(C23:C28)</f>
        <v>2013.6935040000001</v>
      </c>
      <c r="D29" s="135">
        <f>SUM(D23:D28)</f>
        <v>2013.6935040000001</v>
      </c>
      <c r="E29" s="134">
        <f t="shared" ref="E29:AQ29" si="16">SUM(E23:E28)</f>
        <v>3282.9857200000001</v>
      </c>
      <c r="F29" s="135">
        <f t="shared" si="16"/>
        <v>3282.9857200000001</v>
      </c>
      <c r="G29" s="134">
        <f t="shared" si="16"/>
        <v>607.27202827200017</v>
      </c>
      <c r="H29" s="135">
        <f t="shared" si="16"/>
        <v>525.69817372800003</v>
      </c>
      <c r="I29" s="134">
        <f t="shared" si="16"/>
        <v>898.69538880000005</v>
      </c>
      <c r="J29" s="135">
        <f t="shared" si="16"/>
        <v>973.58667119999996</v>
      </c>
      <c r="K29" s="134">
        <f t="shared" si="16"/>
        <v>-45.73462644</v>
      </c>
      <c r="L29" s="135">
        <f t="shared" si="16"/>
        <v>-40.557121559999999</v>
      </c>
      <c r="M29" s="134">
        <f t="shared" si="16"/>
        <v>2406.4793882639997</v>
      </c>
      <c r="N29" s="136">
        <f t="shared" si="16"/>
        <v>2713.6895229360002</v>
      </c>
      <c r="O29" s="137"/>
      <c r="P29" s="136">
        <f t="shared" si="16"/>
        <v>-3.2586231600000004</v>
      </c>
      <c r="Q29" s="135">
        <f t="shared" si="16"/>
        <v>-3.0079598400000003</v>
      </c>
      <c r="R29" s="134">
        <f t="shared" si="16"/>
        <v>-226.27342499999995</v>
      </c>
      <c r="S29" s="135">
        <f t="shared" si="16"/>
        <v>-226.27342499999995</v>
      </c>
      <c r="T29" s="134">
        <f t="shared" si="16"/>
        <v>272.46712500000001</v>
      </c>
      <c r="U29" s="135">
        <f t="shared" si="16"/>
        <v>272.46712500000001</v>
      </c>
      <c r="V29" s="134">
        <f t="shared" si="16"/>
        <v>0</v>
      </c>
      <c r="W29" s="135">
        <f t="shared" si="16"/>
        <v>0</v>
      </c>
      <c r="X29" s="134">
        <f t="shared" si="16"/>
        <v>0</v>
      </c>
      <c r="Y29" s="135">
        <f t="shared" si="16"/>
        <v>0</v>
      </c>
      <c r="Z29" s="134">
        <f t="shared" si="16"/>
        <v>0</v>
      </c>
      <c r="AA29" s="135">
        <f t="shared" si="16"/>
        <v>0</v>
      </c>
      <c r="AB29" s="134">
        <f t="shared" si="16"/>
        <v>-116.67283540000001</v>
      </c>
      <c r="AC29" s="135">
        <f t="shared" si="16"/>
        <v>-116.67283540000001</v>
      </c>
      <c r="AD29" s="134">
        <f t="shared" si="16"/>
        <v>13.516913200000001</v>
      </c>
      <c r="AE29" s="135">
        <f t="shared" si="16"/>
        <v>13.516913200000001</v>
      </c>
      <c r="AF29" s="134">
        <f t="shared" si="16"/>
        <v>0</v>
      </c>
      <c r="AG29" s="135">
        <f t="shared" si="16"/>
        <v>0</v>
      </c>
      <c r="AH29" s="134" t="e">
        <f t="shared" si="16"/>
        <v>#REF!</v>
      </c>
      <c r="AI29" s="135" t="e">
        <f t="shared" si="16"/>
        <v>#REF!</v>
      </c>
      <c r="AJ29" s="138">
        <f t="shared" si="16"/>
        <v>6310.2540497359996</v>
      </c>
      <c r="AK29" s="139">
        <f t="shared" si="16"/>
        <v>6535.8903298639998</v>
      </c>
      <c r="AL29" s="138">
        <f t="shared" si="16"/>
        <v>779.22300380000001</v>
      </c>
      <c r="AM29" s="139">
        <f t="shared" si="16"/>
        <v>859.5424544</v>
      </c>
      <c r="AN29" s="138">
        <f t="shared" si="16"/>
        <v>2013.6935040000001</v>
      </c>
      <c r="AO29" s="139">
        <f t="shared" si="16"/>
        <v>2013.6935040000001</v>
      </c>
      <c r="AP29" s="138">
        <f t="shared" si="16"/>
        <v>9103.1705575359993</v>
      </c>
      <c r="AQ29" s="140">
        <f t="shared" si="16"/>
        <v>9409.1262882640003</v>
      </c>
      <c r="AR29" s="95"/>
      <c r="AT29" s="141">
        <f t="shared" si="15"/>
        <v>9103.1705575359993</v>
      </c>
      <c r="AU29" s="141">
        <f t="shared" si="15"/>
        <v>9409.1262882640003</v>
      </c>
      <c r="AV29" s="95">
        <f>SUM(AT29:AU29)</f>
        <v>18512.2968458</v>
      </c>
    </row>
    <row r="30" spans="2:48" x14ac:dyDescent="0.3">
      <c r="B30" s="89"/>
      <c r="C30" s="218"/>
      <c r="D30" s="217"/>
      <c r="E30" s="218"/>
      <c r="F30" s="217"/>
      <c r="G30" s="218"/>
      <c r="H30" s="217"/>
      <c r="I30" s="218"/>
      <c r="J30" s="217"/>
      <c r="K30" s="218"/>
      <c r="L30" s="217"/>
      <c r="M30" s="218"/>
      <c r="N30" s="216"/>
      <c r="O30" s="119"/>
      <c r="P30" s="216"/>
      <c r="Q30" s="217"/>
      <c r="R30" s="218"/>
      <c r="S30" s="217"/>
      <c r="T30" s="218"/>
      <c r="U30" s="217"/>
      <c r="V30" s="218"/>
      <c r="W30" s="217"/>
      <c r="X30" s="218"/>
      <c r="Y30" s="217"/>
      <c r="Z30" s="218"/>
      <c r="AA30" s="217"/>
      <c r="AB30" s="218"/>
      <c r="AC30" s="217"/>
      <c r="AD30" s="218"/>
      <c r="AE30" s="217"/>
      <c r="AF30" s="218"/>
      <c r="AG30" s="217"/>
      <c r="AH30" s="218"/>
      <c r="AI30" s="217"/>
      <c r="AJ30" s="276"/>
      <c r="AK30" s="277"/>
      <c r="AL30" s="276"/>
      <c r="AM30" s="277"/>
      <c r="AN30" s="276"/>
      <c r="AO30" s="277"/>
      <c r="AP30" s="276"/>
      <c r="AQ30" s="219"/>
    </row>
    <row r="31" spans="2:48" s="120" customFormat="1" x14ac:dyDescent="0.3">
      <c r="B31" s="121" t="s">
        <v>57</v>
      </c>
      <c r="C31" s="122" t="s">
        <v>73</v>
      </c>
      <c r="D31" s="123" t="s">
        <v>74</v>
      </c>
      <c r="E31" s="122" t="s">
        <v>73</v>
      </c>
      <c r="F31" s="123" t="s">
        <v>74</v>
      </c>
      <c r="G31" s="122" t="s">
        <v>73</v>
      </c>
      <c r="H31" s="123" t="s">
        <v>74</v>
      </c>
      <c r="I31" s="122" t="s">
        <v>73</v>
      </c>
      <c r="J31" s="123" t="s">
        <v>74</v>
      </c>
      <c r="K31" s="122" t="s">
        <v>73</v>
      </c>
      <c r="L31" s="123" t="s">
        <v>74</v>
      </c>
      <c r="M31" s="122" t="s">
        <v>73</v>
      </c>
      <c r="N31" s="86" t="s">
        <v>74</v>
      </c>
      <c r="O31" s="20"/>
      <c r="P31" s="86" t="s">
        <v>73</v>
      </c>
      <c r="Q31" s="123" t="s">
        <v>74</v>
      </c>
      <c r="R31" s="122" t="s">
        <v>73</v>
      </c>
      <c r="S31" s="123" t="s">
        <v>74</v>
      </c>
      <c r="T31" s="122" t="s">
        <v>73</v>
      </c>
      <c r="U31" s="123" t="s">
        <v>74</v>
      </c>
      <c r="V31" s="122" t="s">
        <v>73</v>
      </c>
      <c r="W31" s="123" t="s">
        <v>74</v>
      </c>
      <c r="X31" s="122" t="s">
        <v>73</v>
      </c>
      <c r="Y31" s="123" t="s">
        <v>74</v>
      </c>
      <c r="Z31" s="122" t="s">
        <v>73</v>
      </c>
      <c r="AA31" s="123" t="s">
        <v>74</v>
      </c>
      <c r="AB31" s="122" t="s">
        <v>73</v>
      </c>
      <c r="AC31" s="123" t="s">
        <v>74</v>
      </c>
      <c r="AD31" s="122" t="s">
        <v>73</v>
      </c>
      <c r="AE31" s="123" t="s">
        <v>74</v>
      </c>
      <c r="AF31" s="122" t="s">
        <v>73</v>
      </c>
      <c r="AG31" s="123" t="s">
        <v>74</v>
      </c>
      <c r="AH31" s="122" t="s">
        <v>73</v>
      </c>
      <c r="AI31" s="123" t="s">
        <v>74</v>
      </c>
      <c r="AJ31" s="124" t="s">
        <v>73</v>
      </c>
      <c r="AK31" s="125" t="s">
        <v>74</v>
      </c>
      <c r="AL31" s="124" t="s">
        <v>73</v>
      </c>
      <c r="AM31" s="125" t="s">
        <v>74</v>
      </c>
      <c r="AN31" s="124" t="s">
        <v>73</v>
      </c>
      <c r="AO31" s="125" t="s">
        <v>74</v>
      </c>
      <c r="AP31" s="124" t="s">
        <v>73</v>
      </c>
      <c r="AQ31" s="126" t="s">
        <v>74</v>
      </c>
    </row>
    <row r="32" spans="2:48" x14ac:dyDescent="0.3">
      <c r="B32" s="127" t="s">
        <v>66</v>
      </c>
      <c r="C32" s="128">
        <f>C9*[1]Transportation_Planning_Factors!C20*[1]Transportation_Planning_Factors!C$31</f>
        <v>693.72748059552009</v>
      </c>
      <c r="D32" s="129">
        <f>C9*[1]Transportation_Planning_Factors!C20*[1]Transportation_Planning_Factors!D$31</f>
        <v>407.42725050848003</v>
      </c>
      <c r="E32" s="128">
        <f>E9*[1]Transportation_Planning_Factors!E20*[1]Transportation_Planning_Factors!E$31</f>
        <v>496.55159014999992</v>
      </c>
      <c r="F32" s="129">
        <f>E9*[1]Transportation_Planning_Factors!E20*[1]Transportation_Planning_Factors!F$31</f>
        <v>496.55159014999992</v>
      </c>
      <c r="G32" s="128">
        <f>G9*[1]Transportation_Planning_Factors!G20*[1]Transportation_Planning_Factors!G$31</f>
        <v>213.79147711740006</v>
      </c>
      <c r="H32" s="129">
        <f>G9*[1]Transportation_Planning_Factors!G20*[1]Transportation_Planning_Factors!H$31</f>
        <v>205.40749762260003</v>
      </c>
      <c r="I32" s="128">
        <f>I9*[1]Transportation_Planning_Factors!I20*[1]Transportation_Planning_Factors!I$31</f>
        <v>117.766541574</v>
      </c>
      <c r="J32" s="129">
        <f>I9*[1]Transportation_Planning_Factors!I20*[1]Transportation_Planning_Factors!J$31</f>
        <v>574.97782062599993</v>
      </c>
      <c r="K32" s="128">
        <f>K9*[1]Transportation_Planning_Factors!K20*[1]Transportation_Planning_Factors!K$31</f>
        <v>-17.85462557868</v>
      </c>
      <c r="L32" s="129">
        <f>K9*[1]Transportation_Planning_Factors!K20*[1]Transportation_Planning_Factors!L$31</f>
        <v>-48.273617305320002</v>
      </c>
      <c r="M32" s="128">
        <f>M9*[1]Transportation_Planning_Factors!M20*[1]Transportation_Planning_Factors!M$31</f>
        <v>314.32148038199995</v>
      </c>
      <c r="N32" s="130">
        <f>M9*[1]Transportation_Planning_Factors!M20*[1]Transportation_Planning_Factors!N$31</f>
        <v>583.73989213799996</v>
      </c>
      <c r="O32" s="109"/>
      <c r="P32" s="130">
        <f>P9*[1]Transportation_Planning_Factors!O20*[1]Transportation_Planning_Factors!O$31</f>
        <v>-2.09968281</v>
      </c>
      <c r="Q32" s="129">
        <f>P9*[1]Transportation_Planning_Factors!O20*[1]Transportation_Planning_Factors!P$31</f>
        <v>-5.6769201899999997</v>
      </c>
      <c r="R32" s="128">
        <f>R9*[1]Transportation_Planning_Factors!Q20*[1]Transportation_Planning_Factors!Q$31</f>
        <v>-47.669474991599991</v>
      </c>
      <c r="S32" s="129">
        <f>R9*[1]Transportation_Planning_Factors!Q20*[1]Transportation_Planning_Factors!R$31</f>
        <v>-349.57614993839996</v>
      </c>
      <c r="T32" s="128">
        <f>T9*[1]Transportation_Planning_Factors!S20*[1]Transportation_Planning_Factors!S$31</f>
        <v>31.48509000000001</v>
      </c>
      <c r="U32" s="129">
        <f>T9*[1]Transportation_Planning_Factors!S20*[1]Transportation_Planning_Factors!T$31</f>
        <v>283.36581000000007</v>
      </c>
      <c r="V32" s="128">
        <f>V9*[1]Transportation_Planning_Factors!U20*[1]Transportation_Planning_Factors!U$31</f>
        <v>0</v>
      </c>
      <c r="W32" s="129">
        <f>V9*[1]Transportation_Planning_Factors!U20*[1]Transportation_Planning_Factors!V$31</f>
        <v>0</v>
      </c>
      <c r="X32" s="128">
        <f>X9*[1]Transportation_Planning_Factors!W20*[1]Transportation_Planning_Factors!W$31</f>
        <v>0</v>
      </c>
      <c r="Y32" s="129">
        <f>X9*[1]Transportation_Planning_Factors!W20*[1]Transportation_Planning_Factors!X$31</f>
        <v>0</v>
      </c>
      <c r="Z32" s="128">
        <f>Z9*[1]Transportation_Planning_Factors!Y20*[1]Transportation_Planning_Factors!Y$31</f>
        <v>0</v>
      </c>
      <c r="AA32" s="129">
        <f>Z9*[1]Transportation_Planning_Factors!Y20*[1]Transportation_Planning_Factors!Z$31</f>
        <v>0</v>
      </c>
      <c r="AB32" s="128">
        <f>AB9*[1]Transportation_Planning_Factors!AA20*[1]Transportation_Planning_Factors!AA$31</f>
        <v>-128.02192029800003</v>
      </c>
      <c r="AC32" s="129">
        <f>AB9*[1]Transportation_Planning_Factors!AA20*[1]Transportation_Planning_Factors!AB$31</f>
        <v>-128.02192029800003</v>
      </c>
      <c r="AD32" s="128">
        <f>AD9*[1]Transportation_Planning_Factors!AC20*[1]Transportation_Planning_Factors!AC$31</f>
        <v>1.2651830755200002</v>
      </c>
      <c r="AE32" s="129">
        <f>AD9*[1]Transportation_Planning_Factors!AC20*[1]Transportation_Planning_Factors!AD$31</f>
        <v>1.16786130048</v>
      </c>
      <c r="AF32" s="128">
        <f>AF9*[1]Transportation_Planning_Factors!AE20*[1]Transportation_Planning_Factors!AE$31</f>
        <v>0</v>
      </c>
      <c r="AG32" s="129">
        <f>AF9*[1]Transportation_Planning_Factors!AE20*[1]Transportation_Planning_Factors!AF$31</f>
        <v>0</v>
      </c>
      <c r="AH32" s="128" t="e">
        <f>AH9*[1]Transportation_Planning_Factors!AI20*[1]Transportation_Planning_Factors!AI$31</f>
        <v>#REF!</v>
      </c>
      <c r="AI32" s="129" t="e">
        <f>AH9*[1]Transportation_Planning_Factors!AI20*[1]Transportation_Planning_Factors!AJ$31</f>
        <v>#REF!</v>
      </c>
      <c r="AJ32" s="131">
        <f t="shared" ref="AJ32:AK37" si="17">E32+G32+M32+V32+X32+Z32+AD32+AF32</f>
        <v>1025.9297307249201</v>
      </c>
      <c r="AK32" s="132">
        <f t="shared" si="17"/>
        <v>1286.8668412110799</v>
      </c>
      <c r="AL32" s="131">
        <f t="shared" ref="AL32:AM37" si="18">SUM(I32,K32,P32, R32,T32,AB32)</f>
        <v>-46.394072104280013</v>
      </c>
      <c r="AM32" s="132">
        <f t="shared" si="18"/>
        <v>326.7950228942799</v>
      </c>
      <c r="AN32" s="131">
        <f t="shared" ref="AN32:AO37" si="19">C32</f>
        <v>693.72748059552009</v>
      </c>
      <c r="AO32" s="132">
        <f t="shared" si="19"/>
        <v>407.42725050848003</v>
      </c>
      <c r="AP32" s="131">
        <f t="shared" ref="AP32:AQ37" si="20">SUM(C32,E32,G32,I32,K32,M32,P32,R32,T32,V32,X32,Z32,AB32,AD32,AF32)</f>
        <v>1673.26313921616</v>
      </c>
      <c r="AQ32" s="133">
        <f t="shared" si="20"/>
        <v>2021.0891146138397</v>
      </c>
      <c r="AT32" s="95">
        <f>AJ32+AL32+AN32</f>
        <v>1673.2631392161602</v>
      </c>
      <c r="AU32" s="95">
        <f>AK32+AM32+AO32</f>
        <v>2021.0891146138397</v>
      </c>
    </row>
    <row r="33" spans="2:48" x14ac:dyDescent="0.3">
      <c r="B33" s="127" t="s">
        <v>67</v>
      </c>
      <c r="C33" s="128">
        <f>C9*[1]Transportation_Planning_Factors!C21*[1]Transportation_Planning_Factors!C$31</f>
        <v>64.699972283519998</v>
      </c>
      <c r="D33" s="129">
        <f>C9*[1]Transportation_Planning_Factors!C21*[1]Transportation_Planning_Factors!D$31</f>
        <v>37.998396420479999</v>
      </c>
      <c r="E33" s="128">
        <f>E9*[1]Transportation_Planning_Factors!E21*[1]Transportation_Planning_Factors!E$31</f>
        <v>0</v>
      </c>
      <c r="F33" s="129">
        <f>E9*[1]Transportation_Planning_Factors!E21*[1]Transportation_Planning_Factors!F$31</f>
        <v>0</v>
      </c>
      <c r="G33" s="128">
        <f>G9*[1]Transportation_Planning_Factors!G21*[1]Transportation_Planning_Factors!G$31</f>
        <v>11.556296060400003</v>
      </c>
      <c r="H33" s="129">
        <f>G9*[1]Transportation_Planning_Factors!G21*[1]Transportation_Planning_Factors!H$31</f>
        <v>11.103107979600003</v>
      </c>
      <c r="I33" s="128">
        <f>I9*[1]Transportation_Planning_Factors!I21*[1]Transportation_Planning_Factors!I$31</f>
        <v>6.3657590040000009</v>
      </c>
      <c r="J33" s="129">
        <f>I9*[1]Transportation_Planning_Factors!I21*[1]Transportation_Planning_Factors!J$31</f>
        <v>31.079882196000003</v>
      </c>
      <c r="K33" s="128">
        <f>K9*[1]Transportation_Planning_Factors!K21*[1]Transportation_Planning_Factors!K$31</f>
        <v>-0.19933393788000003</v>
      </c>
      <c r="L33" s="129">
        <f>K9*[1]Transportation_Planning_Factors!K21*[1]Transportation_Planning_Factors!L$31</f>
        <v>-0.53893990612000009</v>
      </c>
      <c r="M33" s="128">
        <f>M9*[1]Transportation_Planning_Factors!M21*[1]Transportation_Planning_Factors!M$31</f>
        <v>120.89287706999998</v>
      </c>
      <c r="N33" s="130">
        <f>M9*[1]Transportation_Planning_Factors!M21*[1]Transportation_Planning_Factors!N$31</f>
        <v>224.51534312999999</v>
      </c>
      <c r="O33" s="109"/>
      <c r="P33" s="130">
        <f>P9*[1]Transportation_Planning_Factors!O21*[1]Transportation_Planning_Factors!O$31</f>
        <v>0</v>
      </c>
      <c r="Q33" s="129">
        <f>P9*[1]Transportation_Planning_Factors!O21*[1]Transportation_Planning_Factors!P$31</f>
        <v>0</v>
      </c>
      <c r="R33" s="128">
        <f>R9*[1]Transportation_Planning_Factors!Q21*[1]Transportation_Planning_Factors!Q$31</f>
        <v>-0.53219509559999989</v>
      </c>
      <c r="S33" s="129">
        <f>R9*[1]Transportation_Planning_Factors!Q21*[1]Transportation_Planning_Factors!R$31</f>
        <v>-3.9027640343999992</v>
      </c>
      <c r="T33" s="128">
        <f>T9*[1]Transportation_Planning_Factors!S21*[1]Transportation_Planning_Factors!S$31</f>
        <v>1.5742545000000003</v>
      </c>
      <c r="U33" s="129">
        <f>T9*[1]Transportation_Planning_Factors!S21*[1]Transportation_Planning_Factors!T$31</f>
        <v>14.168290500000003</v>
      </c>
      <c r="V33" s="128">
        <f>V9*[1]Transportation_Planning_Factors!U21*[1]Transportation_Planning_Factors!U$31</f>
        <v>0</v>
      </c>
      <c r="W33" s="129">
        <f>V9*[1]Transportation_Planning_Factors!U21*[1]Transportation_Planning_Factors!V$31</f>
        <v>0</v>
      </c>
      <c r="X33" s="128">
        <f>X9*[1]Transportation_Planning_Factors!W21*[1]Transportation_Planning_Factors!W$31</f>
        <v>0</v>
      </c>
      <c r="Y33" s="129">
        <f>X9*[1]Transportation_Planning_Factors!W21*[1]Transportation_Planning_Factors!X$31</f>
        <v>0</v>
      </c>
      <c r="Z33" s="128">
        <f>Z9*[1]Transportation_Planning_Factors!Y21*[1]Transportation_Planning_Factors!Y$31</f>
        <v>0</v>
      </c>
      <c r="AA33" s="129">
        <f>Z9*[1]Transportation_Planning_Factors!Y21*[1]Transportation_Planning_Factors!Z$31</f>
        <v>0</v>
      </c>
      <c r="AB33" s="128">
        <f>AB9*[1]Transportation_Planning_Factors!AA21*[1]Transportation_Planning_Factors!AA$31</f>
        <v>-7.5307011940000015</v>
      </c>
      <c r="AC33" s="129">
        <f>AB9*[1]Transportation_Planning_Factors!AA21*[1]Transportation_Planning_Factors!AB$31</f>
        <v>-7.5307011940000015</v>
      </c>
      <c r="AD33" s="128">
        <f>AD9*[1]Transportation_Planning_Factors!AC21*[1]Transportation_Planning_Factors!AC$31</f>
        <v>0.253036615104</v>
      </c>
      <c r="AE33" s="129">
        <f>AD9*[1]Transportation_Planning_Factors!AC21*[1]Transportation_Planning_Factors!AD$31</f>
        <v>0.23357226009599999</v>
      </c>
      <c r="AF33" s="128">
        <f>AF9*[1]Transportation_Planning_Factors!AE21*[1]Transportation_Planning_Factors!AE$31</f>
        <v>0</v>
      </c>
      <c r="AG33" s="129">
        <f>AF9*[1]Transportation_Planning_Factors!AE21*[1]Transportation_Planning_Factors!AF$31</f>
        <v>0</v>
      </c>
      <c r="AH33" s="128" t="e">
        <f>AH9*[1]Transportation_Planning_Factors!AI21*[1]Transportation_Planning_Factors!AI$31</f>
        <v>#REF!</v>
      </c>
      <c r="AI33" s="129" t="e">
        <f>AH9*[1]Transportation_Planning_Factors!AI21*[1]Transportation_Planning_Factors!AJ$31</f>
        <v>#REF!</v>
      </c>
      <c r="AJ33" s="131">
        <f t="shared" si="17"/>
        <v>132.70220974550401</v>
      </c>
      <c r="AK33" s="132">
        <f t="shared" si="17"/>
        <v>235.85202336969598</v>
      </c>
      <c r="AL33" s="131">
        <f t="shared" si="18"/>
        <v>-0.32221672347999952</v>
      </c>
      <c r="AM33" s="132">
        <f t="shared" si="18"/>
        <v>33.275767561480002</v>
      </c>
      <c r="AN33" s="131">
        <f t="shared" si="19"/>
        <v>64.699972283519998</v>
      </c>
      <c r="AO33" s="132">
        <f t="shared" si="19"/>
        <v>37.998396420479999</v>
      </c>
      <c r="AP33" s="131">
        <f t="shared" si="20"/>
        <v>197.07996530554399</v>
      </c>
      <c r="AQ33" s="133">
        <f t="shared" si="20"/>
        <v>307.12618735165603</v>
      </c>
      <c r="AT33" s="95">
        <f t="shared" ref="AT33:AU38" si="21">AJ33+AL33+AN33</f>
        <v>197.07996530554399</v>
      </c>
      <c r="AU33" s="95">
        <f t="shared" si="21"/>
        <v>307.12618735165597</v>
      </c>
    </row>
    <row r="34" spans="2:48" x14ac:dyDescent="0.3">
      <c r="B34" s="127" t="s">
        <v>68</v>
      </c>
      <c r="C34" s="128">
        <f>C9*[1]Transportation_Planning_Factors!C22*[1]Transportation_Planning_Factors!C$31</f>
        <v>1872.7047533174402</v>
      </c>
      <c r="D34" s="129">
        <f>C9*[1]Transportation_Planning_Factors!C22*[1]Transportation_Planning_Factors!D$31</f>
        <v>1099.8424741705601</v>
      </c>
      <c r="E34" s="128">
        <f>E9*[1]Transportation_Planning_Factors!E22*[1]Transportation_Planning_Factors!E$31</f>
        <v>180.56421459999999</v>
      </c>
      <c r="F34" s="129">
        <f>E9*[1]Transportation_Planning_Factors!E22*[1]Transportation_Planning_Factors!F$31</f>
        <v>180.56421459999999</v>
      </c>
      <c r="G34" s="128">
        <f>G9*[1]Transportation_Planning_Factors!G22*[1]Transportation_Planning_Factors!G$31</f>
        <v>121.34110863420001</v>
      </c>
      <c r="H34" s="129">
        <f>G9*[1]Transportation_Planning_Factors!G22*[1]Transportation_Planning_Factors!H$31</f>
        <v>116.58263378580001</v>
      </c>
      <c r="I34" s="128">
        <f>I9*[1]Transportation_Planning_Factors!I22*[1]Transportation_Planning_Factors!I$31</f>
        <v>66.840469541999994</v>
      </c>
      <c r="J34" s="129">
        <f>I9*[1]Transportation_Planning_Factors!I22*[1]Transportation_Planning_Factors!J$31</f>
        <v>326.33876305799998</v>
      </c>
      <c r="K34" s="128">
        <f>K9*[1]Transportation_Planning_Factors!K22*[1]Transportation_Planning_Factors!K$31</f>
        <v>-3.2462955597600005</v>
      </c>
      <c r="L34" s="129">
        <f>K9*[1]Transportation_Planning_Factors!K22*[1]Transportation_Planning_Factors!L$31</f>
        <v>-8.7770213282400018</v>
      </c>
      <c r="M34" s="128">
        <f>M9*[1]Transportation_Planning_Factors!M22*[1]Transportation_Planning_Factors!M$31</f>
        <v>169.25002789799998</v>
      </c>
      <c r="N34" s="130">
        <f>M9*[1]Transportation_Planning_Factors!M22*[1]Transportation_Planning_Factors!N$31</f>
        <v>314.321480382</v>
      </c>
      <c r="O34" s="109"/>
      <c r="P34" s="130">
        <f>P9*[1]Transportation_Planning_Factors!O22*[1]Transportation_Planning_Factors!O$31</f>
        <v>0</v>
      </c>
      <c r="Q34" s="129">
        <f>P9*[1]Transportation_Planning_Factors!O22*[1]Transportation_Planning_Factors!P$31</f>
        <v>0</v>
      </c>
      <c r="R34" s="128">
        <f>R9*[1]Transportation_Planning_Factors!Q22*[1]Transportation_Planning_Factors!Q$31</f>
        <v>-8.6671772711999999</v>
      </c>
      <c r="S34" s="129">
        <f>R9*[1]Transportation_Planning_Factors!Q22*[1]Transportation_Planning_Factors!R$31</f>
        <v>-63.559299988799999</v>
      </c>
      <c r="T34" s="128">
        <f>T9*[1]Transportation_Planning_Factors!S22*[1]Transportation_Planning_Factors!S$31</f>
        <v>37.782108000000008</v>
      </c>
      <c r="U34" s="129">
        <f>T9*[1]Transportation_Planning_Factors!S22*[1]Transportation_Planning_Factors!T$31</f>
        <v>340.03897200000006</v>
      </c>
      <c r="V34" s="128">
        <f>V9*[1]Transportation_Planning_Factors!U22*[1]Transportation_Planning_Factors!U$31</f>
        <v>0</v>
      </c>
      <c r="W34" s="129">
        <f>V9*[1]Transportation_Planning_Factors!U22*[1]Transportation_Planning_Factors!V$31</f>
        <v>0</v>
      </c>
      <c r="X34" s="128">
        <f>X9*[1]Transportation_Planning_Factors!W22*[1]Transportation_Planning_Factors!W$31</f>
        <v>0</v>
      </c>
      <c r="Y34" s="129">
        <f>X9*[1]Transportation_Planning_Factors!W22*[1]Transportation_Planning_Factors!X$31</f>
        <v>0</v>
      </c>
      <c r="Z34" s="128">
        <f>Z9*[1]Transportation_Planning_Factors!Y22*[1]Transportation_Planning_Factors!Y$31</f>
        <v>0</v>
      </c>
      <c r="AA34" s="129">
        <f>Z9*[1]Transportation_Planning_Factors!Y22*[1]Transportation_Planning_Factors!Z$31</f>
        <v>0</v>
      </c>
      <c r="AB34" s="128">
        <f>AB9*[1]Transportation_Planning_Factors!AA22*[1]Transportation_Planning_Factors!AA$31</f>
        <v>-1.5061402388000003</v>
      </c>
      <c r="AC34" s="129">
        <f>AB9*[1]Transportation_Planning_Factors!AA22*[1]Transportation_Planning_Factors!AB$31</f>
        <v>-1.5061402388000003</v>
      </c>
      <c r="AD34" s="128">
        <f>AD9*[1]Transportation_Planning_Factors!AC22*[1]Transportation_Planning_Factors!AC$31</f>
        <v>0.7591098453120001</v>
      </c>
      <c r="AE34" s="129">
        <f>AD9*[1]Transportation_Planning_Factors!AC22*[1]Transportation_Planning_Factors!AD$31</f>
        <v>0.700716780288</v>
      </c>
      <c r="AF34" s="128">
        <f>AF9*[1]Transportation_Planning_Factors!AE22*[1]Transportation_Planning_Factors!AE$31</f>
        <v>0</v>
      </c>
      <c r="AG34" s="129">
        <f>AF9*[1]Transportation_Planning_Factors!AE22*[1]Transportation_Planning_Factors!AF$31</f>
        <v>0</v>
      </c>
      <c r="AH34" s="128" t="e">
        <f>AH9*[1]Transportation_Planning_Factors!AI22*[1]Transportation_Planning_Factors!AI$31</f>
        <v>#REF!</v>
      </c>
      <c r="AI34" s="129" t="e">
        <f>AH9*[1]Transportation_Planning_Factors!AI22*[1]Transportation_Planning_Factors!AJ$31</f>
        <v>#REF!</v>
      </c>
      <c r="AJ34" s="131">
        <f t="shared" si="17"/>
        <v>471.91446097751202</v>
      </c>
      <c r="AK34" s="132">
        <f t="shared" si="17"/>
        <v>612.16904554808798</v>
      </c>
      <c r="AL34" s="131">
        <f t="shared" si="18"/>
        <v>91.202964472239998</v>
      </c>
      <c r="AM34" s="132">
        <f t="shared" si="18"/>
        <v>592.53527350216007</v>
      </c>
      <c r="AN34" s="131">
        <f t="shared" si="19"/>
        <v>1872.7047533174402</v>
      </c>
      <c r="AO34" s="132">
        <f t="shared" si="19"/>
        <v>1099.8424741705601</v>
      </c>
      <c r="AP34" s="131">
        <f t="shared" si="20"/>
        <v>2435.8221787671919</v>
      </c>
      <c r="AQ34" s="133">
        <f t="shared" si="20"/>
        <v>2304.546793220808</v>
      </c>
      <c r="AR34" s="95"/>
      <c r="AT34" s="95">
        <f t="shared" si="21"/>
        <v>2435.8221787671923</v>
      </c>
      <c r="AU34" s="95">
        <f t="shared" si="21"/>
        <v>2304.5467932208085</v>
      </c>
    </row>
    <row r="35" spans="2:48" x14ac:dyDescent="0.3">
      <c r="B35" s="127" t="s">
        <v>69</v>
      </c>
      <c r="C35" s="128">
        <f>C9*[1]Transportation_Planning_Factors!C23*[1]Transportation_Planning_Factors!C$31</f>
        <v>553.54420731456003</v>
      </c>
      <c r="D35" s="129">
        <f>C9*[1]Transportation_Planning_Factors!C23*[1]Transportation_Planning_Factors!D$31</f>
        <v>325.09739159744004</v>
      </c>
      <c r="E35" s="128">
        <f>E9*[1]Transportation_Planning_Factors!E23*[1]Transportation_Planning_Factors!E$31</f>
        <v>135.42316094999998</v>
      </c>
      <c r="F35" s="129">
        <f>E9*[1]Transportation_Planning_Factors!E23*[1]Transportation_Planning_Factors!F$31</f>
        <v>135.42316094999998</v>
      </c>
      <c r="G35" s="128">
        <f>G9*[1]Transportation_Planning_Factors!G23*[1]Transportation_Planning_Factors!G$31</f>
        <v>121.34110863420001</v>
      </c>
      <c r="H35" s="129">
        <f>G9*[1]Transportation_Planning_Factors!G23*[1]Transportation_Planning_Factors!H$31</f>
        <v>116.58263378580001</v>
      </c>
      <c r="I35" s="128">
        <f>I9*[1]Transportation_Planning_Factors!I23*[1]Transportation_Planning_Factors!I$31</f>
        <v>66.840469541999994</v>
      </c>
      <c r="J35" s="129">
        <f>I9*[1]Transportation_Planning_Factors!I23*[1]Transportation_Planning_Factors!J$31</f>
        <v>326.33876305799998</v>
      </c>
      <c r="K35" s="128">
        <f>K9*[1]Transportation_Planning_Factors!K23*[1]Transportation_Planning_Factors!K$31</f>
        <v>-4.1005838649600008</v>
      </c>
      <c r="L35" s="129">
        <f>K9*[1]Transportation_Planning_Factors!K23*[1]Transportation_Planning_Factors!L$31</f>
        <v>-11.08676378304</v>
      </c>
      <c r="M35" s="128">
        <f>M9*[1]Transportation_Planning_Factors!M23*[1]Transportation_Planning_Factors!M$31</f>
        <v>278.053617261</v>
      </c>
      <c r="N35" s="130">
        <f>M9*[1]Transportation_Planning_Factors!M23*[1]Transportation_Planning_Factors!N$31</f>
        <v>516.385289199</v>
      </c>
      <c r="O35" s="109"/>
      <c r="P35" s="130">
        <f>P9*[1]Transportation_Planning_Factors!O23*[1]Transportation_Planning_Factors!O$31</f>
        <v>0</v>
      </c>
      <c r="Q35" s="129">
        <f>P9*[1]Transportation_Planning_Factors!O23*[1]Transportation_Planning_Factors!P$31</f>
        <v>0</v>
      </c>
      <c r="R35" s="128">
        <f>R9*[1]Transportation_Planning_Factors!Q23*[1]Transportation_Planning_Factors!Q$31</f>
        <v>-10.948013395199998</v>
      </c>
      <c r="S35" s="129">
        <f>R9*[1]Transportation_Planning_Factors!Q23*[1]Transportation_Planning_Factors!R$31</f>
        <v>-80.285431564799993</v>
      </c>
      <c r="T35" s="128">
        <f>T9*[1]Transportation_Planning_Factors!S23*[1]Transportation_Planning_Factors!S$31</f>
        <v>73.989961500000007</v>
      </c>
      <c r="U35" s="129">
        <f>T9*[1]Transportation_Planning_Factors!S23*[1]Transportation_Planning_Factors!T$31</f>
        <v>665.9096535000001</v>
      </c>
      <c r="V35" s="128">
        <f>V9*[1]Transportation_Planning_Factors!U23*[1]Transportation_Planning_Factors!U$31</f>
        <v>0</v>
      </c>
      <c r="W35" s="129">
        <f>V9*[1]Transportation_Planning_Factors!U23*[1]Transportation_Planning_Factors!V$31</f>
        <v>0</v>
      </c>
      <c r="X35" s="128">
        <f>X9*[1]Transportation_Planning_Factors!W23*[1]Transportation_Planning_Factors!W$31</f>
        <v>0</v>
      </c>
      <c r="Y35" s="129">
        <f>X9*[1]Transportation_Planning_Factors!W23*[1]Transportation_Planning_Factors!X$31</f>
        <v>0</v>
      </c>
      <c r="Z35" s="128">
        <f>Z9*[1]Transportation_Planning_Factors!Y23*[1]Transportation_Planning_Factors!Y$31</f>
        <v>0</v>
      </c>
      <c r="AA35" s="129">
        <f>Z9*[1]Transportation_Planning_Factors!Y23*[1]Transportation_Planning_Factors!Z$31</f>
        <v>0</v>
      </c>
      <c r="AB35" s="128">
        <f>AB9*[1]Transportation_Planning_Factors!AA23*[1]Transportation_Planning_Factors!AA$31</f>
        <v>-1.5061402388000003</v>
      </c>
      <c r="AC35" s="129">
        <f>AB9*[1]Transportation_Planning_Factors!AA23*[1]Transportation_Planning_Factors!AB$31</f>
        <v>-1.5061402388000003</v>
      </c>
      <c r="AD35" s="128">
        <f>AD9*[1]Transportation_Planning_Factors!AC23*[1]Transportation_Planning_Factors!AC$31</f>
        <v>1.5182196906240002</v>
      </c>
      <c r="AE35" s="129">
        <f>AD9*[1]Transportation_Planning_Factors!AC23*[1]Transportation_Planning_Factors!AD$31</f>
        <v>1.401433560576</v>
      </c>
      <c r="AF35" s="128">
        <f>AF9*[1]Transportation_Planning_Factors!AE23*[1]Transportation_Planning_Factors!AE$31</f>
        <v>0</v>
      </c>
      <c r="AG35" s="129">
        <f>AF9*[1]Transportation_Planning_Factors!AE23*[1]Transportation_Planning_Factors!AF$31</f>
        <v>0</v>
      </c>
      <c r="AH35" s="128" t="e">
        <f>AH9*[1]Transportation_Planning_Factors!AI23*[1]Transportation_Planning_Factors!AI$31</f>
        <v>#REF!</v>
      </c>
      <c r="AI35" s="129" t="e">
        <f>AH9*[1]Transportation_Planning_Factors!AI23*[1]Transportation_Planning_Factors!AJ$31</f>
        <v>#REF!</v>
      </c>
      <c r="AJ35" s="131">
        <f t="shared" si="17"/>
        <v>536.33610653582411</v>
      </c>
      <c r="AK35" s="132">
        <f t="shared" si="17"/>
        <v>769.79251749537605</v>
      </c>
      <c r="AL35" s="131">
        <f t="shared" si="18"/>
        <v>124.27569354303999</v>
      </c>
      <c r="AM35" s="132">
        <f t="shared" si="18"/>
        <v>899.37008097136015</v>
      </c>
      <c r="AN35" s="131">
        <f t="shared" si="19"/>
        <v>553.54420731456003</v>
      </c>
      <c r="AO35" s="132">
        <f t="shared" si="19"/>
        <v>325.09739159744004</v>
      </c>
      <c r="AP35" s="131">
        <f t="shared" si="20"/>
        <v>1214.156007393424</v>
      </c>
      <c r="AQ35" s="133">
        <f t="shared" si="20"/>
        <v>1994.2599900641758</v>
      </c>
      <c r="AT35" s="95">
        <f t="shared" si="21"/>
        <v>1214.1560073934243</v>
      </c>
      <c r="AU35" s="95">
        <f t="shared" si="21"/>
        <v>1994.2599900641762</v>
      </c>
    </row>
    <row r="36" spans="2:48" ht="15" customHeight="1" x14ac:dyDescent="0.3">
      <c r="B36" s="127" t="s">
        <v>70</v>
      </c>
      <c r="C36" s="128">
        <f>C9*[1]Transportation_Planning_Factors!C24*[1]Transportation_Planning_Factors!C$31</f>
        <v>0</v>
      </c>
      <c r="D36" s="129">
        <f>C9*[1]Transportation_Planning_Factors!C24*[1]Transportation_Planning_Factors!D$31</f>
        <v>0</v>
      </c>
      <c r="E36" s="128">
        <f>E9*[1]Transportation_Planning_Factors!E24*[1]Transportation_Planning_Factors!E$31</f>
        <v>0</v>
      </c>
      <c r="F36" s="129">
        <f>E9*[1]Transportation_Planning_Factors!E24*[1]Transportation_Planning_Factors!F$31</f>
        <v>0</v>
      </c>
      <c r="G36" s="128">
        <f>G9*[1]Transportation_Planning_Factors!G24*[1]Transportation_Planning_Factors!G$31</f>
        <v>0</v>
      </c>
      <c r="H36" s="129">
        <f>G9*[1]Transportation_Planning_Factors!G24*[1]Transportation_Planning_Factors!H$31</f>
        <v>0</v>
      </c>
      <c r="I36" s="128">
        <f>I9*[1]Transportation_Planning_Factors!I24*[1]Transportation_Planning_Factors!I$31</f>
        <v>0</v>
      </c>
      <c r="J36" s="129">
        <f>I9*[1]Transportation_Planning_Factors!I24*[1]Transportation_Planning_Factors!J$31</f>
        <v>0</v>
      </c>
      <c r="K36" s="128">
        <f>K9*[1]Transportation_Planning_Factors!K24*[1]Transportation_Planning_Factors!K$31</f>
        <v>0</v>
      </c>
      <c r="L36" s="129">
        <f>K9*[1]Transportation_Planning_Factors!K24*[1]Transportation_Planning_Factors!L$31</f>
        <v>0</v>
      </c>
      <c r="M36" s="128">
        <f>M9*[1]Transportation_Planning_Factors!M24*[1]Transportation_Planning_Factors!M$31</f>
        <v>0</v>
      </c>
      <c r="N36" s="130">
        <f>M9*[1]Transportation_Planning_Factors!M24*[1]Transportation_Planning_Factors!N$31</f>
        <v>0</v>
      </c>
      <c r="O36" s="109"/>
      <c r="P36" s="130">
        <f>P9*[1]Transportation_Planning_Factors!O24*[1]Transportation_Planning_Factors!O$31</f>
        <v>0</v>
      </c>
      <c r="Q36" s="129">
        <f>P9*[1]Transportation_Planning_Factors!O24*[1]Transportation_Planning_Factors!P$31</f>
        <v>0</v>
      </c>
      <c r="R36" s="128">
        <f>R9*[1]Transportation_Planning_Factors!Q24*[1]Transportation_Planning_Factors!Q$31</f>
        <v>0</v>
      </c>
      <c r="S36" s="129">
        <f>R9*[1]Transportation_Planning_Factors!Q24*[1]Transportation_Planning_Factors!R$31</f>
        <v>0</v>
      </c>
      <c r="T36" s="128">
        <f>T9*[1]Transportation_Planning_Factors!S24*[1]Transportation_Planning_Factors!S$31</f>
        <v>0</v>
      </c>
      <c r="U36" s="129">
        <f>T9*[1]Transportation_Planning_Factors!S24*[1]Transportation_Planning_Factors!T$31</f>
        <v>0</v>
      </c>
      <c r="V36" s="128">
        <f>V9*[1]Transportation_Planning_Factors!U24*[1]Transportation_Planning_Factors!U$31</f>
        <v>0</v>
      </c>
      <c r="W36" s="129">
        <f>V9*[1]Transportation_Planning_Factors!U24*[1]Transportation_Planning_Factors!V$31</f>
        <v>0</v>
      </c>
      <c r="X36" s="128">
        <f>X9*[1]Transportation_Planning_Factors!W24*[1]Transportation_Planning_Factors!W$31</f>
        <v>0</v>
      </c>
      <c r="Y36" s="129">
        <f>X9*[1]Transportation_Planning_Factors!W24*[1]Transportation_Planning_Factors!X$31</f>
        <v>0</v>
      </c>
      <c r="Z36" s="128">
        <f>Z9*[1]Transportation_Planning_Factors!Y24*[1]Transportation_Planning_Factors!Y$31</f>
        <v>0</v>
      </c>
      <c r="AA36" s="129">
        <f>Z9*[1]Transportation_Planning_Factors!Y24*[1]Transportation_Planning_Factors!Z$31</f>
        <v>0</v>
      </c>
      <c r="AB36" s="128">
        <f>AB9*[1]Transportation_Planning_Factors!AA24*[1]Transportation_Planning_Factors!AA$31</f>
        <v>0</v>
      </c>
      <c r="AC36" s="129">
        <f>AB9*[1]Transportation_Planning_Factors!AA24*[1]Transportation_Planning_Factors!AB$31</f>
        <v>0</v>
      </c>
      <c r="AD36" s="128">
        <f>AD9*[1]Transportation_Planning_Factors!AC24*[1]Transportation_Planning_Factors!AC$31</f>
        <v>0</v>
      </c>
      <c r="AE36" s="129">
        <f>AD9*[1]Transportation_Planning_Factors!AC24*[1]Transportation_Planning_Factors!AD$31</f>
        <v>0</v>
      </c>
      <c r="AF36" s="128">
        <f>AF9*[1]Transportation_Planning_Factors!AE24*[1]Transportation_Planning_Factors!AE$31</f>
        <v>0</v>
      </c>
      <c r="AG36" s="129">
        <f>AF9*[1]Transportation_Planning_Factors!AE24*[1]Transportation_Planning_Factors!AF$31</f>
        <v>0</v>
      </c>
      <c r="AH36" s="128" t="e">
        <f>AH9*[1]Transportation_Planning_Factors!AI24*[1]Transportation_Planning_Factors!AI$31</f>
        <v>#REF!</v>
      </c>
      <c r="AI36" s="129" t="e">
        <f>AH9*[1]Transportation_Planning_Factors!AI24*[1]Transportation_Planning_Factors!AJ$31</f>
        <v>#REF!</v>
      </c>
      <c r="AJ36" s="131">
        <f t="shared" si="17"/>
        <v>0</v>
      </c>
      <c r="AK36" s="132">
        <f t="shared" si="17"/>
        <v>0</v>
      </c>
      <c r="AL36" s="131">
        <f t="shared" si="18"/>
        <v>0</v>
      </c>
      <c r="AM36" s="132">
        <f t="shared" si="18"/>
        <v>0</v>
      </c>
      <c r="AN36" s="131">
        <f t="shared" si="19"/>
        <v>0</v>
      </c>
      <c r="AO36" s="132">
        <f t="shared" si="19"/>
        <v>0</v>
      </c>
      <c r="AP36" s="131">
        <f t="shared" si="20"/>
        <v>0</v>
      </c>
      <c r="AQ36" s="133">
        <f t="shared" si="20"/>
        <v>0</v>
      </c>
      <c r="AT36" s="95">
        <f t="shared" si="21"/>
        <v>0</v>
      </c>
      <c r="AU36" s="95">
        <f t="shared" si="21"/>
        <v>0</v>
      </c>
    </row>
    <row r="37" spans="2:48" x14ac:dyDescent="0.3">
      <c r="B37" s="127" t="s">
        <v>71</v>
      </c>
      <c r="C37" s="128">
        <f>C9*[1]Transportation_Planning_Factors!C25*[1]Transportation_Planning_Factors!C$31</f>
        <v>409.76649112896001</v>
      </c>
      <c r="D37" s="129">
        <f>C9*[1]Transportation_Planning_Factors!C25*[1]Transportation_Planning_Factors!D$31</f>
        <v>240.65651066304002</v>
      </c>
      <c r="E37" s="128">
        <f>E9*[1]Transportation_Planning_Factors!E25*[1]Transportation_Planning_Factors!E$31</f>
        <v>3701.5663992999994</v>
      </c>
      <c r="F37" s="129">
        <f>E9*[1]Transportation_Planning_Factors!E25*[1]Transportation_Planning_Factors!F$31</f>
        <v>3701.5663992999994</v>
      </c>
      <c r="G37" s="128">
        <f>G9*[1]Transportation_Planning_Factors!G25*[1]Transportation_Planning_Factors!G$31</f>
        <v>109.78481257380001</v>
      </c>
      <c r="H37" s="129">
        <f>G9*[1]Transportation_Planning_Factors!G25*[1]Transportation_Planning_Factors!H$31</f>
        <v>105.47952580620002</v>
      </c>
      <c r="I37" s="128">
        <f>I9*[1]Transportation_Planning_Factors!I25*[1]Transportation_Planning_Factors!I$31</f>
        <v>60.474710538000011</v>
      </c>
      <c r="J37" s="129">
        <f>I9*[1]Transportation_Planning_Factors!I25*[1]Transportation_Planning_Factors!J$31</f>
        <v>295.25888086200001</v>
      </c>
      <c r="K37" s="128">
        <f>K9*[1]Transportation_Planning_Factors!K25*[1]Transportation_Planning_Factors!K$31</f>
        <v>-3.0754378987200006</v>
      </c>
      <c r="L37" s="129">
        <f>K9*[1]Transportation_Planning_Factors!K25*[1]Transportation_Planning_Factors!L$31</f>
        <v>-8.3150728372800007</v>
      </c>
      <c r="M37" s="128">
        <f>M9*[1]Transportation_Planning_Factors!M25*[1]Transportation_Planning_Factors!M$31</f>
        <v>326.41076808899993</v>
      </c>
      <c r="N37" s="130">
        <f>M9*[1]Transportation_Planning_Factors!M25*[1]Transportation_Planning_Factors!N$31</f>
        <v>606.19142645099998</v>
      </c>
      <c r="O37" s="109"/>
      <c r="P37" s="130">
        <f>P9*[1]Transportation_Planning_Factors!O25*[1]Transportation_Planning_Factors!O$31</f>
        <v>0</v>
      </c>
      <c r="Q37" s="129">
        <f>P9*[1]Transportation_Planning_Factors!O25*[1]Transportation_Planning_Factors!P$31</f>
        <v>0</v>
      </c>
      <c r="R37" s="128">
        <f>R9*[1]Transportation_Planning_Factors!Q25*[1]Transportation_Planning_Factors!Q$31</f>
        <v>-8.2110100463999984</v>
      </c>
      <c r="S37" s="129">
        <f>R9*[1]Transportation_Planning_Factors!Q25*[1]Transportation_Planning_Factors!R$31</f>
        <v>-60.214073673599991</v>
      </c>
      <c r="T37" s="128">
        <f>T9*[1]Transportation_Planning_Factors!S25*[1]Transportation_Planning_Factors!S$31</f>
        <v>12.594036000000003</v>
      </c>
      <c r="U37" s="129">
        <f>T9*[1]Transportation_Planning_Factors!S25*[1]Transportation_Planning_Factors!T$31</f>
        <v>113.34632400000002</v>
      </c>
      <c r="V37" s="128">
        <f>V9*[1]Transportation_Planning_Factors!U25*[1]Transportation_Planning_Factors!U$31</f>
        <v>0</v>
      </c>
      <c r="W37" s="129">
        <f>V9*[1]Transportation_Planning_Factors!U25*[1]Transportation_Planning_Factors!V$31</f>
        <v>0</v>
      </c>
      <c r="X37" s="128">
        <f>X9*[1]Transportation_Planning_Factors!W25*[1]Transportation_Planning_Factors!W$31</f>
        <v>0</v>
      </c>
      <c r="Y37" s="129">
        <f>X9*[1]Transportation_Planning_Factors!W25*[1]Transportation_Planning_Factors!X$31</f>
        <v>0</v>
      </c>
      <c r="Z37" s="128">
        <f>Z9*[1]Transportation_Planning_Factors!Y25*[1]Transportation_Planning_Factors!Y$31</f>
        <v>0</v>
      </c>
      <c r="AA37" s="129">
        <f>Z9*[1]Transportation_Planning_Factors!Y25*[1]Transportation_Planning_Factors!Z$31</f>
        <v>0</v>
      </c>
      <c r="AB37" s="128">
        <f>AB9*[1]Transportation_Planning_Factors!AA25*[1]Transportation_Planning_Factors!AA$31</f>
        <v>-12.049121910400002</v>
      </c>
      <c r="AC37" s="129">
        <f>AB9*[1]Transportation_Planning_Factors!AA25*[1]Transportation_Planning_Factors!AB$31</f>
        <v>-12.049121910400002</v>
      </c>
      <c r="AD37" s="128">
        <f>AD9*[1]Transportation_Planning_Factors!AC25*[1]Transportation_Planning_Factors!AC$31</f>
        <v>21.508112283840003</v>
      </c>
      <c r="AE37" s="129">
        <f>AD9*[1]Transportation_Planning_Factors!AC25*[1]Transportation_Planning_Factors!AD$31</f>
        <v>19.853642108159999</v>
      </c>
      <c r="AF37" s="128">
        <f>AF9*[1]Transportation_Planning_Factors!AE25*[1]Transportation_Planning_Factors!AE$31</f>
        <v>0</v>
      </c>
      <c r="AG37" s="129">
        <f>AF9*[1]Transportation_Planning_Factors!AE25*[1]Transportation_Planning_Factors!AF$31</f>
        <v>0</v>
      </c>
      <c r="AH37" s="128" t="e">
        <f>AH9*[1]Transportation_Planning_Factors!AI25*[1]Transportation_Planning_Factors!AI$31</f>
        <v>#REF!</v>
      </c>
      <c r="AI37" s="129" t="e">
        <f>AH9*[1]Transportation_Planning_Factors!AI25*[1]Transportation_Planning_Factors!AJ$31</f>
        <v>#REF!</v>
      </c>
      <c r="AJ37" s="131">
        <f t="shared" si="17"/>
        <v>4159.2700922466393</v>
      </c>
      <c r="AK37" s="132">
        <f t="shared" si="17"/>
        <v>4433.0909936653588</v>
      </c>
      <c r="AL37" s="131">
        <f t="shared" si="18"/>
        <v>49.733176682480014</v>
      </c>
      <c r="AM37" s="132">
        <f t="shared" si="18"/>
        <v>328.02693644072002</v>
      </c>
      <c r="AN37" s="131">
        <f t="shared" si="19"/>
        <v>409.76649112896001</v>
      </c>
      <c r="AO37" s="132">
        <f t="shared" si="19"/>
        <v>240.65651066304002</v>
      </c>
      <c r="AP37" s="131">
        <f t="shared" si="20"/>
        <v>4618.7697600580805</v>
      </c>
      <c r="AQ37" s="133">
        <f t="shared" si="20"/>
        <v>5001.7744407691189</v>
      </c>
      <c r="AT37" s="95">
        <f t="shared" si="21"/>
        <v>4618.7697600580796</v>
      </c>
      <c r="AU37" s="95">
        <f t="shared" si="21"/>
        <v>5001.7744407691189</v>
      </c>
    </row>
    <row r="38" spans="2:48" x14ac:dyDescent="0.3">
      <c r="B38" s="127" t="s">
        <v>107</v>
      </c>
      <c r="C38" s="134">
        <f>SUM(C32:C37)</f>
        <v>3594.4429046400001</v>
      </c>
      <c r="D38" s="135">
        <f>SUM(D32:D37)</f>
        <v>2111.0220233600003</v>
      </c>
      <c r="E38" s="134">
        <f t="shared" ref="E38:AQ38" si="22">SUM(E32:E37)</f>
        <v>4514.1053649999994</v>
      </c>
      <c r="F38" s="135">
        <f t="shared" si="22"/>
        <v>4514.1053649999994</v>
      </c>
      <c r="G38" s="134">
        <f t="shared" si="22"/>
        <v>577.81480302000011</v>
      </c>
      <c r="H38" s="135">
        <f t="shared" si="22"/>
        <v>555.15539898000009</v>
      </c>
      <c r="I38" s="134">
        <f t="shared" si="22"/>
        <v>318.28795020000001</v>
      </c>
      <c r="J38" s="135">
        <f t="shared" si="22"/>
        <v>1553.9941097999999</v>
      </c>
      <c r="K38" s="134">
        <f t="shared" si="22"/>
        <v>-28.476276840000001</v>
      </c>
      <c r="L38" s="135">
        <f t="shared" si="22"/>
        <v>-76.991415160000003</v>
      </c>
      <c r="M38" s="134">
        <f t="shared" si="22"/>
        <v>1208.9287706999999</v>
      </c>
      <c r="N38" s="136">
        <f t="shared" si="22"/>
        <v>2245.1534313000002</v>
      </c>
      <c r="O38" s="137"/>
      <c r="P38" s="136">
        <f t="shared" si="22"/>
        <v>-2.09968281</v>
      </c>
      <c r="Q38" s="135">
        <f t="shared" si="22"/>
        <v>-5.6769201899999997</v>
      </c>
      <c r="R38" s="134">
        <f t="shared" si="22"/>
        <v>-76.027870799999988</v>
      </c>
      <c r="S38" s="135">
        <f t="shared" si="22"/>
        <v>-557.53771919999986</v>
      </c>
      <c r="T38" s="134">
        <f t="shared" si="22"/>
        <v>157.42545000000001</v>
      </c>
      <c r="U38" s="135">
        <f t="shared" si="22"/>
        <v>1416.8290500000003</v>
      </c>
      <c r="V38" s="134">
        <f t="shared" si="22"/>
        <v>0</v>
      </c>
      <c r="W38" s="135">
        <f t="shared" si="22"/>
        <v>0</v>
      </c>
      <c r="X38" s="134">
        <f t="shared" si="22"/>
        <v>0</v>
      </c>
      <c r="Y38" s="135">
        <f t="shared" si="22"/>
        <v>0</v>
      </c>
      <c r="Z38" s="134">
        <f t="shared" si="22"/>
        <v>0</v>
      </c>
      <c r="AA38" s="135">
        <f t="shared" si="22"/>
        <v>0</v>
      </c>
      <c r="AB38" s="134">
        <f t="shared" si="22"/>
        <v>-150.61402387999999</v>
      </c>
      <c r="AC38" s="135">
        <f t="shared" si="22"/>
        <v>-150.61402387999999</v>
      </c>
      <c r="AD38" s="134">
        <f t="shared" si="22"/>
        <v>25.303661510400005</v>
      </c>
      <c r="AE38" s="135">
        <f t="shared" si="22"/>
        <v>23.357226009599998</v>
      </c>
      <c r="AF38" s="134">
        <f t="shared" si="22"/>
        <v>0</v>
      </c>
      <c r="AG38" s="135">
        <f t="shared" si="22"/>
        <v>0</v>
      </c>
      <c r="AH38" s="134" t="e">
        <f t="shared" si="22"/>
        <v>#REF!</v>
      </c>
      <c r="AI38" s="135" t="e">
        <f t="shared" si="22"/>
        <v>#REF!</v>
      </c>
      <c r="AJ38" s="138">
        <f t="shared" si="22"/>
        <v>6326.1526002303999</v>
      </c>
      <c r="AK38" s="139">
        <f t="shared" si="22"/>
        <v>7337.7714212895989</v>
      </c>
      <c r="AL38" s="138">
        <f t="shared" si="22"/>
        <v>218.49554587</v>
      </c>
      <c r="AM38" s="139">
        <f t="shared" si="22"/>
        <v>2180.00308137</v>
      </c>
      <c r="AN38" s="138">
        <f t="shared" si="22"/>
        <v>3594.4429046400001</v>
      </c>
      <c r="AO38" s="139">
        <f t="shared" si="22"/>
        <v>2111.0220233600003</v>
      </c>
      <c r="AP38" s="138">
        <f t="shared" si="22"/>
        <v>10139.091050740401</v>
      </c>
      <c r="AQ38" s="140">
        <f t="shared" si="22"/>
        <v>11628.796526019598</v>
      </c>
      <c r="AR38" s="95"/>
      <c r="AT38" s="141">
        <f t="shared" si="21"/>
        <v>10139.091050740401</v>
      </c>
      <c r="AU38" s="141">
        <f t="shared" si="21"/>
        <v>11628.7965260196</v>
      </c>
      <c r="AV38" s="95">
        <f>SUM(AT38:AU38)</f>
        <v>21767.88757676</v>
      </c>
    </row>
    <row r="39" spans="2:48" x14ac:dyDescent="0.3">
      <c r="B39" s="127"/>
      <c r="C39" s="134"/>
      <c r="D39" s="135"/>
      <c r="E39" s="134"/>
      <c r="F39" s="135"/>
      <c r="G39" s="134"/>
      <c r="H39" s="135"/>
      <c r="I39" s="134"/>
      <c r="J39" s="135"/>
      <c r="K39" s="134"/>
      <c r="L39" s="135"/>
      <c r="M39" s="134"/>
      <c r="N39" s="136"/>
      <c r="O39" s="137"/>
      <c r="P39" s="136"/>
      <c r="Q39" s="135"/>
      <c r="R39" s="134"/>
      <c r="S39" s="135"/>
      <c r="T39" s="134"/>
      <c r="U39" s="135"/>
      <c r="V39" s="134"/>
      <c r="W39" s="135"/>
      <c r="X39" s="134"/>
      <c r="Y39" s="135"/>
      <c r="Z39" s="134"/>
      <c r="AA39" s="135"/>
      <c r="AB39" s="134"/>
      <c r="AC39" s="135"/>
      <c r="AD39" s="134"/>
      <c r="AE39" s="135"/>
      <c r="AF39" s="134"/>
      <c r="AG39" s="135"/>
      <c r="AH39" s="134"/>
      <c r="AI39" s="135"/>
      <c r="AJ39" s="138"/>
      <c r="AK39" s="139"/>
      <c r="AL39" s="138"/>
      <c r="AM39" s="139"/>
      <c r="AN39" s="138"/>
      <c r="AO39" s="139"/>
      <c r="AP39" s="138"/>
      <c r="AQ39" s="140"/>
    </row>
    <row r="40" spans="2:48" s="120" customFormat="1" x14ac:dyDescent="0.3">
      <c r="B40" s="121" t="s">
        <v>45</v>
      </c>
      <c r="C40" s="122" t="s">
        <v>73</v>
      </c>
      <c r="D40" s="123" t="s">
        <v>74</v>
      </c>
      <c r="E40" s="122" t="s">
        <v>73</v>
      </c>
      <c r="F40" s="123" t="s">
        <v>74</v>
      </c>
      <c r="G40" s="122" t="s">
        <v>73</v>
      </c>
      <c r="H40" s="123" t="s">
        <v>74</v>
      </c>
      <c r="I40" s="122" t="s">
        <v>73</v>
      </c>
      <c r="J40" s="123" t="s">
        <v>74</v>
      </c>
      <c r="K40" s="122" t="s">
        <v>73</v>
      </c>
      <c r="L40" s="123" t="s">
        <v>74</v>
      </c>
      <c r="M40" s="122" t="s">
        <v>73</v>
      </c>
      <c r="N40" s="86" t="s">
        <v>74</v>
      </c>
      <c r="O40" s="20"/>
      <c r="P40" s="86" t="s">
        <v>73</v>
      </c>
      <c r="Q40" s="123" t="s">
        <v>74</v>
      </c>
      <c r="R40" s="122" t="s">
        <v>73</v>
      </c>
      <c r="S40" s="123" t="s">
        <v>74</v>
      </c>
      <c r="T40" s="122" t="s">
        <v>73</v>
      </c>
      <c r="U40" s="123" t="s">
        <v>74</v>
      </c>
      <c r="V40" s="122" t="s">
        <v>73</v>
      </c>
      <c r="W40" s="123" t="s">
        <v>74</v>
      </c>
      <c r="X40" s="122" t="s">
        <v>73</v>
      </c>
      <c r="Y40" s="123" t="s">
        <v>74</v>
      </c>
      <c r="Z40" s="122" t="s">
        <v>73</v>
      </c>
      <c r="AA40" s="123" t="s">
        <v>74</v>
      </c>
      <c r="AB40" s="122" t="s">
        <v>73</v>
      </c>
      <c r="AC40" s="123" t="s">
        <v>74</v>
      </c>
      <c r="AD40" s="122" t="s">
        <v>73</v>
      </c>
      <c r="AE40" s="123" t="s">
        <v>74</v>
      </c>
      <c r="AF40" s="122" t="s">
        <v>73</v>
      </c>
      <c r="AG40" s="123" t="s">
        <v>74</v>
      </c>
      <c r="AH40" s="122" t="s">
        <v>73</v>
      </c>
      <c r="AI40" s="123" t="s">
        <v>74</v>
      </c>
      <c r="AJ40" s="124" t="s">
        <v>73</v>
      </c>
      <c r="AK40" s="125" t="s">
        <v>74</v>
      </c>
      <c r="AL40" s="124" t="s">
        <v>73</v>
      </c>
      <c r="AM40" s="125" t="s">
        <v>74</v>
      </c>
      <c r="AN40" s="124" t="s">
        <v>73</v>
      </c>
      <c r="AO40" s="125" t="s">
        <v>74</v>
      </c>
      <c r="AP40" s="124" t="s">
        <v>73</v>
      </c>
      <c r="AQ40" s="126" t="s">
        <v>74</v>
      </c>
    </row>
    <row r="41" spans="2:48" x14ac:dyDescent="0.3">
      <c r="B41" s="127" t="s">
        <v>66</v>
      </c>
      <c r="C41" s="128">
        <f>C10*[1]Transportation_Planning_Factors!C20*[1]Transportation_Planning_Factors!C$32</f>
        <v>586.70816381951988</v>
      </c>
      <c r="D41" s="129">
        <f>C10*[1]Transportation_Planning_Factors!C20*[1]Transportation_Planning_Factors!D$32</f>
        <v>563.70000053247998</v>
      </c>
      <c r="E41" s="128">
        <f>E$10*[1]Transportation_Planning_Factors!F20*[1]Transportation_Planning_Factors!E$32</f>
        <v>471.55250208000007</v>
      </c>
      <c r="F41" s="129">
        <f>E$10*[1]Transportation_Planning_Factors!F20*[1]Transportation_Planning_Factors!F$32</f>
        <v>385.81568352000005</v>
      </c>
      <c r="G41" s="128">
        <f>G$10*[1]Transportation_Planning_Factors!H20*[1]Transportation_Planning_Factors!G$32</f>
        <v>324.84048997400004</v>
      </c>
      <c r="H41" s="129">
        <f>G$10*[1]Transportation_Planning_Factors!H20*[1]Transportation_Planning_Factors!H$32</f>
        <v>281.20520027599997</v>
      </c>
      <c r="I41" s="128">
        <f>I10*[1]Transportation_Planning_Factors!I20*[1]Transportation_Planning_Factors!I$32</f>
        <v>95.514752970000004</v>
      </c>
      <c r="J41" s="129">
        <f>I10*[1]Transportation_Planning_Factors!I20*[1]Transportation_Planning_Factors!J$32</f>
        <v>95.514752970000004</v>
      </c>
      <c r="K41" s="128">
        <f>K10*[1]Transportation_Planning_Factors!K20*[1]Transportation_Planning_Factors!K$32</f>
        <v>-10.759849689600003</v>
      </c>
      <c r="L41" s="129">
        <f>K10*[1]Transportation_Planning_Factors!K20*[1]Transportation_Planning_Factors!L$32</f>
        <v>-6.0524154504000016</v>
      </c>
      <c r="M41" s="128">
        <f>M10*[1]Transportation_Planning_Factors!M20*[1]Transportation_Planning_Factors!M$32</f>
        <v>436.51079581200008</v>
      </c>
      <c r="N41" s="130">
        <f>M10*[1]Transportation_Planning_Factors!M20*[1]Transportation_Planning_Factors!N$32</f>
        <v>454.32756298800007</v>
      </c>
      <c r="O41" s="109"/>
      <c r="P41" s="130">
        <f>P10*[1]Transportation_Planning_Factors!O20*[1]Transportation_Planning_Factors!O$32</f>
        <v>-5.951143984962405</v>
      </c>
      <c r="Q41" s="129">
        <f>P10*[1]Transportation_Planning_Factors!O20*[1]Transportation_Planning_Factors!P$32</f>
        <v>-5.6010766917293235</v>
      </c>
      <c r="R41" s="128">
        <f>R10*[1]Transportation_Planning_Factors!Q20*[1]Transportation_Planning_Factors!Q$32</f>
        <v>-21.232759349999998</v>
      </c>
      <c r="S41" s="129">
        <f>R10*[1]Transportation_Planning_Factors!Q20*[1]Transportation_Planning_Factors!R$32</f>
        <v>-21.232759349999998</v>
      </c>
      <c r="T41" s="128">
        <f>T10*[1]Transportation_Planning_Factors!S20*[1]Transportation_Planning_Factors!S$32</f>
        <v>30.729375000000005</v>
      </c>
      <c r="U41" s="129">
        <f>T10*[1]Transportation_Planning_Factors!S20*[1]Transportation_Planning_Factors!T$32</f>
        <v>30.729375000000005</v>
      </c>
      <c r="V41" s="128">
        <f>V10*[1]Transportation_Planning_Factors!U20*[1]Transportation_Planning_Factors!U$32</f>
        <v>0</v>
      </c>
      <c r="W41" s="129">
        <f>V10*[1]Transportation_Planning_Factors!U20*[1]Transportation_Planning_Factors!V$32</f>
        <v>0</v>
      </c>
      <c r="X41" s="128">
        <f>X10*[1]Transportation_Planning_Factors!W20*[1]Transportation_Planning_Factors!W$32</f>
        <v>0</v>
      </c>
      <c r="Y41" s="129">
        <f>X10*[1]Transportation_Planning_Factors!W20*[1]Transportation_Planning_Factors!X$32</f>
        <v>0</v>
      </c>
      <c r="Z41" s="128">
        <f>Z10*[1]Transportation_Planning_Factors!Y20*[1]Transportation_Planning_Factors!Y$32</f>
        <v>0</v>
      </c>
      <c r="AA41" s="129">
        <f>Z10*[1]Transportation_Planning_Factors!Y20*[1]Transportation_Planning_Factors!Z$32</f>
        <v>0</v>
      </c>
      <c r="AB41" s="128">
        <f>AB10*[1]Transportation_Planning_Factors!AA20*[1]Transportation_Planning_Factors!AA$32</f>
        <v>-96.467221633000008</v>
      </c>
      <c r="AC41" s="129">
        <f>AB10*[1]Transportation_Planning_Factors!AA20*[1]Transportation_Planning_Factors!AB$32</f>
        <v>-96.467221633000008</v>
      </c>
      <c r="AD41" s="128">
        <f>AD10*[1]Transportation_Planning_Factors!AC20*[1]Transportation_Planning_Factors!AC$32</f>
        <v>4.3145757893900001</v>
      </c>
      <c r="AE41" s="129">
        <f>AD10*[1]Transportation_Planning_Factors!AC20*[1]Transportation_Planning_Factors!AD$32</f>
        <v>1.7622915196100004</v>
      </c>
      <c r="AF41" s="128">
        <f>AF10*[1]Transportation_Planning_Factors!AE20*[1]Transportation_Planning_Factors!AE$32</f>
        <v>0</v>
      </c>
      <c r="AG41" s="129">
        <f>AF10*[1]Transportation_Planning_Factors!AE20*[1]Transportation_Planning_Factors!AF$32</f>
        <v>0</v>
      </c>
      <c r="AH41" s="128" t="e">
        <f>AH10*[1]Transportation_Planning_Factors!AI20*[1]Transportation_Planning_Factors!AI$32</f>
        <v>#REF!</v>
      </c>
      <c r="AI41" s="129" t="e">
        <f>AH10*[1]Transportation_Planning_Factors!AI20*[1]Transportation_Planning_Factors!AJ$32</f>
        <v>#REF!</v>
      </c>
      <c r="AJ41" s="131">
        <f t="shared" ref="AJ41:AK46" si="23">E41+G41+M41+V41+X41+Z41+AD41+AF41</f>
        <v>1237.21836365539</v>
      </c>
      <c r="AK41" s="132">
        <f t="shared" si="23"/>
        <v>1123.1107383036101</v>
      </c>
      <c r="AL41" s="131">
        <f t="shared" ref="AL41:AM46" si="24">SUM(I41,K41,P41, R41,T41,AB41)</f>
        <v>-8.1668466875623977</v>
      </c>
      <c r="AM41" s="132">
        <f t="shared" si="24"/>
        <v>-3.1093451551293185</v>
      </c>
      <c r="AN41" s="131">
        <f t="shared" ref="AN41:AO46" si="25">C41</f>
        <v>586.70816381951988</v>
      </c>
      <c r="AO41" s="132">
        <f t="shared" si="25"/>
        <v>563.70000053247998</v>
      </c>
      <c r="AP41" s="131">
        <f t="shared" ref="AP41:AQ46" si="26">SUM(C41,E41,G41,I41,K41,M41,P41,R41,T41,V41,X41,Z41,AB41,AD41,AF41)</f>
        <v>1815.7596807873479</v>
      </c>
      <c r="AQ41" s="133">
        <f t="shared" si="26"/>
        <v>1683.7013936809606</v>
      </c>
      <c r="AT41" s="95">
        <f>AJ41+AL41+AN41</f>
        <v>1815.7596807873474</v>
      </c>
      <c r="AU41" s="95">
        <f>AK41+AM41+AO41</f>
        <v>1683.7013936809608</v>
      </c>
    </row>
    <row r="42" spans="2:48" x14ac:dyDescent="0.3">
      <c r="B42" s="127" t="s">
        <v>67</v>
      </c>
      <c r="C42" s="128">
        <f>C10*[1]Transportation_Planning_Factors!C21*[1]Transportation_Planning_Factors!C$32</f>
        <v>54.718896107519996</v>
      </c>
      <c r="D42" s="129">
        <f>C10*[1]Transportation_Planning_Factors!C21*[1]Transportation_Planning_Factors!D$32</f>
        <v>52.573057044479995</v>
      </c>
      <c r="E42" s="128">
        <f>E$10*[1]Transportation_Planning_Factors!F21*[1]Transportation_Planning_Factors!E$32</f>
        <v>0</v>
      </c>
      <c r="F42" s="129">
        <f>E$10*[1]Transportation_Planning_Factors!F21*[1]Transportation_Planning_Factors!F$32</f>
        <v>0</v>
      </c>
      <c r="G42" s="128">
        <f>G$10*[1]Transportation_Planning_Factors!H21*[1]Transportation_Planning_Factors!G$32</f>
        <v>17.558945403999999</v>
      </c>
      <c r="H42" s="129">
        <f>G$10*[1]Transportation_Planning_Factors!H21*[1]Transportation_Planning_Factors!H$32</f>
        <v>15.200281095999998</v>
      </c>
      <c r="I42" s="128">
        <f>I10*[1]Transportation_Planning_Factors!I21*[1]Transportation_Planning_Factors!I$32</f>
        <v>5.1629596200000005</v>
      </c>
      <c r="J42" s="129">
        <f>I10*[1]Transportation_Planning_Factors!I21*[1]Transportation_Planning_Factors!J$32</f>
        <v>5.1629596200000005</v>
      </c>
      <c r="K42" s="128">
        <f>K10*[1]Transportation_Planning_Factors!K21*[1]Transportation_Planning_Factors!K$32</f>
        <v>-0.12012591360000004</v>
      </c>
      <c r="L42" s="129">
        <f>K10*[1]Transportation_Planning_Factors!K21*[1]Transportation_Planning_Factors!L$32</f>
        <v>-6.757082640000002E-2</v>
      </c>
      <c r="M42" s="128">
        <f>M10*[1]Transportation_Planning_Factors!M21*[1]Transportation_Planning_Factors!M$32</f>
        <v>167.88876762000001</v>
      </c>
      <c r="N42" s="130">
        <f>M10*[1]Transportation_Planning_Factors!M21*[1]Transportation_Planning_Factors!N$32</f>
        <v>174.74137038000003</v>
      </c>
      <c r="O42" s="109"/>
      <c r="P42" s="130">
        <f>P10*[1]Transportation_Planning_Factors!O21*[1]Transportation_Planning_Factors!O$32</f>
        <v>0</v>
      </c>
      <c r="Q42" s="129">
        <f>P10*[1]Transportation_Planning_Factors!O21*[1]Transportation_Planning_Factors!P$32</f>
        <v>0</v>
      </c>
      <c r="R42" s="128">
        <f>R10*[1]Transportation_Planning_Factors!Q21*[1]Transportation_Planning_Factors!Q$32</f>
        <v>-0.23704834999999999</v>
      </c>
      <c r="S42" s="129">
        <f>R10*[1]Transportation_Planning_Factors!Q21*[1]Transportation_Planning_Factors!R$32</f>
        <v>-0.23704834999999999</v>
      </c>
      <c r="T42" s="128">
        <f>T10*[1]Transportation_Planning_Factors!S21*[1]Transportation_Planning_Factors!S$32</f>
        <v>1.5364687500000003</v>
      </c>
      <c r="U42" s="129">
        <f>T10*[1]Transportation_Planning_Factors!S21*[1]Transportation_Planning_Factors!T$32</f>
        <v>1.5364687500000003</v>
      </c>
      <c r="V42" s="128">
        <f>V10*[1]Transportation_Planning_Factors!U21*[1]Transportation_Planning_Factors!U$32</f>
        <v>0</v>
      </c>
      <c r="W42" s="129">
        <f>V10*[1]Transportation_Planning_Factors!U21*[1]Transportation_Planning_Factors!V$32</f>
        <v>0</v>
      </c>
      <c r="X42" s="128">
        <f>X10*[1]Transportation_Planning_Factors!W21*[1]Transportation_Planning_Factors!W$32</f>
        <v>0</v>
      </c>
      <c r="Y42" s="129">
        <f>X10*[1]Transportation_Planning_Factors!W21*[1]Transportation_Planning_Factors!X$32</f>
        <v>0</v>
      </c>
      <c r="Z42" s="128">
        <f>Z10*[1]Transportation_Planning_Factors!Y21*[1]Transportation_Planning_Factors!Y$32</f>
        <v>0</v>
      </c>
      <c r="AA42" s="129">
        <f>Z10*[1]Transportation_Planning_Factors!Y21*[1]Transportation_Planning_Factors!Z$32</f>
        <v>0</v>
      </c>
      <c r="AB42" s="128">
        <f>AB10*[1]Transportation_Planning_Factors!AA21*[1]Transportation_Planning_Factors!AA$32</f>
        <v>-5.6745424490000005</v>
      </c>
      <c r="AC42" s="129">
        <f>AB10*[1]Transportation_Planning_Factors!AA21*[1]Transportation_Planning_Factors!AB$32</f>
        <v>-5.6745424490000005</v>
      </c>
      <c r="AD42" s="128">
        <f>AD10*[1]Transportation_Planning_Factors!AC21*[1]Transportation_Planning_Factors!AC$32</f>
        <v>0.86291515787799999</v>
      </c>
      <c r="AE42" s="129">
        <f>AD10*[1]Transportation_Planning_Factors!AC21*[1]Transportation_Planning_Factors!AD$32</f>
        <v>0.35245830392200006</v>
      </c>
      <c r="AF42" s="128">
        <f>AF10*[1]Transportation_Planning_Factors!AE21*[1]Transportation_Planning_Factors!AE$32</f>
        <v>0</v>
      </c>
      <c r="AG42" s="129">
        <f>AF10*[1]Transportation_Planning_Factors!AE21*[1]Transportation_Planning_Factors!AF$32</f>
        <v>0</v>
      </c>
      <c r="AH42" s="128" t="e">
        <f>AH10*[1]Transportation_Planning_Factors!AI21*[1]Transportation_Planning_Factors!AI$32</f>
        <v>#REF!</v>
      </c>
      <c r="AI42" s="129" t="e">
        <f>AH10*[1]Transportation_Planning_Factors!AI21*[1]Transportation_Planning_Factors!AJ$32</f>
        <v>#REF!</v>
      </c>
      <c r="AJ42" s="131">
        <f t="shared" si="23"/>
        <v>186.310628181878</v>
      </c>
      <c r="AK42" s="132">
        <f t="shared" si="23"/>
        <v>190.29410977992202</v>
      </c>
      <c r="AL42" s="131">
        <f t="shared" si="24"/>
        <v>0.66771165739999994</v>
      </c>
      <c r="AM42" s="132">
        <f t="shared" si="24"/>
        <v>0.72026674459999995</v>
      </c>
      <c r="AN42" s="131">
        <f t="shared" si="25"/>
        <v>54.718896107519996</v>
      </c>
      <c r="AO42" s="132">
        <f t="shared" si="25"/>
        <v>52.573057044479995</v>
      </c>
      <c r="AP42" s="131">
        <f t="shared" si="26"/>
        <v>241.697235946798</v>
      </c>
      <c r="AQ42" s="133">
        <f t="shared" si="26"/>
        <v>243.587433569002</v>
      </c>
      <c r="AT42" s="95">
        <f t="shared" ref="AT42:AU47" si="27">AJ42+AL42+AN42</f>
        <v>241.697235946798</v>
      </c>
      <c r="AU42" s="95">
        <f t="shared" si="27"/>
        <v>243.58743356900203</v>
      </c>
    </row>
    <row r="43" spans="2:48" x14ac:dyDescent="0.3">
      <c r="B43" s="127" t="s">
        <v>68</v>
      </c>
      <c r="C43" s="128">
        <f>C10*[1]Transportation_Planning_Factors!C22*[1]Transportation_Planning_Factors!C$32</f>
        <v>1583.8080484454399</v>
      </c>
      <c r="D43" s="129">
        <f>C10*[1]Transportation_Planning_Factors!C22*[1]Transportation_Planning_Factors!D$32</f>
        <v>1521.6979288985599</v>
      </c>
      <c r="E43" s="128">
        <f>E$10*[1]Transportation_Planning_Factors!F22*[1]Transportation_Planning_Factors!E$32</f>
        <v>412.60843932000006</v>
      </c>
      <c r="F43" s="129">
        <f>E$10*[1]Transportation_Planning_Factors!F22*[1]Transportation_Planning_Factors!F$32</f>
        <v>337.58872308000002</v>
      </c>
      <c r="G43" s="128">
        <f>G$10*[1]Transportation_Planning_Factors!H22*[1]Transportation_Planning_Factors!G$32</f>
        <v>184.36892674199999</v>
      </c>
      <c r="H43" s="129">
        <f>G$10*[1]Transportation_Planning_Factors!H22*[1]Transportation_Planning_Factors!H$32</f>
        <v>159.60295150799999</v>
      </c>
      <c r="I43" s="128">
        <f>I10*[1]Transportation_Planning_Factors!I22*[1]Transportation_Planning_Factors!I$32</f>
        <v>54.211076009999999</v>
      </c>
      <c r="J43" s="129">
        <f>I10*[1]Transportation_Planning_Factors!I22*[1]Transportation_Planning_Factors!J$32</f>
        <v>54.211076009999999</v>
      </c>
      <c r="K43" s="128">
        <f>K10*[1]Transportation_Planning_Factors!K22*[1]Transportation_Planning_Factors!K$32</f>
        <v>-1.9563363072000008</v>
      </c>
      <c r="L43" s="129">
        <f>K10*[1]Transportation_Planning_Factors!K22*[1]Transportation_Planning_Factors!L$32</f>
        <v>-1.1004391728000003</v>
      </c>
      <c r="M43" s="128">
        <f>M10*[1]Transportation_Planning_Factors!M22*[1]Transportation_Planning_Factors!M$32</f>
        <v>235.04427466800004</v>
      </c>
      <c r="N43" s="130">
        <f>M10*[1]Transportation_Planning_Factors!M22*[1]Transportation_Planning_Factors!N$32</f>
        <v>244.63791853200004</v>
      </c>
      <c r="O43" s="109"/>
      <c r="P43" s="130">
        <f>P10*[1]Transportation_Planning_Factors!O22*[1]Transportation_Planning_Factors!O$32</f>
        <v>0</v>
      </c>
      <c r="Q43" s="129">
        <f>P10*[1]Transportation_Planning_Factors!O22*[1]Transportation_Planning_Factors!P$32</f>
        <v>0</v>
      </c>
      <c r="R43" s="128">
        <f>R10*[1]Transportation_Planning_Factors!Q22*[1]Transportation_Planning_Factors!Q$32</f>
        <v>-3.8605016999999999</v>
      </c>
      <c r="S43" s="129">
        <f>R10*[1]Transportation_Planning_Factors!Q22*[1]Transportation_Planning_Factors!R$32</f>
        <v>-3.8605016999999999</v>
      </c>
      <c r="T43" s="128">
        <f>T10*[1]Transportation_Planning_Factors!S22*[1]Transportation_Planning_Factors!S$32</f>
        <v>36.875250000000001</v>
      </c>
      <c r="U43" s="129">
        <f>T10*[1]Transportation_Planning_Factors!S22*[1]Transportation_Planning_Factors!T$32</f>
        <v>36.875250000000001</v>
      </c>
      <c r="V43" s="128">
        <f>V10*[1]Transportation_Planning_Factors!U22*[1]Transportation_Planning_Factors!U$32</f>
        <v>0</v>
      </c>
      <c r="W43" s="129">
        <f>V10*[1]Transportation_Planning_Factors!U22*[1]Transportation_Planning_Factors!V$32</f>
        <v>0</v>
      </c>
      <c r="X43" s="128">
        <f>X10*[1]Transportation_Planning_Factors!W22*[1]Transportation_Planning_Factors!W$32</f>
        <v>0</v>
      </c>
      <c r="Y43" s="129">
        <f>X10*[1]Transportation_Planning_Factors!W22*[1]Transportation_Planning_Factors!X$32</f>
        <v>0</v>
      </c>
      <c r="Z43" s="128">
        <f>Z10*[1]Transportation_Planning_Factors!Y22*[1]Transportation_Planning_Factors!Y$32</f>
        <v>0</v>
      </c>
      <c r="AA43" s="129">
        <f>Z10*[1]Transportation_Planning_Factors!Y22*[1]Transportation_Planning_Factors!Z$32</f>
        <v>0</v>
      </c>
      <c r="AB43" s="128">
        <f>AB10*[1]Transportation_Planning_Factors!AA22*[1]Transportation_Planning_Factors!AA$32</f>
        <v>-1.1349084898000001</v>
      </c>
      <c r="AC43" s="129">
        <f>AB10*[1]Transportation_Planning_Factors!AA22*[1]Transportation_Planning_Factors!AB$32</f>
        <v>-1.1349084898000001</v>
      </c>
      <c r="AD43" s="128">
        <f>AD10*[1]Transportation_Planning_Factors!AC22*[1]Transportation_Planning_Factors!AC$32</f>
        <v>2.5887454736339999</v>
      </c>
      <c r="AE43" s="129">
        <f>AD10*[1]Transportation_Planning_Factors!AC22*[1]Transportation_Planning_Factors!AD$32</f>
        <v>1.0573749117660001</v>
      </c>
      <c r="AF43" s="128">
        <f>AF10*[1]Transportation_Planning_Factors!AE22*[1]Transportation_Planning_Factors!AE$32</f>
        <v>0</v>
      </c>
      <c r="AG43" s="129">
        <f>AF10*[1]Transportation_Planning_Factors!AE22*[1]Transportation_Planning_Factors!AF$32</f>
        <v>0</v>
      </c>
      <c r="AH43" s="128" t="e">
        <f>AH10*[1]Transportation_Planning_Factors!AI22*[1]Transportation_Planning_Factors!AI$32</f>
        <v>#REF!</v>
      </c>
      <c r="AI43" s="129" t="e">
        <f>AH10*[1]Transportation_Planning_Factors!AI22*[1]Transportation_Planning_Factors!AJ$32</f>
        <v>#REF!</v>
      </c>
      <c r="AJ43" s="131">
        <f t="shared" si="23"/>
        <v>834.61038620363422</v>
      </c>
      <c r="AK43" s="132">
        <f t="shared" si="23"/>
        <v>742.88696803176606</v>
      </c>
      <c r="AL43" s="131">
        <f t="shared" si="24"/>
        <v>84.134579512999991</v>
      </c>
      <c r="AM43" s="132">
        <f t="shared" si="24"/>
        <v>84.990476647400001</v>
      </c>
      <c r="AN43" s="131">
        <f t="shared" si="25"/>
        <v>1583.8080484454399</v>
      </c>
      <c r="AO43" s="132">
        <f t="shared" si="25"/>
        <v>1521.6979288985599</v>
      </c>
      <c r="AP43" s="131">
        <f t="shared" si="26"/>
        <v>2502.5530141620734</v>
      </c>
      <c r="AQ43" s="133">
        <f t="shared" si="26"/>
        <v>2349.5753735777257</v>
      </c>
      <c r="AT43" s="95">
        <f t="shared" si="27"/>
        <v>2502.5530141620739</v>
      </c>
      <c r="AU43" s="95">
        <f t="shared" si="27"/>
        <v>2349.5753735777262</v>
      </c>
    </row>
    <row r="44" spans="2:48" x14ac:dyDescent="0.3">
      <c r="B44" s="127" t="s">
        <v>69</v>
      </c>
      <c r="C44" s="128">
        <f>C10*[1]Transportation_Planning_Factors!C23*[1]Transportation_Planning_Factors!C$32</f>
        <v>468.15055558655996</v>
      </c>
      <c r="D44" s="129">
        <f>C10*[1]Transportation_Planning_Factors!C23*[1]Transportation_Planning_Factors!D$32</f>
        <v>449.79171026943999</v>
      </c>
      <c r="E44" s="128">
        <f>E$10*[1]Transportation_Planning_Factors!F23*[1]Transportation_Planning_Factors!E$32</f>
        <v>235.77625104000003</v>
      </c>
      <c r="F44" s="129">
        <f>E$10*[1]Transportation_Planning_Factors!F23*[1]Transportation_Planning_Factors!F$32</f>
        <v>192.90784176000003</v>
      </c>
      <c r="G44" s="128">
        <f>G$10*[1]Transportation_Planning_Factors!H23*[1]Transportation_Planning_Factors!G$32</f>
        <v>184.36892674199999</v>
      </c>
      <c r="H44" s="129">
        <f>G$10*[1]Transportation_Planning_Factors!H23*[1]Transportation_Planning_Factors!H$32</f>
        <v>159.60295150799999</v>
      </c>
      <c r="I44" s="128">
        <f>I10*[1]Transportation_Planning_Factors!I23*[1]Transportation_Planning_Factors!I$32</f>
        <v>54.211076009999999</v>
      </c>
      <c r="J44" s="129">
        <f>I10*[1]Transportation_Planning_Factors!I23*[1]Transportation_Planning_Factors!J$32</f>
        <v>54.211076009999999</v>
      </c>
      <c r="K44" s="128">
        <f>K10*[1]Transportation_Planning_Factors!K23*[1]Transportation_Planning_Factors!K$32</f>
        <v>-2.4711616512000005</v>
      </c>
      <c r="L44" s="129">
        <f>K10*[1]Transportation_Planning_Factors!K23*[1]Transportation_Planning_Factors!L$32</f>
        <v>-1.3900284288000002</v>
      </c>
      <c r="M44" s="128">
        <f>M10*[1]Transportation_Planning_Factors!M23*[1]Transportation_Planning_Factors!M$32</f>
        <v>386.14416552600005</v>
      </c>
      <c r="N44" s="130">
        <f>M10*[1]Transportation_Planning_Factors!M23*[1]Transportation_Planning_Factors!N$32</f>
        <v>401.90515187400001</v>
      </c>
      <c r="O44" s="109"/>
      <c r="P44" s="130">
        <f>P10*[1]Transportation_Planning_Factors!O23*[1]Transportation_Planning_Factors!O$32</f>
        <v>0</v>
      </c>
      <c r="Q44" s="129">
        <f>P10*[1]Transportation_Planning_Factors!O23*[1]Transportation_Planning_Factors!P$32</f>
        <v>0</v>
      </c>
      <c r="R44" s="128">
        <f>R10*[1]Transportation_Planning_Factors!Q23*[1]Transportation_Planning_Factors!Q$32</f>
        <v>-4.8764231999999996</v>
      </c>
      <c r="S44" s="129">
        <f>R10*[1]Transportation_Planning_Factors!Q23*[1]Transportation_Planning_Factors!R$32</f>
        <v>-4.8764231999999996</v>
      </c>
      <c r="T44" s="128">
        <f>T10*[1]Transportation_Planning_Factors!S23*[1]Transportation_Planning_Factors!S$32</f>
        <v>72.214031250000005</v>
      </c>
      <c r="U44" s="129">
        <f>T10*[1]Transportation_Planning_Factors!S23*[1]Transportation_Planning_Factors!T$32</f>
        <v>72.214031250000005</v>
      </c>
      <c r="V44" s="128">
        <f>V10*[1]Transportation_Planning_Factors!U23*[1]Transportation_Planning_Factors!U$32</f>
        <v>0</v>
      </c>
      <c r="W44" s="129">
        <f>V10*[1]Transportation_Planning_Factors!U23*[1]Transportation_Planning_Factors!V$32</f>
        <v>0</v>
      </c>
      <c r="X44" s="128">
        <f>X10*[1]Transportation_Planning_Factors!W23*[1]Transportation_Planning_Factors!W$32</f>
        <v>0</v>
      </c>
      <c r="Y44" s="129">
        <f>X10*[1]Transportation_Planning_Factors!W23*[1]Transportation_Planning_Factors!X$32</f>
        <v>0</v>
      </c>
      <c r="Z44" s="128">
        <f>Z10*[1]Transportation_Planning_Factors!Y23*[1]Transportation_Planning_Factors!Y$32</f>
        <v>0</v>
      </c>
      <c r="AA44" s="129">
        <f>Z10*[1]Transportation_Planning_Factors!Y23*[1]Transportation_Planning_Factors!Z$32</f>
        <v>0</v>
      </c>
      <c r="AB44" s="128">
        <f>AB10*[1]Transportation_Planning_Factors!AA23*[1]Transportation_Planning_Factors!AA$32</f>
        <v>-1.1349084898000001</v>
      </c>
      <c r="AC44" s="129">
        <f>AB10*[1]Transportation_Planning_Factors!AA23*[1]Transportation_Planning_Factors!AB$32</f>
        <v>-1.1349084898000001</v>
      </c>
      <c r="AD44" s="128">
        <f>AD10*[1]Transportation_Planning_Factors!AC23*[1]Transportation_Planning_Factors!AC$32</f>
        <v>5.1774909472679997</v>
      </c>
      <c r="AE44" s="129">
        <f>AD10*[1]Transportation_Planning_Factors!AC23*[1]Transportation_Planning_Factors!AD$32</f>
        <v>2.1147498235320001</v>
      </c>
      <c r="AF44" s="128">
        <f>AF10*[1]Transportation_Planning_Factors!AE23*[1]Transportation_Planning_Factors!AE$32</f>
        <v>0</v>
      </c>
      <c r="AG44" s="129">
        <f>AF10*[1]Transportation_Planning_Factors!AE23*[1]Transportation_Planning_Factors!AF$32</f>
        <v>0</v>
      </c>
      <c r="AH44" s="128" t="e">
        <f>AH10*[1]Transportation_Planning_Factors!AI23*[1]Transportation_Planning_Factors!AI$32</f>
        <v>#REF!</v>
      </c>
      <c r="AI44" s="129" t="e">
        <f>AH10*[1]Transportation_Planning_Factors!AI23*[1]Transportation_Planning_Factors!AJ$32</f>
        <v>#REF!</v>
      </c>
      <c r="AJ44" s="131">
        <f t="shared" si="23"/>
        <v>811.46683425526805</v>
      </c>
      <c r="AK44" s="132">
        <f t="shared" si="23"/>
        <v>756.53069496553201</v>
      </c>
      <c r="AL44" s="131">
        <f t="shared" si="24"/>
        <v>117.94261391900001</v>
      </c>
      <c r="AM44" s="132">
        <f t="shared" si="24"/>
        <v>119.02374714140001</v>
      </c>
      <c r="AN44" s="131">
        <f t="shared" si="25"/>
        <v>468.15055558655996</v>
      </c>
      <c r="AO44" s="132">
        <f t="shared" si="25"/>
        <v>449.79171026943999</v>
      </c>
      <c r="AP44" s="131">
        <f t="shared" si="26"/>
        <v>1397.5600037608281</v>
      </c>
      <c r="AQ44" s="133">
        <f t="shared" si="26"/>
        <v>1325.3461523763722</v>
      </c>
      <c r="AT44" s="95">
        <f t="shared" si="27"/>
        <v>1397.5600037608281</v>
      </c>
      <c r="AU44" s="95">
        <f t="shared" si="27"/>
        <v>1325.3461523763719</v>
      </c>
    </row>
    <row r="45" spans="2:48" ht="15" customHeight="1" x14ac:dyDescent="0.3">
      <c r="B45" s="127" t="s">
        <v>70</v>
      </c>
      <c r="C45" s="128">
        <f>C10*[1]Transportation_Planning_Factors!C24*[1]Transportation_Planning_Factors!C$32</f>
        <v>0</v>
      </c>
      <c r="D45" s="129">
        <f>C10*[1]Transportation_Planning_Factors!C24*[1]Transportation_Planning_Factors!D$32</f>
        <v>0</v>
      </c>
      <c r="E45" s="128">
        <f>E$10*[1]Transportation_Planning_Factors!F24*[1]Transportation_Planning_Factors!E$32</f>
        <v>0</v>
      </c>
      <c r="F45" s="129">
        <f>E$10*[1]Transportation_Planning_Factors!F24*[1]Transportation_Planning_Factors!F$32</f>
        <v>0</v>
      </c>
      <c r="G45" s="128">
        <f>G$10*[1]Transportation_Planning_Factors!H24*[1]Transportation_Planning_Factors!G$32</f>
        <v>0</v>
      </c>
      <c r="H45" s="129">
        <f>G$10*[1]Transportation_Planning_Factors!H24*[1]Transportation_Planning_Factors!H$32</f>
        <v>0</v>
      </c>
      <c r="I45" s="128">
        <f>I10*[1]Transportation_Planning_Factors!I24*[1]Transportation_Planning_Factors!I$32</f>
        <v>0</v>
      </c>
      <c r="J45" s="129">
        <f>I10*[1]Transportation_Planning_Factors!I24*[1]Transportation_Planning_Factors!J$32</f>
        <v>0</v>
      </c>
      <c r="K45" s="128">
        <f>K10*[1]Transportation_Planning_Factors!K24*[1]Transportation_Planning_Factors!K$32</f>
        <v>0</v>
      </c>
      <c r="L45" s="129">
        <f>K10*[1]Transportation_Planning_Factors!K24*[1]Transportation_Planning_Factors!L$32</f>
        <v>0</v>
      </c>
      <c r="M45" s="128">
        <f>M10*[1]Transportation_Planning_Factors!M24*[1]Transportation_Planning_Factors!M$32</f>
        <v>0</v>
      </c>
      <c r="N45" s="130">
        <f>M10*[1]Transportation_Planning_Factors!M24*[1]Transportation_Planning_Factors!N$32</f>
        <v>0</v>
      </c>
      <c r="O45" s="109"/>
      <c r="P45" s="130">
        <f>P10*[1]Transportation_Planning_Factors!O24*[1]Transportation_Planning_Factors!O$32</f>
        <v>0</v>
      </c>
      <c r="Q45" s="129">
        <f>P10*[1]Transportation_Planning_Factors!O24*[1]Transportation_Planning_Factors!P$32</f>
        <v>0</v>
      </c>
      <c r="R45" s="128">
        <f>R10*[1]Transportation_Planning_Factors!Q24*[1]Transportation_Planning_Factors!Q$32</f>
        <v>0</v>
      </c>
      <c r="S45" s="129">
        <f>R10*[1]Transportation_Planning_Factors!Q24*[1]Transportation_Planning_Factors!R$32</f>
        <v>0</v>
      </c>
      <c r="T45" s="128">
        <f>T10*[1]Transportation_Planning_Factors!S24*[1]Transportation_Planning_Factors!S$32</f>
        <v>0</v>
      </c>
      <c r="U45" s="129">
        <f>T10*[1]Transportation_Planning_Factors!S24*[1]Transportation_Planning_Factors!T$32</f>
        <v>0</v>
      </c>
      <c r="V45" s="128">
        <f>V10*[1]Transportation_Planning_Factors!U24*[1]Transportation_Planning_Factors!U$32</f>
        <v>0</v>
      </c>
      <c r="W45" s="129">
        <f>V10*[1]Transportation_Planning_Factors!U24*[1]Transportation_Planning_Factors!V$32</f>
        <v>0</v>
      </c>
      <c r="X45" s="128">
        <f>X10*[1]Transportation_Planning_Factors!W24*[1]Transportation_Planning_Factors!W$32</f>
        <v>0</v>
      </c>
      <c r="Y45" s="129">
        <f>X10*[1]Transportation_Planning_Factors!W24*[1]Transportation_Planning_Factors!X$32</f>
        <v>0</v>
      </c>
      <c r="Z45" s="128">
        <f>Z10*[1]Transportation_Planning_Factors!Y24*[1]Transportation_Planning_Factors!Y$32</f>
        <v>0</v>
      </c>
      <c r="AA45" s="129">
        <f>Z10*[1]Transportation_Planning_Factors!Y24*[1]Transportation_Planning_Factors!Z$32</f>
        <v>0</v>
      </c>
      <c r="AB45" s="128">
        <f>AB10*[1]Transportation_Planning_Factors!AA24*[1]Transportation_Planning_Factors!AA$32</f>
        <v>0</v>
      </c>
      <c r="AC45" s="129">
        <f>AB10*[1]Transportation_Planning_Factors!AA24*[1]Transportation_Planning_Factors!AB$32</f>
        <v>0</v>
      </c>
      <c r="AD45" s="128">
        <f>AD10*[1]Transportation_Planning_Factors!AC24*[1]Transportation_Planning_Factors!AC$32</f>
        <v>0</v>
      </c>
      <c r="AE45" s="129">
        <f>AD10*[1]Transportation_Planning_Factors!AC24*[1]Transportation_Planning_Factors!AD$32</f>
        <v>0</v>
      </c>
      <c r="AF45" s="128">
        <f>AF10*[1]Transportation_Planning_Factors!AE24*[1]Transportation_Planning_Factors!AE$32</f>
        <v>0</v>
      </c>
      <c r="AG45" s="129">
        <f>AF10*[1]Transportation_Planning_Factors!AE24*[1]Transportation_Planning_Factors!AF$32</f>
        <v>0</v>
      </c>
      <c r="AH45" s="128" t="e">
        <f>AH10*[1]Transportation_Planning_Factors!AI24*[1]Transportation_Planning_Factors!AI$32</f>
        <v>#REF!</v>
      </c>
      <c r="AI45" s="129" t="e">
        <f>AH10*[1]Transportation_Planning_Factors!AI24*[1]Transportation_Planning_Factors!AJ$32</f>
        <v>#REF!</v>
      </c>
      <c r="AJ45" s="131">
        <f t="shared" si="23"/>
        <v>0</v>
      </c>
      <c r="AK45" s="132">
        <f t="shared" si="23"/>
        <v>0</v>
      </c>
      <c r="AL45" s="131">
        <f t="shared" si="24"/>
        <v>0</v>
      </c>
      <c r="AM45" s="132">
        <f t="shared" si="24"/>
        <v>0</v>
      </c>
      <c r="AN45" s="131">
        <f t="shared" si="25"/>
        <v>0</v>
      </c>
      <c r="AO45" s="132">
        <f t="shared" si="25"/>
        <v>0</v>
      </c>
      <c r="AP45" s="131">
        <f t="shared" si="26"/>
        <v>0</v>
      </c>
      <c r="AQ45" s="133">
        <f t="shared" si="26"/>
        <v>0</v>
      </c>
      <c r="AT45" s="95">
        <f t="shared" si="27"/>
        <v>0</v>
      </c>
      <c r="AU45" s="95">
        <f t="shared" si="27"/>
        <v>0</v>
      </c>
    </row>
    <row r="46" spans="2:48" x14ac:dyDescent="0.3">
      <c r="B46" s="127" t="s">
        <v>71</v>
      </c>
      <c r="C46" s="128">
        <f>C10*[1]Transportation_Planning_Factors!C25*[1]Transportation_Planning_Factors!C$32</f>
        <v>346.55300868095998</v>
      </c>
      <c r="D46" s="129">
        <f>C10*[1]Transportation_Planning_Factors!C25*[1]Transportation_Planning_Factors!D$32</f>
        <v>332.96269461503999</v>
      </c>
      <c r="E46" s="128">
        <f>E$10*[1]Transportation_Planning_Factors!F25*[1]Transportation_Planning_Factors!E$32</f>
        <v>4774.4690835600004</v>
      </c>
      <c r="F46" s="129">
        <f>E$10*[1]Transportation_Planning_Factors!F25*[1]Transportation_Planning_Factors!F$32</f>
        <v>3906.3837956399998</v>
      </c>
      <c r="G46" s="128">
        <f>G$10*[1]Transportation_Planning_Factors!H25*[1]Transportation_Planning_Factors!G$32</f>
        <v>166.80998133800003</v>
      </c>
      <c r="H46" s="129">
        <f>G$10*[1]Transportation_Planning_Factors!H25*[1]Transportation_Planning_Factors!H$32</f>
        <v>144.40267041199999</v>
      </c>
      <c r="I46" s="128">
        <f>I10*[1]Transportation_Planning_Factors!I25*[1]Transportation_Planning_Factors!I$32</f>
        <v>49.048116390000004</v>
      </c>
      <c r="J46" s="129">
        <f>I10*[1]Transportation_Planning_Factors!I25*[1]Transportation_Planning_Factors!J$32</f>
        <v>49.048116390000004</v>
      </c>
      <c r="K46" s="128">
        <f>K10*[1]Transportation_Planning_Factors!K25*[1]Transportation_Planning_Factors!K$32</f>
        <v>-1.8533712384000003</v>
      </c>
      <c r="L46" s="129">
        <f>K10*[1]Transportation_Planning_Factors!K25*[1]Transportation_Planning_Factors!L$32</f>
        <v>-1.0425213216000002</v>
      </c>
      <c r="M46" s="128">
        <f>M10*[1]Transportation_Planning_Factors!M25*[1]Transportation_Planning_Factors!M$32</f>
        <v>453.29967257400006</v>
      </c>
      <c r="N46" s="130">
        <f>M10*[1]Transportation_Planning_Factors!M25*[1]Transportation_Planning_Factors!N$32</f>
        <v>471.80170002600005</v>
      </c>
      <c r="O46" s="109"/>
      <c r="P46" s="130">
        <f>P10*[1]Transportation_Planning_Factors!O25*[1]Transportation_Planning_Factors!O$32</f>
        <v>0</v>
      </c>
      <c r="Q46" s="129">
        <f>P10*[1]Transportation_Planning_Factors!O25*[1]Transportation_Planning_Factors!P$32</f>
        <v>0</v>
      </c>
      <c r="R46" s="128">
        <f>R10*[1]Transportation_Planning_Factors!Q25*[1]Transportation_Planning_Factors!Q$32</f>
        <v>-3.6573173999999997</v>
      </c>
      <c r="S46" s="129">
        <f>R10*[1]Transportation_Planning_Factors!Q25*[1]Transportation_Planning_Factors!R$32</f>
        <v>-3.6573173999999997</v>
      </c>
      <c r="T46" s="128">
        <f>T10*[1]Transportation_Planning_Factors!S25*[1]Transportation_Planning_Factors!S$32</f>
        <v>12.291750000000002</v>
      </c>
      <c r="U46" s="129">
        <f>T10*[1]Transportation_Planning_Factors!S25*[1]Transportation_Planning_Factors!T$32</f>
        <v>12.291750000000002</v>
      </c>
      <c r="V46" s="128">
        <f>V10*[1]Transportation_Planning_Factors!U25*[1]Transportation_Planning_Factors!U$32</f>
        <v>0</v>
      </c>
      <c r="W46" s="129">
        <f>V10*[1]Transportation_Planning_Factors!U25*[1]Transportation_Planning_Factors!V$32</f>
        <v>0</v>
      </c>
      <c r="X46" s="128">
        <f>X10*[1]Transportation_Planning_Factors!W25*[1]Transportation_Planning_Factors!W$32</f>
        <v>0</v>
      </c>
      <c r="Y46" s="129">
        <f>X10*[1]Transportation_Planning_Factors!W25*[1]Transportation_Planning_Factors!X$32</f>
        <v>0</v>
      </c>
      <c r="Z46" s="128">
        <f>Z10*[1]Transportation_Planning_Factors!Y25*[1]Transportation_Planning_Factors!Y$32</f>
        <v>0</v>
      </c>
      <c r="AA46" s="129">
        <f>Z10*[1]Transportation_Planning_Factors!Y25*[1]Transportation_Planning_Factors!Z$32</f>
        <v>0</v>
      </c>
      <c r="AB46" s="128">
        <f>AB10*[1]Transportation_Planning_Factors!AA25*[1]Transportation_Planning_Factors!AA$32</f>
        <v>-9.0792679184000011</v>
      </c>
      <c r="AC46" s="129">
        <f>AB10*[1]Transportation_Planning_Factors!AA25*[1]Transportation_Planning_Factors!AB$32</f>
        <v>-9.0792679184000011</v>
      </c>
      <c r="AD46" s="128">
        <f>AD10*[1]Transportation_Planning_Factors!AC25*[1]Transportation_Planning_Factors!AC$32</f>
        <v>73.347788419629993</v>
      </c>
      <c r="AE46" s="129">
        <f>AD10*[1]Transportation_Planning_Factors!AC25*[1]Transportation_Planning_Factors!AD$32</f>
        <v>29.958955833370002</v>
      </c>
      <c r="AF46" s="128">
        <f>AF10*[1]Transportation_Planning_Factors!AE25*[1]Transportation_Planning_Factors!AE$32</f>
        <v>0</v>
      </c>
      <c r="AG46" s="129">
        <f>AF10*[1]Transportation_Planning_Factors!AE25*[1]Transportation_Planning_Factors!AF$32</f>
        <v>0</v>
      </c>
      <c r="AH46" s="128" t="e">
        <f>AH10*[1]Transportation_Planning_Factors!AI25*[1]Transportation_Planning_Factors!AI$32</f>
        <v>#REF!</v>
      </c>
      <c r="AI46" s="129" t="e">
        <f>AH10*[1]Transportation_Planning_Factors!AI25*[1]Transportation_Planning_Factors!AJ$32</f>
        <v>#REF!</v>
      </c>
      <c r="AJ46" s="131">
        <f t="shared" si="23"/>
        <v>5467.9265258916312</v>
      </c>
      <c r="AK46" s="132">
        <f t="shared" si="23"/>
        <v>4552.5471219113697</v>
      </c>
      <c r="AL46" s="131">
        <f t="shared" si="24"/>
        <v>46.749909833200007</v>
      </c>
      <c r="AM46" s="132">
        <f t="shared" si="24"/>
        <v>47.56075975000001</v>
      </c>
      <c r="AN46" s="131">
        <f t="shared" si="25"/>
        <v>346.55300868095998</v>
      </c>
      <c r="AO46" s="132">
        <f t="shared" si="25"/>
        <v>332.96269461503999</v>
      </c>
      <c r="AP46" s="131">
        <f t="shared" si="26"/>
        <v>5861.2294444057934</v>
      </c>
      <c r="AQ46" s="133">
        <f t="shared" si="26"/>
        <v>4933.0705762764101</v>
      </c>
      <c r="AT46" s="95">
        <f t="shared" si="27"/>
        <v>5861.2294444057916</v>
      </c>
      <c r="AU46" s="95">
        <f t="shared" si="27"/>
        <v>4933.0705762764101</v>
      </c>
    </row>
    <row r="47" spans="2:48" x14ac:dyDescent="0.3">
      <c r="B47" s="127" t="s">
        <v>107</v>
      </c>
      <c r="C47" s="134">
        <f>SUM(C41:C46)</f>
        <v>3039.9386726399998</v>
      </c>
      <c r="D47" s="135">
        <f>SUM(D41:D46)</f>
        <v>2920.7253913600002</v>
      </c>
      <c r="E47" s="134">
        <f t="shared" ref="E47:AQ47" si="28">SUM(E41:E46)</f>
        <v>5894.4062760000006</v>
      </c>
      <c r="F47" s="135">
        <f t="shared" si="28"/>
        <v>4822.6960440000003</v>
      </c>
      <c r="G47" s="134">
        <f t="shared" si="28"/>
        <v>877.94727020000005</v>
      </c>
      <c r="H47" s="135">
        <f t="shared" si="28"/>
        <v>760.01405479999994</v>
      </c>
      <c r="I47" s="134">
        <f t="shared" si="28"/>
        <v>258.14798100000002</v>
      </c>
      <c r="J47" s="135">
        <f t="shared" si="28"/>
        <v>258.14798100000002</v>
      </c>
      <c r="K47" s="134">
        <f t="shared" si="28"/>
        <v>-17.160844800000007</v>
      </c>
      <c r="L47" s="135">
        <f t="shared" si="28"/>
        <v>-9.6529752000000038</v>
      </c>
      <c r="M47" s="134">
        <f t="shared" si="28"/>
        <v>1678.8876762000004</v>
      </c>
      <c r="N47" s="136">
        <f t="shared" si="28"/>
        <v>1747.4137038000003</v>
      </c>
      <c r="O47" s="137"/>
      <c r="P47" s="136">
        <f t="shared" si="28"/>
        <v>-5.951143984962405</v>
      </c>
      <c r="Q47" s="135">
        <f t="shared" si="28"/>
        <v>-5.6010766917293235</v>
      </c>
      <c r="R47" s="134">
        <f t="shared" si="28"/>
        <v>-33.864049999999992</v>
      </c>
      <c r="S47" s="135">
        <f t="shared" si="28"/>
        <v>-33.864049999999992</v>
      </c>
      <c r="T47" s="134">
        <f t="shared" si="28"/>
        <v>153.64687500000002</v>
      </c>
      <c r="U47" s="135">
        <f t="shared" si="28"/>
        <v>153.64687500000002</v>
      </c>
      <c r="V47" s="134">
        <f t="shared" si="28"/>
        <v>0</v>
      </c>
      <c r="W47" s="135">
        <f t="shared" si="28"/>
        <v>0</v>
      </c>
      <c r="X47" s="134">
        <f t="shared" si="28"/>
        <v>0</v>
      </c>
      <c r="Y47" s="135">
        <f t="shared" si="28"/>
        <v>0</v>
      </c>
      <c r="Z47" s="134">
        <f t="shared" si="28"/>
        <v>0</v>
      </c>
      <c r="AA47" s="135">
        <f t="shared" si="28"/>
        <v>0</v>
      </c>
      <c r="AB47" s="134">
        <f t="shared" si="28"/>
        <v>-113.49084898000001</v>
      </c>
      <c r="AC47" s="135">
        <f t="shared" si="28"/>
        <v>-113.49084898000001</v>
      </c>
      <c r="AD47" s="134">
        <f t="shared" si="28"/>
        <v>86.291515787799995</v>
      </c>
      <c r="AE47" s="135">
        <f t="shared" si="28"/>
        <v>35.245830392200006</v>
      </c>
      <c r="AF47" s="134">
        <f t="shared" si="28"/>
        <v>0</v>
      </c>
      <c r="AG47" s="135">
        <f t="shared" si="28"/>
        <v>0</v>
      </c>
      <c r="AH47" s="134" t="e">
        <f t="shared" si="28"/>
        <v>#REF!</v>
      </c>
      <c r="AI47" s="135" t="e">
        <f t="shared" si="28"/>
        <v>#REF!</v>
      </c>
      <c r="AJ47" s="138">
        <f t="shared" si="28"/>
        <v>8537.5327381878014</v>
      </c>
      <c r="AK47" s="139">
        <f t="shared" si="28"/>
        <v>7365.3696329922004</v>
      </c>
      <c r="AL47" s="138">
        <f t="shared" si="28"/>
        <v>241.32796823503762</v>
      </c>
      <c r="AM47" s="139">
        <f t="shared" si="28"/>
        <v>249.18590512827072</v>
      </c>
      <c r="AN47" s="138">
        <f t="shared" si="28"/>
        <v>3039.9386726399998</v>
      </c>
      <c r="AO47" s="139">
        <f t="shared" si="28"/>
        <v>2920.7253913600002</v>
      </c>
      <c r="AP47" s="138">
        <f t="shared" si="28"/>
        <v>11818.799379062842</v>
      </c>
      <c r="AQ47" s="140">
        <f t="shared" si="28"/>
        <v>10535.28092948047</v>
      </c>
      <c r="AR47" s="95"/>
      <c r="AT47" s="141">
        <f t="shared" si="27"/>
        <v>11818.799379062839</v>
      </c>
      <c r="AU47" s="141">
        <f t="shared" si="27"/>
        <v>10535.280929480472</v>
      </c>
      <c r="AV47" s="95">
        <f>SUM(AT47:AU47)</f>
        <v>22354.080308543311</v>
      </c>
    </row>
    <row r="48" spans="2:48" x14ac:dyDescent="0.3">
      <c r="B48" s="142"/>
      <c r="C48" s="143"/>
      <c r="D48" s="144"/>
      <c r="E48" s="143"/>
      <c r="F48" s="144"/>
      <c r="G48" s="143"/>
      <c r="H48" s="144"/>
      <c r="I48" s="143"/>
      <c r="J48" s="144"/>
      <c r="K48" s="143"/>
      <c r="L48" s="144"/>
      <c r="M48" s="143"/>
      <c r="N48" s="145"/>
      <c r="O48" s="137"/>
      <c r="P48" s="145"/>
      <c r="Q48" s="144"/>
      <c r="R48" s="143"/>
      <c r="S48" s="144"/>
      <c r="T48" s="143"/>
      <c r="U48" s="144"/>
      <c r="V48" s="143"/>
      <c r="W48" s="144"/>
      <c r="X48" s="143"/>
      <c r="Y48" s="144"/>
      <c r="Z48" s="143"/>
      <c r="AA48" s="144"/>
      <c r="AB48" s="143"/>
      <c r="AC48" s="144"/>
      <c r="AD48" s="143"/>
      <c r="AE48" s="144"/>
      <c r="AF48" s="143"/>
      <c r="AG48" s="144"/>
      <c r="AH48" s="143"/>
      <c r="AI48" s="144"/>
      <c r="AJ48" s="146"/>
      <c r="AK48" s="147"/>
      <c r="AL48" s="146"/>
      <c r="AM48" s="147"/>
      <c r="AN48" s="146"/>
      <c r="AO48" s="147"/>
      <c r="AP48" s="146"/>
      <c r="AQ48" s="148"/>
    </row>
    <row r="49" spans="2:48" x14ac:dyDescent="0.3">
      <c r="B49" s="127"/>
      <c r="C49" s="134"/>
      <c r="D49" s="135"/>
      <c r="E49" s="134"/>
      <c r="F49" s="135"/>
      <c r="G49" s="134"/>
      <c r="H49" s="135"/>
      <c r="I49" s="134"/>
      <c r="J49" s="135"/>
      <c r="K49" s="134"/>
      <c r="L49" s="135"/>
      <c r="M49" s="134"/>
      <c r="N49" s="136"/>
      <c r="O49" s="137"/>
      <c r="P49" s="136"/>
      <c r="Q49" s="135"/>
      <c r="R49" s="134"/>
      <c r="S49" s="135"/>
      <c r="T49" s="134"/>
      <c r="U49" s="135"/>
      <c r="V49" s="134"/>
      <c r="W49" s="135"/>
      <c r="X49" s="134"/>
      <c r="Y49" s="135"/>
      <c r="Z49" s="134"/>
      <c r="AA49" s="135"/>
      <c r="AB49" s="134"/>
      <c r="AC49" s="135"/>
      <c r="AD49" s="134"/>
      <c r="AE49" s="135"/>
      <c r="AF49" s="134"/>
      <c r="AG49" s="135"/>
      <c r="AH49" s="134"/>
      <c r="AI49" s="135"/>
      <c r="AJ49" s="149"/>
      <c r="AK49" s="150"/>
      <c r="AL49" s="149"/>
      <c r="AM49" s="150"/>
      <c r="AN49" s="149"/>
      <c r="AO49" s="150"/>
      <c r="AP49" s="149"/>
      <c r="AQ49" s="151"/>
    </row>
    <row r="50" spans="2:48" x14ac:dyDescent="0.3">
      <c r="B50" s="118" t="s">
        <v>114</v>
      </c>
      <c r="C50" s="48"/>
      <c r="D50" s="47"/>
      <c r="E50" s="48"/>
      <c r="F50" s="47"/>
      <c r="G50" s="48"/>
      <c r="H50" s="47"/>
      <c r="I50" s="48"/>
      <c r="J50" s="47"/>
      <c r="K50" s="48"/>
      <c r="L50" s="47"/>
      <c r="M50" s="48"/>
      <c r="N50" s="46"/>
      <c r="O50" s="152"/>
      <c r="P50" s="46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7"/>
      <c r="AB50" s="48"/>
      <c r="AC50" s="47"/>
      <c r="AD50" s="48"/>
      <c r="AE50" s="47"/>
      <c r="AF50" s="48"/>
      <c r="AG50" s="47"/>
      <c r="AH50" s="48"/>
      <c r="AI50" s="47"/>
      <c r="AJ50" s="153"/>
      <c r="AK50" s="154"/>
      <c r="AL50" s="153"/>
      <c r="AM50" s="154"/>
      <c r="AN50" s="153"/>
      <c r="AO50" s="154"/>
      <c r="AP50" s="153"/>
      <c r="AQ50" s="49"/>
    </row>
    <row r="51" spans="2:48" s="120" customFormat="1" x14ac:dyDescent="0.3">
      <c r="B51" s="121" t="s">
        <v>55</v>
      </c>
      <c r="C51" s="122" t="s">
        <v>73</v>
      </c>
      <c r="D51" s="123" t="s">
        <v>74</v>
      </c>
      <c r="E51" s="122" t="s">
        <v>73</v>
      </c>
      <c r="F51" s="123" t="s">
        <v>74</v>
      </c>
      <c r="G51" s="122" t="s">
        <v>73</v>
      </c>
      <c r="H51" s="123" t="s">
        <v>74</v>
      </c>
      <c r="I51" s="122" t="s">
        <v>73</v>
      </c>
      <c r="J51" s="123" t="s">
        <v>74</v>
      </c>
      <c r="K51" s="122" t="s">
        <v>73</v>
      </c>
      <c r="L51" s="123" t="s">
        <v>74</v>
      </c>
      <c r="M51" s="122" t="s">
        <v>73</v>
      </c>
      <c r="N51" s="86" t="s">
        <v>74</v>
      </c>
      <c r="O51" s="20"/>
      <c r="P51" s="86" t="s">
        <v>73</v>
      </c>
      <c r="Q51" s="123" t="s">
        <v>74</v>
      </c>
      <c r="R51" s="122" t="s">
        <v>73</v>
      </c>
      <c r="S51" s="123" t="s">
        <v>74</v>
      </c>
      <c r="T51" s="122" t="s">
        <v>73</v>
      </c>
      <c r="U51" s="123" t="s">
        <v>74</v>
      </c>
      <c r="V51" s="122" t="s">
        <v>73</v>
      </c>
      <c r="W51" s="123" t="s">
        <v>74</v>
      </c>
      <c r="X51" s="122" t="s">
        <v>73</v>
      </c>
      <c r="Y51" s="123" t="s">
        <v>74</v>
      </c>
      <c r="Z51" s="122" t="s">
        <v>73</v>
      </c>
      <c r="AA51" s="123" t="s">
        <v>74</v>
      </c>
      <c r="AB51" s="122" t="s">
        <v>73</v>
      </c>
      <c r="AC51" s="123" t="s">
        <v>74</v>
      </c>
      <c r="AD51" s="122" t="s">
        <v>73</v>
      </c>
      <c r="AE51" s="123" t="s">
        <v>74</v>
      </c>
      <c r="AF51" s="122" t="s">
        <v>73</v>
      </c>
      <c r="AG51" s="123" t="s">
        <v>74</v>
      </c>
      <c r="AH51" s="122" t="s">
        <v>73</v>
      </c>
      <c r="AI51" s="123" t="s">
        <v>74</v>
      </c>
      <c r="AJ51" s="124" t="s">
        <v>73</v>
      </c>
      <c r="AK51" s="125" t="s">
        <v>74</v>
      </c>
      <c r="AL51" s="124" t="s">
        <v>73</v>
      </c>
      <c r="AM51" s="125" t="s">
        <v>74</v>
      </c>
      <c r="AN51" s="124" t="s">
        <v>73</v>
      </c>
      <c r="AO51" s="125" t="s">
        <v>74</v>
      </c>
      <c r="AP51" s="124" t="s">
        <v>73</v>
      </c>
      <c r="AQ51" s="126" t="s">
        <v>74</v>
      </c>
    </row>
    <row r="52" spans="2:48" ht="14.25" customHeight="1" x14ac:dyDescent="0.3">
      <c r="B52" s="127" t="s">
        <v>66</v>
      </c>
      <c r="C52" s="128">
        <f>IFERROR(C14/[1]Transportation_Planning_Factors!C35,"--")</f>
        <v>229.0216772674286</v>
      </c>
      <c r="D52" s="129">
        <f>D14/[1]Transportation_Planning_Factors!C35</f>
        <v>811.98594667542864</v>
      </c>
      <c r="E52" s="128">
        <f>IFERROR(E14/[1]Transportation_Planning_Factors!E$35,"--")</f>
        <v>113.92742111666666</v>
      </c>
      <c r="F52" s="129">
        <f>IFERROR(F14/[1]Transportation_Planning_Factors!E$35,"--")</f>
        <v>101.02997721666665</v>
      </c>
      <c r="G52" s="128">
        <f>IFERROR(G14/[1]Transportation_Planning_Factors!G35,"--")</f>
        <v>62.380799812500001</v>
      </c>
      <c r="H52" s="129">
        <f>H14/[1]Transportation_Planning_Factors!G35</f>
        <v>37.428479887500004</v>
      </c>
      <c r="I52" s="128">
        <f>IFERROR(I14/[1]Transportation_Planning_Factors!I$35,"--")</f>
        <v>622.7701841999999</v>
      </c>
      <c r="J52" s="129">
        <f>IFERROR(J14/[1]Transportation_Planning_Factors!I$35,"--")</f>
        <v>76.971595799999989</v>
      </c>
      <c r="K52" s="128">
        <f>IFERROR(K14/[1]Transportation_Planning_Factors!K$35,"--")</f>
        <v>-42.860898165555568</v>
      </c>
      <c r="L52" s="129">
        <f>IFERROR(L14/[1]Transportation_Planning_Factors!K$35,"--")</f>
        <v>-12.802605945555555</v>
      </c>
      <c r="M52" s="128">
        <f>IFERROR(M14/[1]Transportation_Planning_Factors!M$35,"--")</f>
        <v>450.35136474899991</v>
      </c>
      <c r="N52" s="130">
        <f>IFERROR(N14/[1]Transportation_Planning_Factors!M$35,"--")</f>
        <v>276.02180420099995</v>
      </c>
      <c r="O52" s="109"/>
      <c r="P52" s="130">
        <f>IFERROR(P14/[1]Transportation_Planning_Factors!O$35,"--")</f>
        <v>-3.7221993000000007</v>
      </c>
      <c r="Q52" s="129">
        <f>IFERROR(Q14/[1]Transportation_Planning_Factors!O$35,"--")</f>
        <v>-1.7516231999999998</v>
      </c>
      <c r="R52" s="128">
        <f>IFERROR(R14/[1]Transportation_Planning_Factors!Q$35,"--")</f>
        <v>-300.56150457666666</v>
      </c>
      <c r="S52" s="129">
        <f>IFERROR(S14/[1]Transportation_Planning_Factors!Q$35,"--")</f>
        <v>-40.985659714999997</v>
      </c>
      <c r="T52" s="128">
        <f>IFERROR(T14/[1]Transportation_Planning_Factors!S$35,"--")</f>
        <v>153.38890000000004</v>
      </c>
      <c r="U52" s="129">
        <f>IFERROR(U14/[1]Transportation_Planning_Factors!S$35,"--")</f>
        <v>8.073100000000009</v>
      </c>
      <c r="V52" s="128">
        <f>IFERROR(V14/[1]Transportation_Planning_Factors!U$35,"--")</f>
        <v>0</v>
      </c>
      <c r="W52" s="129">
        <f>IFERROR(W14/[1]Transportation_Planning_Factors!U$35,"--")</f>
        <v>0</v>
      </c>
      <c r="X52" s="128" t="str">
        <f>IFERROR(X14/[1]Transportation_Planning_Factors!W$35,"--")</f>
        <v>--</v>
      </c>
      <c r="Y52" s="129" t="str">
        <f>IFERROR(Y14/[1]Transportation_Planning_Factors!W$35,"--")</f>
        <v>--</v>
      </c>
      <c r="Z52" s="128">
        <f>IFERROR(Z14/[1]Transportation_Planning_Factors!Y$35,"--")</f>
        <v>0</v>
      </c>
      <c r="AA52" s="129">
        <f>IFERROR(AA14/[1]Transportation_Planning_Factors!Y$35,"--")</f>
        <v>0</v>
      </c>
      <c r="AB52" s="128">
        <f>IFERROR(AB14/[1]Transportation_Planning_Factors!AA$35,"--")</f>
        <v>-119.00629210800001</v>
      </c>
      <c r="AC52" s="129">
        <f>IFERROR(AC14/[1]Transportation_Planning_Factors!AA$35,"--")</f>
        <v>-64.080311135076926</v>
      </c>
      <c r="AD52" s="128">
        <f>IFERROR(AD14/[1]Transportation_Planning_Factors!AC$35,"--")</f>
        <v>0.87368411683636393</v>
      </c>
      <c r="AE52" s="129">
        <f>IFERROR(AE14/[1]Transportation_Planning_Factors!AC$35,"--")</f>
        <v>0.7442494328606063</v>
      </c>
      <c r="AF52" s="128">
        <f>IFERROR(AF14/[1]Transportation_Planning_Factors!AE$35,"--")</f>
        <v>0</v>
      </c>
      <c r="AG52" s="129">
        <f>IFERROR(AG14/[1]Transportation_Planning_Factors!AE$35,"--")</f>
        <v>0</v>
      </c>
      <c r="AH52" s="128" t="str">
        <f>IFERROR(AH14/[1]Transportation_Planning_Factors!AI35,"--")</f>
        <v>--</v>
      </c>
      <c r="AI52" s="129" t="e">
        <f>AI14/[1]Transportation_Planning_Factors!AI35</f>
        <v>#REF!</v>
      </c>
      <c r="AJ52" s="131">
        <f t="shared" ref="AJ52:AK54" si="29">E52+G52+M52+V52+Z52+AD52+AF52</f>
        <v>627.53326979500298</v>
      </c>
      <c r="AK52" s="132">
        <f t="shared" si="29"/>
        <v>415.22451073802722</v>
      </c>
      <c r="AL52" s="131">
        <f t="shared" ref="AL52:AM55" si="30">SUM(I52,K52,P52, R52,T52,AB52)</f>
        <v>310.00819004977762</v>
      </c>
      <c r="AM52" s="132">
        <f t="shared" si="30"/>
        <v>-34.575504195632476</v>
      </c>
      <c r="AN52" s="131">
        <f t="shared" ref="AN52:AO55" si="31">C52</f>
        <v>229.0216772674286</v>
      </c>
      <c r="AO52" s="132">
        <f t="shared" si="31"/>
        <v>811.98594667542864</v>
      </c>
      <c r="AP52" s="131">
        <f t="shared" ref="AP52:AQ55" si="32">SUM(C52,E52,G52,I52,K52,M52,P52,R52,T52,V52,X52,Z52,AB52,AD52,AF52)</f>
        <v>1166.563137112209</v>
      </c>
      <c r="AQ52" s="133">
        <f t="shared" si="32"/>
        <v>1192.6349532178233</v>
      </c>
      <c r="AT52" s="95">
        <f>AJ52+AL52+AN52</f>
        <v>1166.5631371122092</v>
      </c>
      <c r="AU52" s="95">
        <f>AK52+AM52+AO52</f>
        <v>1192.6349532178233</v>
      </c>
    </row>
    <row r="53" spans="2:48" x14ac:dyDescent="0.3">
      <c r="B53" s="127" t="s">
        <v>67</v>
      </c>
      <c r="C53" s="128">
        <f>IFERROR(C15/[1]Transportation_Planning_Factors!C36,"--")</f>
        <v>18.402060636553845</v>
      </c>
      <c r="D53" s="129">
        <f>D15/[1]Transportation_Planning_Factors!C36</f>
        <v>65.243669529599998</v>
      </c>
      <c r="E53" s="128">
        <f>IFERROR(E15/[1]Transportation_Planning_Factors!E$36,"--")</f>
        <v>0</v>
      </c>
      <c r="F53" s="129">
        <f>IFERROR(F15/[1]Transportation_Planning_Factors!E$36,"--")</f>
        <v>0</v>
      </c>
      <c r="G53" s="128">
        <f>IFERROR(G15/[1]Transportation_Planning_Factors!G36,"--")</f>
        <v>2.9140180092592596</v>
      </c>
      <c r="H53" s="129">
        <f>H15/[1]Transportation_Planning_Factors!G36</f>
        <v>1.7484108055555556</v>
      </c>
      <c r="I53" s="128">
        <f>IFERROR(I15/[1]Transportation_Planning_Factors!I$36,"--")</f>
        <v>30.296927879999998</v>
      </c>
      <c r="J53" s="129">
        <f>IFERROR(J15/[1]Transportation_Planning_Factors!I$36,"--")</f>
        <v>3.7445641199999997</v>
      </c>
      <c r="K53" s="128">
        <f>IFERROR(K15/[1]Transportation_Planning_Factors!K$36,"--")</f>
        <v>-0.36913692200000009</v>
      </c>
      <c r="L53" s="129">
        <f>IFERROR(L15/[1]Transportation_Planning_Factors!K$36,"--")</f>
        <v>-0.11026167800000002</v>
      </c>
      <c r="M53" s="128">
        <f>IFERROR(M15/[1]Transportation_Planning_Factors!M$36,"--")</f>
        <v>173.21206336499998</v>
      </c>
      <c r="N53" s="130">
        <f>IFERROR(N15/[1]Transportation_Planning_Factors!M$36,"--")</f>
        <v>106.16223238499998</v>
      </c>
      <c r="O53" s="109"/>
      <c r="P53" s="130">
        <f>IFERROR(P15/[1]Transportation_Planning_Factors!O$36,"--")</f>
        <v>0</v>
      </c>
      <c r="Q53" s="129">
        <f>IFERROR(Q15/[1]Transportation_Planning_Factors!O$36,"--")</f>
        <v>0</v>
      </c>
      <c r="R53" s="128">
        <f>IFERROR(R15/[1]Transportation_Planning_Factors!Q$36,"--")</f>
        <v>-2.5885679819999998</v>
      </c>
      <c r="S53" s="129">
        <f>IFERROR(S15/[1]Transportation_Planning_Factors!Q$36,"--")</f>
        <v>-0.35298654299999999</v>
      </c>
      <c r="T53" s="128">
        <f>IFERROR(T15/[1]Transportation_Planning_Factors!S$36,"--")</f>
        <v>7.0794876923076933</v>
      </c>
      <c r="U53" s="129">
        <f>IFERROR(U15/[1]Transportation_Planning_Factors!S$36,"--")</f>
        <v>0.37260461538461581</v>
      </c>
      <c r="V53" s="128">
        <f>IFERROR(V15/[1]Transportation_Planning_Factors!U$36,"--")</f>
        <v>0</v>
      </c>
      <c r="W53" s="129">
        <f>IFERROR(W15/[1]Transportation_Planning_Factors!U$36,"--")</f>
        <v>0</v>
      </c>
      <c r="X53" s="128" t="str">
        <f>IFERROR(X15/[1]Transportation_Planning_Factors!W$36,"--")</f>
        <v>--</v>
      </c>
      <c r="Y53" s="129" t="str">
        <f>IFERROR(Y15/[1]Transportation_Planning_Factors!W$36,"--")</f>
        <v>--</v>
      </c>
      <c r="Z53" s="128">
        <f>IFERROR(Z15/[1]Transportation_Planning_Factors!Y$36,"--")</f>
        <v>0</v>
      </c>
      <c r="AA53" s="129">
        <f>IFERROR(AA15/[1]Transportation_Planning_Factors!Y$36,"--")</f>
        <v>0</v>
      </c>
      <c r="AB53" s="128">
        <f>IFERROR(AB15/[1]Transportation_Planning_Factors!AA$36,"--")</f>
        <v>-7.0003701240000016</v>
      </c>
      <c r="AC53" s="129">
        <f>IFERROR(AC15/[1]Transportation_Planning_Factors!AA$36,"--")</f>
        <v>-3.7694300667692313</v>
      </c>
      <c r="AD53" s="128">
        <f>IFERROR(AD15/[1]Transportation_Planning_Factors!AC$36,"--")</f>
        <v>0.20593982754000006</v>
      </c>
      <c r="AE53" s="129">
        <f>IFERROR(AE15/[1]Transportation_Planning_Factors!AC$36,"--")</f>
        <v>0.17543022346000001</v>
      </c>
      <c r="AF53" s="128">
        <f>IFERROR(AF15/[1]Transportation_Planning_Factors!AE$36,"--")</f>
        <v>0</v>
      </c>
      <c r="AG53" s="129">
        <f>IFERROR(AG15/[1]Transportation_Planning_Factors!AE$36,"--")</f>
        <v>0</v>
      </c>
      <c r="AH53" s="128" t="str">
        <f>IFERROR(AH15/[1]Transportation_Planning_Factors!AI36,"--")</f>
        <v>--</v>
      </c>
      <c r="AI53" s="129" t="e">
        <f>AI15/[1]Transportation_Planning_Factors!AI36</f>
        <v>#REF!</v>
      </c>
      <c r="AJ53" s="131">
        <f t="shared" si="29"/>
        <v>176.33202120179922</v>
      </c>
      <c r="AK53" s="132">
        <f t="shared" si="29"/>
        <v>108.08607341401553</v>
      </c>
      <c r="AL53" s="131">
        <f t="shared" si="30"/>
        <v>27.418340544307689</v>
      </c>
      <c r="AM53" s="132">
        <f t="shared" si="30"/>
        <v>-0.11550955238461613</v>
      </c>
      <c r="AN53" s="131">
        <f t="shared" si="31"/>
        <v>18.402060636553845</v>
      </c>
      <c r="AO53" s="132">
        <f t="shared" si="31"/>
        <v>65.243669529599998</v>
      </c>
      <c r="AP53" s="131">
        <f t="shared" si="32"/>
        <v>222.15242238266075</v>
      </c>
      <c r="AQ53" s="133">
        <f t="shared" si="32"/>
        <v>173.21423339123095</v>
      </c>
      <c r="AT53" s="95">
        <f t="shared" ref="AT53:AU56" si="33">AJ53+AL53+AN53</f>
        <v>222.15242238266075</v>
      </c>
      <c r="AU53" s="95">
        <f t="shared" si="33"/>
        <v>173.21423339123089</v>
      </c>
    </row>
    <row r="54" spans="2:48" x14ac:dyDescent="0.3">
      <c r="B54" s="127" t="s">
        <v>115</v>
      </c>
      <c r="C54" s="128">
        <f>SUM(C53:D53)</f>
        <v>83.645730166153839</v>
      </c>
      <c r="D54" s="129">
        <f>SUM(C53:D53)</f>
        <v>83.645730166153839</v>
      </c>
      <c r="E54" s="128">
        <f>SUM(E53:F53)</f>
        <v>0</v>
      </c>
      <c r="F54" s="129">
        <f>SUM(E53:F53)</f>
        <v>0</v>
      </c>
      <c r="G54" s="128">
        <f>SUM(G53:H53)</f>
        <v>4.662428814814815</v>
      </c>
      <c r="H54" s="129">
        <f>SUM(G53:H53)</f>
        <v>4.662428814814815</v>
      </c>
      <c r="I54" s="128">
        <f>SUM(I53:J53)</f>
        <v>34.041491999999998</v>
      </c>
      <c r="J54" s="129">
        <f>SUM(I53:J53)</f>
        <v>34.041491999999998</v>
      </c>
      <c r="K54" s="128">
        <f>SUM(K53:L53)</f>
        <v>-0.47939860000000012</v>
      </c>
      <c r="L54" s="129">
        <f>SUM(K53:L53)</f>
        <v>-0.47939860000000012</v>
      </c>
      <c r="M54" s="128">
        <f>SUM(M53:N53)</f>
        <v>279.37429574999999</v>
      </c>
      <c r="N54" s="130">
        <f>SUM(M53:N53)</f>
        <v>279.37429574999999</v>
      </c>
      <c r="O54" s="109"/>
      <c r="P54" s="130">
        <f>SUM(P53:Q53)</f>
        <v>0</v>
      </c>
      <c r="Q54" s="129">
        <f>SUM(P53:Q53)</f>
        <v>0</v>
      </c>
      <c r="R54" s="128">
        <f>SUM(R53:S53)</f>
        <v>-2.9415545249999999</v>
      </c>
      <c r="S54" s="129">
        <f>SUM(R53:S53)</f>
        <v>-2.9415545249999999</v>
      </c>
      <c r="T54" s="128">
        <f>SUM(T53:U53)</f>
        <v>7.4520923076923093</v>
      </c>
      <c r="U54" s="129">
        <f>SUM(T53:U53)</f>
        <v>7.4520923076923093</v>
      </c>
      <c r="V54" s="128">
        <f>SUM(V53:W53)</f>
        <v>0</v>
      </c>
      <c r="W54" s="129">
        <f>SUM(V53:W53)</f>
        <v>0</v>
      </c>
      <c r="X54" s="128">
        <f>SUM(X53:Y53)</f>
        <v>0</v>
      </c>
      <c r="Y54" s="129">
        <f>SUM(X53:Y53)</f>
        <v>0</v>
      </c>
      <c r="Z54" s="128">
        <f>SUM(Z53:AA53)</f>
        <v>0</v>
      </c>
      <c r="AA54" s="129">
        <f>SUM(Z53:AA53)</f>
        <v>0</v>
      </c>
      <c r="AB54" s="128">
        <f>SUM(AB53:AC53)</f>
        <v>-10.769800190769233</v>
      </c>
      <c r="AC54" s="129">
        <f>SUM(AB53:AC53)</f>
        <v>-10.769800190769233</v>
      </c>
      <c r="AD54" s="128">
        <f>SUM(AD53:AE53)</f>
        <v>0.3813700510000001</v>
      </c>
      <c r="AE54" s="129">
        <f>SUM(AD53:AE53)</f>
        <v>0.3813700510000001</v>
      </c>
      <c r="AF54" s="128">
        <f>SUM(AF53:AG53)</f>
        <v>0</v>
      </c>
      <c r="AG54" s="129">
        <f>SUM(AF53:AG53)</f>
        <v>0</v>
      </c>
      <c r="AH54" s="128" t="e">
        <f>SUM(AH53:AI53)</f>
        <v>#REF!</v>
      </c>
      <c r="AI54" s="129" t="e">
        <f>SUM(AH53:AI53)</f>
        <v>#REF!</v>
      </c>
      <c r="AJ54" s="131">
        <f t="shared" si="29"/>
        <v>284.41809461581477</v>
      </c>
      <c r="AK54" s="132">
        <f t="shared" si="29"/>
        <v>284.41809461581477</v>
      </c>
      <c r="AL54" s="131">
        <f t="shared" si="30"/>
        <v>27.302830991923074</v>
      </c>
      <c r="AM54" s="132">
        <f t="shared" si="30"/>
        <v>27.302830991923074</v>
      </c>
      <c r="AN54" s="131">
        <f t="shared" si="31"/>
        <v>83.645730166153839</v>
      </c>
      <c r="AO54" s="132">
        <f t="shared" si="31"/>
        <v>83.645730166153839</v>
      </c>
      <c r="AP54" s="131">
        <f t="shared" si="32"/>
        <v>395.36665577389164</v>
      </c>
      <c r="AQ54" s="133">
        <f t="shared" si="32"/>
        <v>395.36665577389164</v>
      </c>
      <c r="AT54" s="95">
        <f t="shared" si="33"/>
        <v>395.36665577389169</v>
      </c>
      <c r="AU54" s="95">
        <f t="shared" si="33"/>
        <v>395.36665577389169</v>
      </c>
    </row>
    <row r="55" spans="2:48" x14ac:dyDescent="0.3">
      <c r="B55" s="127" t="s">
        <v>116</v>
      </c>
      <c r="C55" s="128">
        <f>C4*[1]Transportation_Planning_Factors!C40:D40*[1]Transportation_Planning_Factors!C45:D45*[1]Transportation_Planning_Factors!C51</f>
        <v>29.540735999999999</v>
      </c>
      <c r="D55" s="129">
        <f>C55</f>
        <v>29.540735999999999</v>
      </c>
      <c r="E55" s="128">
        <f>E4*[1]Transportation_Planning_Factors!E40:F40*[1]Transportation_Planning_Factors!E45:F45*[1]Transportation_Planning_Factors!E51</f>
        <v>6.9850759999999994</v>
      </c>
      <c r="F55" s="129">
        <f>E55</f>
        <v>6.9850759999999994</v>
      </c>
      <c r="G55" s="128">
        <f>G4*[1]Transportation_Planning_Factors!G40:H40*[1]Transportation_Planning_Factors!G45:H45*[1]Transportation_Planning_Factors!G51</f>
        <v>4.5074120000000004</v>
      </c>
      <c r="H55" s="129">
        <f>G55</f>
        <v>4.5074120000000004</v>
      </c>
      <c r="I55" s="128">
        <f>I4*[1]Transportation_Planning_Factors!I40:J40*[1]Transportation_Planning_Factors!I45:J45*[1]Transportation_Planning_Factors!I51</f>
        <v>15.129552000000002</v>
      </c>
      <c r="J55" s="129">
        <f>I55</f>
        <v>15.129552000000002</v>
      </c>
      <c r="K55" s="128">
        <f>K4*[1]Transportation_Planning_Factors!K40:L40*[1]Transportation_Planning_Factors!K45:L45*[1]Transportation_Planning_Factors!K51</f>
        <v>-18.300432150000002</v>
      </c>
      <c r="L55" s="129">
        <f>K55</f>
        <v>-18.300432150000002</v>
      </c>
      <c r="M55" s="128">
        <f>M4*[1]Transportation_Planning_Factors!M40:N40*[1]Transportation_Planning_Factors!M45:N45*[1]Transportation_Planning_Factors!M51</f>
        <v>2.3695406999999995</v>
      </c>
      <c r="N55" s="130">
        <f>M55</f>
        <v>2.3695406999999995</v>
      </c>
      <c r="O55" s="109"/>
      <c r="P55" s="130">
        <f>P4*[1]Transportation_Planning_Factors!O40*[1]Transportation_Planning_Factors!O45*[1]Transportation_Planning_Factors!O51</f>
        <v>-0.125835</v>
      </c>
      <c r="Q55" s="129">
        <f>P55</f>
        <v>-0.125835</v>
      </c>
      <c r="R55" s="128">
        <f>R4*[1]Transportation_Planning_Factors!Q40:R40*[1]Transportation_Planning_Factors!Q45:R45*[1]Transportation_Planning_Factors!Q51</f>
        <v>0</v>
      </c>
      <c r="S55" s="129">
        <f>R55</f>
        <v>0</v>
      </c>
      <c r="T55" s="128">
        <f>T4*[1]Transportation_Planning_Factors!S40:T40*[1]Transportation_Planning_Factors!S45:T45*[1]Transportation_Planning_Factors!S51</f>
        <v>0</v>
      </c>
      <c r="U55" s="129">
        <f>T55</f>
        <v>0</v>
      </c>
      <c r="V55" s="128">
        <f>V4*[1]Transportation_Planning_Factors!U40:V40*[1]Transportation_Planning_Factors!U45:V45*[1]Transportation_Planning_Factors!U51</f>
        <v>0</v>
      </c>
      <c r="W55" s="129">
        <f>V55</f>
        <v>0</v>
      </c>
      <c r="X55" s="128">
        <f>IFERROR(X4*[1]Transportation_Planning_Factors!W40:X40*[1]Transportation_Planning_Factors!W45:X45*[1]Transportation_Planning_Factors!W51,"--")</f>
        <v>0</v>
      </c>
      <c r="Y55" s="129">
        <f>X55</f>
        <v>0</v>
      </c>
      <c r="Z55" s="128">
        <f>IFERROR(Z4*[1]Transportation_Planning_Factors!Y40:Z40*[1]Transportation_Planning_Factors!Y45:Z45*[1]Transportation_Planning_Factors!Y51,"--")</f>
        <v>0</v>
      </c>
      <c r="AA55" s="129">
        <f>Z55</f>
        <v>0</v>
      </c>
      <c r="AB55" s="128">
        <f>AB4*[1]Transportation_Planning_Factors!AA40:AB40*[1]Transportation_Planning_Factors!AA45:AB45*[1]Transportation_Planning_Factors!AA51</f>
        <v>0</v>
      </c>
      <c r="AC55" s="129">
        <f>AB55</f>
        <v>0</v>
      </c>
      <c r="AD55" s="128">
        <f>AD4*[1]Transportation_Planning_Factors!AC40:AD40*[1]Transportation_Planning_Factors!AC45:AD45*[1]Transportation_Planning_Factors!AC51</f>
        <v>0</v>
      </c>
      <c r="AE55" s="129">
        <f>AD55</f>
        <v>0</v>
      </c>
      <c r="AF55" s="128">
        <f>AF4*[1]Transportation_Planning_Factors!AE40:AF40*[1]Transportation_Planning_Factors!AE45:AF45*[1]Transportation_Planning_Factors!AE51</f>
        <v>0</v>
      </c>
      <c r="AG55" s="129">
        <f>AF55</f>
        <v>0</v>
      </c>
      <c r="AH55" s="128" t="e">
        <f>AH4*[1]Transportation_Planning_Factors!AI40:AJ40*[1]Transportation_Planning_Factors!AI45:AJ45*[1]Transportation_Planning_Factors!AI51</f>
        <v>#REF!</v>
      </c>
      <c r="AI55" s="129" t="e">
        <f>AH55</f>
        <v>#REF!</v>
      </c>
      <c r="AJ55" s="131">
        <f>E55+G55+M55+V55+AD55+AF55</f>
        <v>13.8620287</v>
      </c>
      <c r="AK55" s="132">
        <f>F55+H55+N55+W55+AE55+AG55</f>
        <v>13.8620287</v>
      </c>
      <c r="AL55" s="131">
        <f t="shared" si="30"/>
        <v>-3.2967151500000003</v>
      </c>
      <c r="AM55" s="132">
        <f t="shared" si="30"/>
        <v>-3.2967151500000003</v>
      </c>
      <c r="AN55" s="131">
        <f t="shared" si="31"/>
        <v>29.540735999999999</v>
      </c>
      <c r="AO55" s="132">
        <f t="shared" si="31"/>
        <v>29.540735999999999</v>
      </c>
      <c r="AP55" s="131">
        <f t="shared" si="32"/>
        <v>40.106049550000002</v>
      </c>
      <c r="AQ55" s="133">
        <f t="shared" si="32"/>
        <v>40.106049550000002</v>
      </c>
      <c r="AT55" s="95">
        <f t="shared" si="33"/>
        <v>40.106049549999994</v>
      </c>
      <c r="AU55" s="95">
        <f t="shared" si="33"/>
        <v>40.106049549999994</v>
      </c>
    </row>
    <row r="56" spans="2:48" x14ac:dyDescent="0.3">
      <c r="B56" s="127" t="s">
        <v>107</v>
      </c>
      <c r="C56" s="134">
        <f>SUM(C52,C54,C55)</f>
        <v>342.20814343358239</v>
      </c>
      <c r="D56" s="135">
        <f>SUM(D52,D54,D55)</f>
        <v>925.17241284158251</v>
      </c>
      <c r="E56" s="134">
        <f t="shared" ref="E56:AI56" si="34">SUM(E52,E54,E55)</f>
        <v>120.91249711666666</v>
      </c>
      <c r="F56" s="135">
        <f t="shared" si="34"/>
        <v>108.01505321666664</v>
      </c>
      <c r="G56" s="134">
        <f t="shared" si="34"/>
        <v>71.55064062731482</v>
      </c>
      <c r="H56" s="135">
        <f t="shared" si="34"/>
        <v>46.598320702314822</v>
      </c>
      <c r="I56" s="134">
        <f t="shared" si="34"/>
        <v>671.94122819999984</v>
      </c>
      <c r="J56" s="135">
        <f t="shared" si="34"/>
        <v>126.1426398</v>
      </c>
      <c r="K56" s="134">
        <f t="shared" si="34"/>
        <v>-61.64072891555557</v>
      </c>
      <c r="L56" s="135">
        <f t="shared" si="34"/>
        <v>-31.582436695555558</v>
      </c>
      <c r="M56" s="134">
        <f t="shared" si="34"/>
        <v>732.09520119899992</v>
      </c>
      <c r="N56" s="136">
        <f t="shared" si="34"/>
        <v>557.76564065100001</v>
      </c>
      <c r="O56" s="137"/>
      <c r="P56" s="136">
        <f t="shared" si="34"/>
        <v>-3.8480343000000006</v>
      </c>
      <c r="Q56" s="135">
        <f t="shared" si="34"/>
        <v>-1.8774581999999997</v>
      </c>
      <c r="R56" s="134">
        <f t="shared" si="34"/>
        <v>-303.50305910166668</v>
      </c>
      <c r="S56" s="135">
        <f t="shared" si="34"/>
        <v>-43.927214239999998</v>
      </c>
      <c r="T56" s="134">
        <f t="shared" si="34"/>
        <v>160.84099230769235</v>
      </c>
      <c r="U56" s="135">
        <f t="shared" si="34"/>
        <v>15.525192307692318</v>
      </c>
      <c r="V56" s="134">
        <f t="shared" si="34"/>
        <v>0</v>
      </c>
      <c r="W56" s="135">
        <f t="shared" si="34"/>
        <v>0</v>
      </c>
      <c r="X56" s="134">
        <f t="shared" si="34"/>
        <v>0</v>
      </c>
      <c r="Y56" s="135">
        <f t="shared" si="34"/>
        <v>0</v>
      </c>
      <c r="Z56" s="134">
        <f t="shared" si="34"/>
        <v>0</v>
      </c>
      <c r="AA56" s="135">
        <f t="shared" si="34"/>
        <v>0</v>
      </c>
      <c r="AB56" s="134">
        <f t="shared" si="34"/>
        <v>-129.77609229876924</v>
      </c>
      <c r="AC56" s="135">
        <f t="shared" si="34"/>
        <v>-74.850111325846157</v>
      </c>
      <c r="AD56" s="134">
        <f t="shared" si="34"/>
        <v>1.255054167836364</v>
      </c>
      <c r="AE56" s="135">
        <f t="shared" si="34"/>
        <v>1.1256194838606064</v>
      </c>
      <c r="AF56" s="134">
        <f t="shared" si="34"/>
        <v>0</v>
      </c>
      <c r="AG56" s="135">
        <f t="shared" si="34"/>
        <v>0</v>
      </c>
      <c r="AH56" s="134" t="e">
        <f t="shared" si="34"/>
        <v>#REF!</v>
      </c>
      <c r="AI56" s="135" t="e">
        <f t="shared" si="34"/>
        <v>#REF!</v>
      </c>
      <c r="AJ56" s="138">
        <f t="shared" ref="AJ56:AO56" si="35">SUM(AJ52,AJ54:AJ55)</f>
        <v>925.81339311081774</v>
      </c>
      <c r="AK56" s="139">
        <f t="shared" si="35"/>
        <v>713.50463405384198</v>
      </c>
      <c r="AL56" s="138">
        <f t="shared" si="35"/>
        <v>334.0143058917007</v>
      </c>
      <c r="AM56" s="139">
        <f t="shared" si="35"/>
        <v>-10.569388353709403</v>
      </c>
      <c r="AN56" s="138">
        <f t="shared" si="35"/>
        <v>342.20814343358239</v>
      </c>
      <c r="AO56" s="139">
        <f t="shared" si="35"/>
        <v>925.17241284158251</v>
      </c>
      <c r="AP56" s="138">
        <f>SUM(AP52,AP54:AP55)</f>
        <v>1602.0358424361007</v>
      </c>
      <c r="AQ56" s="140">
        <f>SUM(AQ52,AQ54:AQ55)</f>
        <v>1628.107658541715</v>
      </c>
      <c r="AT56" s="141">
        <f t="shared" si="33"/>
        <v>1602.0358424361007</v>
      </c>
      <c r="AU56" s="141">
        <f t="shared" si="33"/>
        <v>1628.107658541715</v>
      </c>
      <c r="AV56" s="95">
        <f>SUM(AT56:AU56)</f>
        <v>3230.1435009778156</v>
      </c>
    </row>
    <row r="57" spans="2:48" x14ac:dyDescent="0.3">
      <c r="B57" s="89"/>
      <c r="C57" s="218"/>
      <c r="D57" s="217"/>
      <c r="E57" s="218"/>
      <c r="F57" s="217"/>
      <c r="G57" s="218"/>
      <c r="H57" s="217"/>
      <c r="I57" s="218"/>
      <c r="J57" s="217"/>
      <c r="K57" s="218"/>
      <c r="L57" s="217"/>
      <c r="M57" s="218"/>
      <c r="N57" s="216"/>
      <c r="O57" s="119"/>
      <c r="P57" s="216"/>
      <c r="Q57" s="217"/>
      <c r="R57" s="218"/>
      <c r="S57" s="217"/>
      <c r="T57" s="218"/>
      <c r="U57" s="217"/>
      <c r="V57" s="218"/>
      <c r="W57" s="217"/>
      <c r="X57" s="218"/>
      <c r="Y57" s="217"/>
      <c r="Z57" s="218"/>
      <c r="AA57" s="217"/>
      <c r="AB57" s="218"/>
      <c r="AC57" s="217"/>
      <c r="AD57" s="218"/>
      <c r="AE57" s="217"/>
      <c r="AF57" s="218"/>
      <c r="AG57" s="217"/>
      <c r="AH57" s="218"/>
      <c r="AI57" s="217"/>
      <c r="AJ57" s="276"/>
      <c r="AK57" s="277"/>
      <c r="AL57" s="276"/>
      <c r="AM57" s="277"/>
      <c r="AN57" s="276"/>
      <c r="AO57" s="277"/>
      <c r="AP57" s="276"/>
      <c r="AQ57" s="219"/>
      <c r="AT57" s="95"/>
      <c r="AU57" s="95"/>
    </row>
    <row r="58" spans="2:48" s="120" customFormat="1" x14ac:dyDescent="0.3">
      <c r="B58" s="121" t="s">
        <v>56</v>
      </c>
      <c r="C58" s="122" t="s">
        <v>73</v>
      </c>
      <c r="D58" s="123" t="s">
        <v>74</v>
      </c>
      <c r="E58" s="122" t="s">
        <v>73</v>
      </c>
      <c r="F58" s="123" t="s">
        <v>74</v>
      </c>
      <c r="G58" s="122" t="s">
        <v>73</v>
      </c>
      <c r="H58" s="123" t="s">
        <v>74</v>
      </c>
      <c r="I58" s="122" t="s">
        <v>73</v>
      </c>
      <c r="J58" s="123" t="s">
        <v>74</v>
      </c>
      <c r="K58" s="122" t="s">
        <v>73</v>
      </c>
      <c r="L58" s="123" t="s">
        <v>74</v>
      </c>
      <c r="M58" s="122" t="s">
        <v>73</v>
      </c>
      <c r="N58" s="86" t="s">
        <v>74</v>
      </c>
      <c r="O58" s="20"/>
      <c r="P58" s="86" t="s">
        <v>73</v>
      </c>
      <c r="Q58" s="123" t="s">
        <v>74</v>
      </c>
      <c r="R58" s="122" t="s">
        <v>73</v>
      </c>
      <c r="S58" s="123" t="s">
        <v>74</v>
      </c>
      <c r="T58" s="122" t="s">
        <v>73</v>
      </c>
      <c r="U58" s="123" t="s">
        <v>74</v>
      </c>
      <c r="V58" s="122" t="s">
        <v>73</v>
      </c>
      <c r="W58" s="123" t="s">
        <v>74</v>
      </c>
      <c r="X58" s="122" t="s">
        <v>73</v>
      </c>
      <c r="Y58" s="123" t="s">
        <v>74</v>
      </c>
      <c r="Z58" s="122" t="s">
        <v>73</v>
      </c>
      <c r="AA58" s="123" t="s">
        <v>74</v>
      </c>
      <c r="AB58" s="122" t="s">
        <v>73</v>
      </c>
      <c r="AC58" s="123" t="s">
        <v>74</v>
      </c>
      <c r="AD58" s="122" t="s">
        <v>73</v>
      </c>
      <c r="AE58" s="123" t="s">
        <v>74</v>
      </c>
      <c r="AF58" s="122" t="s">
        <v>73</v>
      </c>
      <c r="AG58" s="123" t="s">
        <v>74</v>
      </c>
      <c r="AH58" s="122" t="s">
        <v>73</v>
      </c>
      <c r="AI58" s="123" t="s">
        <v>74</v>
      </c>
      <c r="AJ58" s="124" t="s">
        <v>73</v>
      </c>
      <c r="AK58" s="125" t="s">
        <v>74</v>
      </c>
      <c r="AL58" s="124" t="s">
        <v>73</v>
      </c>
      <c r="AM58" s="125" t="s">
        <v>74</v>
      </c>
      <c r="AN58" s="124" t="s">
        <v>73</v>
      </c>
      <c r="AO58" s="125" t="s">
        <v>74</v>
      </c>
      <c r="AP58" s="124" t="s">
        <v>73</v>
      </c>
      <c r="AQ58" s="126" t="s">
        <v>74</v>
      </c>
      <c r="AT58" s="141"/>
      <c r="AU58" s="141"/>
    </row>
    <row r="59" spans="2:48" x14ac:dyDescent="0.3">
      <c r="B59" s="127" t="s">
        <v>66</v>
      </c>
      <c r="C59" s="128">
        <f>C23/[1]Transportation_Planning_Factors!D35</f>
        <v>247.85895808163266</v>
      </c>
      <c r="D59" s="129">
        <f>D23/[1]Transportation_Planning_Factors!D35</f>
        <v>247.85895808163266</v>
      </c>
      <c r="E59" s="128">
        <f>IFERROR(E23/[1]Transportation_Planning_Factors!E$35,"--")</f>
        <v>171.96591866666668</v>
      </c>
      <c r="F59" s="129">
        <f>IFERROR(F23/[1]Transportation_Planning_Factors!E$35,"--")</f>
        <v>171.96591866666668</v>
      </c>
      <c r="G59" s="128">
        <f>G23/[1]Transportation_Planning_Factors!G35</f>
        <v>160.49332175760006</v>
      </c>
      <c r="H59" s="129">
        <f>H23/[1]Transportation_Planning_Factors!G35</f>
        <v>138.93451734240003</v>
      </c>
      <c r="I59" s="128">
        <f>IFERROR(I23/[1]Transportation_Planning_Factors!I$35,"--")</f>
        <v>16.642507200000001</v>
      </c>
      <c r="J59" s="129">
        <f>IFERROR(J23/[1]Transportation_Planning_Factors!I$35,"--")</f>
        <v>18.0293828</v>
      </c>
      <c r="K59" s="128">
        <f>IFERROR(K23/[1]Transportation_Planning_Factors!K$35,"--")</f>
        <v>-26.551491460999998</v>
      </c>
      <c r="L59" s="129">
        <f>IFERROR(L23/[1]Transportation_Planning_Factors!K$35,"--")</f>
        <v>-23.545662238999999</v>
      </c>
      <c r="M59" s="128">
        <f>IFERROR(M23/[1]Transportation_Planning_Factors!M$35,"--")</f>
        <v>391.0529005928999</v>
      </c>
      <c r="N59" s="130">
        <f>IFERROR(N23/[1]Transportation_Planning_Factors!M$35,"--")</f>
        <v>440.97454747709992</v>
      </c>
      <c r="O59" s="109"/>
      <c r="P59" s="130">
        <f>IFERROR(P23/[1]Transportation_Planning_Factors!O$35,"--")</f>
        <v>-2.7155193000000004</v>
      </c>
      <c r="Q59" s="129">
        <f>IFERROR(Q23/[1]Transportation_Planning_Factors!O$35,"--")</f>
        <v>-2.5066332000000004</v>
      </c>
      <c r="R59" s="128">
        <f>IFERROR(R23/[1]Transportation_Planning_Factors!Q$35,"--")</f>
        <v>-131.36429395833329</v>
      </c>
      <c r="S59" s="129">
        <f>IFERROR(S23/[1]Transportation_Planning_Factors!Q$35,"--")</f>
        <v>-131.36429395833329</v>
      </c>
      <c r="T59" s="128">
        <f>IFERROR(T23/[1]Transportation_Planning_Factors!S$35,"--")</f>
        <v>45.411187500000004</v>
      </c>
      <c r="U59" s="129">
        <f>IFERROR(U23/[1]Transportation_Planning_Factors!S$35,"--")</f>
        <v>45.411187500000004</v>
      </c>
      <c r="V59" s="128">
        <f>IFERROR(V23/[1]Transportation_Planning_Factors!U$35,"--")</f>
        <v>0</v>
      </c>
      <c r="W59" s="129">
        <f>IFERROR(W23/[1]Transportation_Planning_Factors!U$35,"--")</f>
        <v>0</v>
      </c>
      <c r="X59" s="128" t="str">
        <f>IFERROR(X23/[1]Transportation_Planning_Factors!W$35,"--")</f>
        <v>--</v>
      </c>
      <c r="Y59" s="129" t="str">
        <f>IFERROR(Y23/[1]Transportation_Planning_Factors!W$35,"--")</f>
        <v>--</v>
      </c>
      <c r="Z59" s="128">
        <f>IFERROR(Z23/[1]Transportation_Planning_Factors!Y$35,"--")</f>
        <v>0</v>
      </c>
      <c r="AA59" s="129">
        <f>IFERROR(AA23/[1]Transportation_Planning_Factors!Y$35,"--")</f>
        <v>0</v>
      </c>
      <c r="AB59" s="128">
        <f>IFERROR(AB23/[1]Transportation_Planning_Factors!AA$35,"--")</f>
        <v>-76.286084684615389</v>
      </c>
      <c r="AC59" s="129">
        <f>IFERROR(AC23/[1]Transportation_Planning_Factors!AA$35,"--")</f>
        <v>-76.286084684615389</v>
      </c>
      <c r="AD59" s="128">
        <f>IFERROR(AD23/[1]Transportation_Planning_Factors!AC$35,"--")</f>
        <v>0.40960343030303042</v>
      </c>
      <c r="AE59" s="129">
        <f>IFERROR(AE23/[1]Transportation_Planning_Factors!AC$35,"--")</f>
        <v>0.40960343030303042</v>
      </c>
      <c r="AF59" s="128">
        <f>IFERROR(AF23/[1]Transportation_Planning_Factors!AE$35,"--")</f>
        <v>0</v>
      </c>
      <c r="AG59" s="129">
        <f>IFERROR(AG23/[1]Transportation_Planning_Factors!AE$35,"--")</f>
        <v>0</v>
      </c>
      <c r="AH59" s="128" t="e">
        <f>AH23/[1]Transportation_Planning_Factors!AI35</f>
        <v>#REF!</v>
      </c>
      <c r="AI59" s="129" t="e">
        <f>AI23/[1]Transportation_Planning_Factors!AI35</f>
        <v>#REF!</v>
      </c>
      <c r="AJ59" s="131">
        <f t="shared" ref="AJ59:AK61" si="36">E59+G59+M59+V59+Z59+AD59+AF59</f>
        <v>723.92174444746968</v>
      </c>
      <c r="AK59" s="132">
        <f t="shared" si="36"/>
        <v>752.28458691646972</v>
      </c>
      <c r="AL59" s="131">
        <f t="shared" ref="AL59:AM62" si="37">SUM(I59,K59,P59, R59,T59,AB59)</f>
        <v>-174.86369470394865</v>
      </c>
      <c r="AM59" s="132">
        <f t="shared" si="37"/>
        <v>-170.26210378194867</v>
      </c>
      <c r="AN59" s="131">
        <f t="shared" ref="AN59:AO62" si="38">C59</f>
        <v>247.85895808163266</v>
      </c>
      <c r="AO59" s="132">
        <f t="shared" si="38"/>
        <v>247.85895808163266</v>
      </c>
      <c r="AP59" s="131">
        <f t="shared" ref="AP59:AQ62" si="39">SUM(C59,E59,G59,I59,K59,M59,P59,R59,T59,V59,X59,Z59,AB59,AD59,AF59)</f>
        <v>796.91700782515375</v>
      </c>
      <c r="AQ59" s="133">
        <f t="shared" si="39"/>
        <v>829.88144121615369</v>
      </c>
      <c r="AT59" s="95">
        <f>AJ59+AL59+AN59</f>
        <v>796.91700782515363</v>
      </c>
      <c r="AU59" s="95">
        <f>AK59+AM59+AO59</f>
        <v>829.88144121615369</v>
      </c>
    </row>
    <row r="60" spans="2:48" x14ac:dyDescent="0.3">
      <c r="B60" s="127" t="s">
        <v>67</v>
      </c>
      <c r="C60" s="128">
        <f>C24/[1]Transportation_Planning_Factors!D36</f>
        <v>19.91565003956044</v>
      </c>
      <c r="D60" s="129">
        <f>D24/[1]Transportation_Planning_Factors!D36</f>
        <v>19.91565003956044</v>
      </c>
      <c r="E60" s="128">
        <f>IFERROR(E24/[1]Transportation_Planning_Factors!E$36,"--")</f>
        <v>0</v>
      </c>
      <c r="F60" s="129">
        <f>IFERROR(F24/[1]Transportation_Planning_Factors!E$36,"--")</f>
        <v>0</v>
      </c>
      <c r="G60" s="128">
        <f>G24/[1]Transportation_Planning_Factors!G36</f>
        <v>7.4971855342222238</v>
      </c>
      <c r="H60" s="129">
        <f>H24/[1]Transportation_Planning_Factors!G36</f>
        <v>6.4901009102222229</v>
      </c>
      <c r="I60" s="128">
        <f>IFERROR(I24/[1]Transportation_Planning_Factors!I$36,"--")</f>
        <v>7.4891282400000003</v>
      </c>
      <c r="J60" s="129">
        <f>IFERROR(J24/[1]Transportation_Planning_Factors!I$36,"--")</f>
        <v>8.1132222600000024</v>
      </c>
      <c r="K60" s="128">
        <f>IFERROR(K24/[1]Transportation_Planning_Factors!K$36,"--")</f>
        <v>-0.22867313219999999</v>
      </c>
      <c r="L60" s="129">
        <f>IFERROR(L24/[1]Transportation_Planning_Factors!K$36,"--")</f>
        <v>-0.20278560779999999</v>
      </c>
      <c r="M60" s="128">
        <f>IFERROR(M24/[1]Transportation_Planning_Factors!M$36,"--")</f>
        <v>150.40496176649998</v>
      </c>
      <c r="N60" s="130">
        <f>IFERROR(N24/[1]Transportation_Planning_Factors!M$36,"--")</f>
        <v>169.60559518349999</v>
      </c>
      <c r="O60" s="109"/>
      <c r="P60" s="130">
        <f>IFERROR(P24/[1]Transportation_Planning_Factors!O$36,"--")</f>
        <v>0</v>
      </c>
      <c r="Q60" s="129">
        <f>IFERROR(Q24/[1]Transportation_Planning_Factors!O$36,"--")</f>
        <v>0</v>
      </c>
      <c r="R60" s="128">
        <f>IFERROR(R24/[1]Transportation_Planning_Factors!Q$36,"--")</f>
        <v>-1.1313671249999999</v>
      </c>
      <c r="S60" s="129">
        <f>IFERROR(S24/[1]Transportation_Planning_Factors!Q$36,"--")</f>
        <v>-1.1313671249999999</v>
      </c>
      <c r="T60" s="128">
        <f>IFERROR(T24/[1]Transportation_Planning_Factors!S$36,"--")</f>
        <v>2.0959009615384616</v>
      </c>
      <c r="U60" s="129">
        <f>IFERROR(U24/[1]Transportation_Planning_Factors!S$36,"--")</f>
        <v>2.0959009615384616</v>
      </c>
      <c r="V60" s="128">
        <f>IFERROR(V24/[1]Transportation_Planning_Factors!U$36,"--")</f>
        <v>0</v>
      </c>
      <c r="W60" s="129">
        <f>IFERROR(W24/[1]Transportation_Planning_Factors!U$36,"--")</f>
        <v>0</v>
      </c>
      <c r="X60" s="128" t="str">
        <f>IFERROR(X24/[1]Transportation_Planning_Factors!W$36,"--")</f>
        <v>--</v>
      </c>
      <c r="Y60" s="129" t="str">
        <f>IFERROR(Y24/[1]Transportation_Planning_Factors!W$36,"--")</f>
        <v>--</v>
      </c>
      <c r="Z60" s="128">
        <f>IFERROR(Z24/[1]Transportation_Planning_Factors!Y$36,"--")</f>
        <v>0</v>
      </c>
      <c r="AA60" s="129">
        <f>IFERROR(AA24/[1]Transportation_Planning_Factors!Y$36,"--")</f>
        <v>0</v>
      </c>
      <c r="AB60" s="128">
        <f>IFERROR(AB24/[1]Transportation_Planning_Factors!AA$36,"--")</f>
        <v>-4.4874167461538468</v>
      </c>
      <c r="AC60" s="129">
        <f>IFERROR(AC24/[1]Transportation_Planning_Factors!AA$36,"--")</f>
        <v>-4.4874167461538468</v>
      </c>
      <c r="AD60" s="128">
        <f>IFERROR(AD24/[1]Transportation_Planning_Factors!AC$36,"--")</f>
        <v>9.6549380000000018E-2</v>
      </c>
      <c r="AE60" s="129">
        <f>IFERROR(AE24/[1]Transportation_Planning_Factors!AC$36,"--")</f>
        <v>9.6549380000000018E-2</v>
      </c>
      <c r="AF60" s="128">
        <f>IFERROR(AF24/[1]Transportation_Planning_Factors!AE$36,"--")</f>
        <v>0</v>
      </c>
      <c r="AG60" s="129">
        <f>IFERROR(AG24/[1]Transportation_Planning_Factors!AE$36,"--")</f>
        <v>0</v>
      </c>
      <c r="AH60" s="128" t="e">
        <f>AH24/[1]Transportation_Planning_Factors!AI36</f>
        <v>#REF!</v>
      </c>
      <c r="AI60" s="129" t="e">
        <f>AI24/[1]Transportation_Planning_Factors!AI36</f>
        <v>#REF!</v>
      </c>
      <c r="AJ60" s="131">
        <f t="shared" si="36"/>
        <v>157.99869668072219</v>
      </c>
      <c r="AK60" s="132">
        <f t="shared" si="36"/>
        <v>176.19224547372221</v>
      </c>
      <c r="AL60" s="131">
        <f t="shared" si="37"/>
        <v>3.7375721981846164</v>
      </c>
      <c r="AM60" s="132">
        <f t="shared" si="37"/>
        <v>4.3875537425846174</v>
      </c>
      <c r="AN60" s="131">
        <f t="shared" si="38"/>
        <v>19.91565003956044</v>
      </c>
      <c r="AO60" s="132">
        <f t="shared" si="38"/>
        <v>19.91565003956044</v>
      </c>
      <c r="AP60" s="131">
        <f t="shared" si="39"/>
        <v>181.65191891846726</v>
      </c>
      <c r="AQ60" s="133">
        <f t="shared" si="39"/>
        <v>200.49544925586727</v>
      </c>
      <c r="AT60" s="95">
        <f t="shared" ref="AT60:AU63" si="40">AJ60+AL60+AN60</f>
        <v>181.65191891846723</v>
      </c>
      <c r="AU60" s="95">
        <f t="shared" si="40"/>
        <v>200.49544925586727</v>
      </c>
    </row>
    <row r="61" spans="2:48" x14ac:dyDescent="0.3">
      <c r="B61" s="127" t="s">
        <v>115</v>
      </c>
      <c r="C61" s="128">
        <f>SUM(C60:D60)</f>
        <v>39.831300079120879</v>
      </c>
      <c r="D61" s="129">
        <f>SUM(C60:D60)</f>
        <v>39.831300079120879</v>
      </c>
      <c r="E61" s="128">
        <f>SUM(E60:F60)</f>
        <v>0</v>
      </c>
      <c r="F61" s="129">
        <f>SUM(E60:F60)</f>
        <v>0</v>
      </c>
      <c r="G61" s="128">
        <f>SUM(G60:H60)</f>
        <v>13.987286444444447</v>
      </c>
      <c r="H61" s="129">
        <f>SUM(G60:H60)</f>
        <v>13.987286444444447</v>
      </c>
      <c r="I61" s="128">
        <f>SUM(I60:J60)</f>
        <v>15.602350500000004</v>
      </c>
      <c r="J61" s="129">
        <f>SUM(I60:J60)</f>
        <v>15.602350500000004</v>
      </c>
      <c r="K61" s="128">
        <f>SUM(K60:L60)</f>
        <v>-0.43145873999999995</v>
      </c>
      <c r="L61" s="129">
        <f>SUM(K60:L60)</f>
        <v>-0.43145873999999995</v>
      </c>
      <c r="M61" s="128">
        <f>SUM(M60:N60)</f>
        <v>320.01055694999997</v>
      </c>
      <c r="N61" s="130">
        <f>SUM(M60:N60)</f>
        <v>320.01055694999997</v>
      </c>
      <c r="O61" s="109"/>
      <c r="P61" s="130">
        <f>SUM(P60:Q60)</f>
        <v>0</v>
      </c>
      <c r="Q61" s="129">
        <f>SUM(P60:Q60)</f>
        <v>0</v>
      </c>
      <c r="R61" s="128">
        <f>SUM(R60:S60)</f>
        <v>-2.2627342499999998</v>
      </c>
      <c r="S61" s="129">
        <f>SUM(R60:S60)</f>
        <v>-2.2627342499999998</v>
      </c>
      <c r="T61" s="128">
        <f>SUM(T60:U60)</f>
        <v>4.1918019230769232</v>
      </c>
      <c r="U61" s="129">
        <f>SUM(T60:U60)</f>
        <v>4.1918019230769232</v>
      </c>
      <c r="V61" s="128">
        <f>SUM(V60:W60)</f>
        <v>0</v>
      </c>
      <c r="W61" s="129">
        <f>SUM(V60:W60)</f>
        <v>0</v>
      </c>
      <c r="X61" s="128">
        <f>SUM(X60:Y60)</f>
        <v>0</v>
      </c>
      <c r="Y61" s="129">
        <f>SUM(X60:Y60)</f>
        <v>0</v>
      </c>
      <c r="Z61" s="128">
        <f>SUM(Z60:AA60)</f>
        <v>0</v>
      </c>
      <c r="AA61" s="129">
        <f>SUM(Z60:AA60)</f>
        <v>0</v>
      </c>
      <c r="AB61" s="128">
        <f>SUM(AB60:AC60)</f>
        <v>-8.9748334923076936</v>
      </c>
      <c r="AC61" s="129">
        <f>SUM(AB60:AC60)</f>
        <v>-8.9748334923076936</v>
      </c>
      <c r="AD61" s="128">
        <f>SUM(AD60:AE60)</f>
        <v>0.19309876000000004</v>
      </c>
      <c r="AE61" s="129">
        <f>SUM(AD60:AE60)</f>
        <v>0.19309876000000004</v>
      </c>
      <c r="AF61" s="128">
        <f>SUM(AF60:AG60)</f>
        <v>0</v>
      </c>
      <c r="AG61" s="129">
        <f>SUM(AF60:AG60)</f>
        <v>0</v>
      </c>
      <c r="AH61" s="128" t="e">
        <f>SUM(AH60:AI60)</f>
        <v>#REF!</v>
      </c>
      <c r="AI61" s="129" t="e">
        <f>SUM(AH60:AI60)</f>
        <v>#REF!</v>
      </c>
      <c r="AJ61" s="131">
        <f t="shared" si="36"/>
        <v>334.19094215444443</v>
      </c>
      <c r="AK61" s="132">
        <f t="shared" si="36"/>
        <v>334.19094215444443</v>
      </c>
      <c r="AL61" s="131">
        <f t="shared" si="37"/>
        <v>8.125125940769232</v>
      </c>
      <c r="AM61" s="132">
        <f t="shared" si="37"/>
        <v>8.125125940769232</v>
      </c>
      <c r="AN61" s="131">
        <f t="shared" si="38"/>
        <v>39.831300079120879</v>
      </c>
      <c r="AO61" s="132">
        <f t="shared" si="38"/>
        <v>39.831300079120879</v>
      </c>
      <c r="AP61" s="131">
        <f t="shared" si="39"/>
        <v>382.14736817433453</v>
      </c>
      <c r="AQ61" s="133">
        <f t="shared" si="39"/>
        <v>382.14736817433453</v>
      </c>
      <c r="AT61" s="95">
        <f t="shared" si="40"/>
        <v>382.14736817433453</v>
      </c>
      <c r="AU61" s="95">
        <f t="shared" si="40"/>
        <v>382.14736817433453</v>
      </c>
    </row>
    <row r="62" spans="2:48" x14ac:dyDescent="0.3">
      <c r="B62" s="127" t="s">
        <v>116</v>
      </c>
      <c r="C62" s="128">
        <f>C4*[1]Transportation_Planning_Factors!C40*[1]Transportation_Planning_Factors!C46*[1]Transportation_Planning_Factors!C51</f>
        <v>22.155552</v>
      </c>
      <c r="D62" s="129">
        <f>C62</f>
        <v>22.155552</v>
      </c>
      <c r="E62" s="128">
        <f>E4*[1]Transportation_Planning_Factors!E40*[1]Transportation_Planning_Factors!E46*[1]Transportation_Planning_Factors!E51</f>
        <v>9.6044794999999983</v>
      </c>
      <c r="F62" s="129">
        <f>E62</f>
        <v>9.6044794999999983</v>
      </c>
      <c r="G62" s="128">
        <f>G4*[1]Transportation_Planning_Factors!G40*[1]Transportation_Planning_Factors!G46*[1]Transportation_Planning_Factors!G51</f>
        <v>6.1976915000000004</v>
      </c>
      <c r="H62" s="129">
        <f>G62</f>
        <v>6.1976915000000004</v>
      </c>
      <c r="I62" s="128">
        <f>I4*[1]Transportation_Planning_Factors!I40*[1]Transportation_Planning_Factors!I46*[1]Transportation_Planning_Factors!I51</f>
        <v>16.642507200000001</v>
      </c>
      <c r="J62" s="129">
        <f>I62</f>
        <v>16.642507200000001</v>
      </c>
      <c r="K62" s="128">
        <f>K4*[1]Transportation_Planning_Factors!K40*[1]Transportation_Planning_Factors!K46*[1]Transportation_Planning_Factors!K51</f>
        <v>-14.788228000000002</v>
      </c>
      <c r="L62" s="129">
        <f>K62</f>
        <v>-14.788228000000002</v>
      </c>
      <c r="M62" s="128">
        <f>M4*[1]Transportation_Planning_Factors!M40*[1]Transportation_Planning_Factors!M46*[1]Transportation_Planning_Factors!M51</f>
        <v>8.6883158999999992</v>
      </c>
      <c r="N62" s="130">
        <f>M62</f>
        <v>8.6883158999999992</v>
      </c>
      <c r="O62" s="109"/>
      <c r="P62" s="130" t="str">
        <f>IFERROR(P4*[1]Transportation_Planning_Factors!O40*[1]Transportation_Planning_Factors!O46*[1]Transportation_Planning_Factors!O51, "--")</f>
        <v>--</v>
      </c>
      <c r="Q62" s="129" t="str">
        <f>P62</f>
        <v>--</v>
      </c>
      <c r="R62" s="128">
        <f>R4*[1]Transportation_Planning_Factors!Q40*[1]Transportation_Planning_Factors!Q46*[1]Transportation_Planning_Factors!Q51</f>
        <v>-7.2038069999999994</v>
      </c>
      <c r="S62" s="129">
        <f>R62</f>
        <v>-7.2038069999999994</v>
      </c>
      <c r="T62" s="128">
        <f>T4*[1]Transportation_Planning_Factors!S40*[1]Transportation_Planning_Factors!S46*[1]Transportation_Planning_Factors!S51</f>
        <v>1.0356937500000001</v>
      </c>
      <c r="U62" s="129">
        <f>T62</f>
        <v>1.0356937500000001</v>
      </c>
      <c r="V62" s="128">
        <f>V4*[1]Transportation_Planning_Factors!U40*[1]Transportation_Planning_Factors!U46*[1]Transportation_Planning_Factors!U51</f>
        <v>0</v>
      </c>
      <c r="W62" s="129">
        <f>V62</f>
        <v>0</v>
      </c>
      <c r="X62" s="128" t="str">
        <f>IFERROR(X4*[1]Transportation_Planning_Factors!W40*[1]Transportation_Planning_Factors!W46*[1]Transportation_Planning_Factors!W51, "--")</f>
        <v>--</v>
      </c>
      <c r="Y62" s="129" t="str">
        <f>X62</f>
        <v>--</v>
      </c>
      <c r="Z62" s="128" t="str">
        <f>IFERROR(Z4*[1]Transportation_Planning_Factors!Y40*[1]Transportation_Planning_Factors!Y46*[1]Transportation_Planning_Factors!Y51, "--")</f>
        <v>--</v>
      </c>
      <c r="AA62" s="129" t="str">
        <f>Z62</f>
        <v>--</v>
      </c>
      <c r="AB62" s="128">
        <f>AB4*[1]Transportation_Planning_Factors!AA40*[1]Transportation_Planning_Factors!AA46*[1]Transportation_Planning_Factors!AA51</f>
        <v>-4.3748217</v>
      </c>
      <c r="AC62" s="129">
        <f>AB62</f>
        <v>-4.3748217</v>
      </c>
      <c r="AD62" s="128">
        <f>AD4*[1]Transportation_Planning_Factors!AC40*[1]Transportation_Planning_Factors!AC46*[1]Transportation_Planning_Factors!AC51</f>
        <v>0.5620301499999999</v>
      </c>
      <c r="AE62" s="129">
        <f>AD62</f>
        <v>0.5620301499999999</v>
      </c>
      <c r="AF62" s="128">
        <f>AF4*[1]Transportation_Planning_Factors!AE40*[1]Transportation_Planning_Factors!AE46*[1]Transportation_Planning_Factors!AE51</f>
        <v>0</v>
      </c>
      <c r="AG62" s="129">
        <f>AF62</f>
        <v>0</v>
      </c>
      <c r="AH62" s="128" t="e">
        <f>AH4*[1]Transportation_Planning_Factors!AI40*[1]Transportation_Planning_Factors!AI46*[1]Transportation_Planning_Factors!AI51</f>
        <v>#REF!</v>
      </c>
      <c r="AI62" s="129" t="e">
        <f>AH62</f>
        <v>#REF!</v>
      </c>
      <c r="AJ62" s="131">
        <f>E62+G62+M62+V62+AD62+AF62</f>
        <v>25.052517049999995</v>
      </c>
      <c r="AK62" s="132">
        <f>F62+H62+N62+W62+AE62+AG62</f>
        <v>25.052517049999995</v>
      </c>
      <c r="AL62" s="131">
        <f t="shared" si="37"/>
        <v>-8.6886557500000006</v>
      </c>
      <c r="AM62" s="132">
        <f t="shared" si="37"/>
        <v>-8.6886557500000006</v>
      </c>
      <c r="AN62" s="131">
        <f t="shared" si="38"/>
        <v>22.155552</v>
      </c>
      <c r="AO62" s="132">
        <f t="shared" si="38"/>
        <v>22.155552</v>
      </c>
      <c r="AP62" s="131">
        <f t="shared" si="39"/>
        <v>38.519413299999997</v>
      </c>
      <c r="AQ62" s="133">
        <f t="shared" si="39"/>
        <v>38.519413299999997</v>
      </c>
      <c r="AT62" s="95">
        <f t="shared" si="40"/>
        <v>38.519413299999997</v>
      </c>
      <c r="AU62" s="95">
        <f t="shared" si="40"/>
        <v>38.519413299999997</v>
      </c>
    </row>
    <row r="63" spans="2:48" x14ac:dyDescent="0.3">
      <c r="B63" s="127" t="s">
        <v>107</v>
      </c>
      <c r="C63" s="134">
        <f>SUM(C59,C61,C62)</f>
        <v>309.84581016075356</v>
      </c>
      <c r="D63" s="135">
        <f>SUM(D59,D61,D62)</f>
        <v>309.84581016075356</v>
      </c>
      <c r="E63" s="134">
        <f t="shared" ref="E63:AI63" si="41">SUM(E59,E61,E62)</f>
        <v>181.57039816666668</v>
      </c>
      <c r="F63" s="135">
        <f t="shared" si="41"/>
        <v>181.57039816666668</v>
      </c>
      <c r="G63" s="134">
        <f t="shared" si="41"/>
        <v>180.67829970204448</v>
      </c>
      <c r="H63" s="135">
        <f t="shared" si="41"/>
        <v>159.11949528684445</v>
      </c>
      <c r="I63" s="134">
        <f t="shared" si="41"/>
        <v>48.887364900000009</v>
      </c>
      <c r="J63" s="135">
        <f t="shared" si="41"/>
        <v>50.274240500000005</v>
      </c>
      <c r="K63" s="134">
        <f t="shared" si="41"/>
        <v>-41.771178200999998</v>
      </c>
      <c r="L63" s="135">
        <f t="shared" si="41"/>
        <v>-38.765348979000002</v>
      </c>
      <c r="M63" s="134">
        <f t="shared" si="41"/>
        <v>719.75177344289989</v>
      </c>
      <c r="N63" s="136">
        <f t="shared" si="41"/>
        <v>769.67342032709996</v>
      </c>
      <c r="O63" s="137"/>
      <c r="P63" s="136">
        <f t="shared" si="41"/>
        <v>-2.7155193000000004</v>
      </c>
      <c r="Q63" s="135">
        <f t="shared" si="41"/>
        <v>-2.5066332000000004</v>
      </c>
      <c r="R63" s="134">
        <f t="shared" si="41"/>
        <v>-140.8308352083333</v>
      </c>
      <c r="S63" s="135">
        <f t="shared" si="41"/>
        <v>-140.8308352083333</v>
      </c>
      <c r="T63" s="134">
        <f t="shared" si="41"/>
        <v>50.638683173076927</v>
      </c>
      <c r="U63" s="135">
        <f t="shared" si="41"/>
        <v>50.638683173076927</v>
      </c>
      <c r="V63" s="134">
        <f t="shared" si="41"/>
        <v>0</v>
      </c>
      <c r="W63" s="135">
        <f t="shared" si="41"/>
        <v>0</v>
      </c>
      <c r="X63" s="134">
        <f t="shared" si="41"/>
        <v>0</v>
      </c>
      <c r="Y63" s="135">
        <f t="shared" si="41"/>
        <v>0</v>
      </c>
      <c r="Z63" s="134">
        <f t="shared" si="41"/>
        <v>0</v>
      </c>
      <c r="AA63" s="135">
        <f t="shared" si="41"/>
        <v>0</v>
      </c>
      <c r="AB63" s="134">
        <f t="shared" si="41"/>
        <v>-89.635739876923083</v>
      </c>
      <c r="AC63" s="135">
        <f t="shared" si="41"/>
        <v>-89.635739876923083</v>
      </c>
      <c r="AD63" s="134">
        <f t="shared" si="41"/>
        <v>1.1647323403030305</v>
      </c>
      <c r="AE63" s="135">
        <f t="shared" si="41"/>
        <v>1.1647323403030305</v>
      </c>
      <c r="AF63" s="134">
        <f t="shared" si="41"/>
        <v>0</v>
      </c>
      <c r="AG63" s="135">
        <f t="shared" si="41"/>
        <v>0</v>
      </c>
      <c r="AH63" s="134" t="e">
        <f t="shared" si="41"/>
        <v>#REF!</v>
      </c>
      <c r="AI63" s="135" t="e">
        <f t="shared" si="41"/>
        <v>#REF!</v>
      </c>
      <c r="AJ63" s="138">
        <f t="shared" ref="AJ63:AO63" si="42">SUM(AJ59,AJ61:AJ62)</f>
        <v>1083.165203651914</v>
      </c>
      <c r="AK63" s="139">
        <f t="shared" si="42"/>
        <v>1111.528046120914</v>
      </c>
      <c r="AL63" s="138">
        <f t="shared" si="42"/>
        <v>-175.42722451317943</v>
      </c>
      <c r="AM63" s="139">
        <f t="shared" si="42"/>
        <v>-170.82563359117944</v>
      </c>
      <c r="AN63" s="138">
        <f t="shared" si="42"/>
        <v>309.84581016075356</v>
      </c>
      <c r="AO63" s="139">
        <f t="shared" si="42"/>
        <v>309.84581016075356</v>
      </c>
      <c r="AP63" s="138">
        <f>SUM(AP59,AP61:AP62)</f>
        <v>1217.5837892994882</v>
      </c>
      <c r="AQ63" s="140">
        <f>SUM(AQ59,AQ61:AQ62)</f>
        <v>1250.5482226904883</v>
      </c>
      <c r="AT63" s="141">
        <f t="shared" si="40"/>
        <v>1217.5837892994882</v>
      </c>
      <c r="AU63" s="141">
        <f t="shared" si="40"/>
        <v>1250.5482226904883</v>
      </c>
      <c r="AV63" s="95">
        <f>SUM(AT63:AU63)</f>
        <v>2468.1320119899765</v>
      </c>
    </row>
    <row r="64" spans="2:48" x14ac:dyDescent="0.3">
      <c r="B64" s="89"/>
      <c r="C64" s="10"/>
      <c r="D64" s="9"/>
      <c r="E64" s="10"/>
      <c r="F64" s="9"/>
      <c r="G64" s="10"/>
      <c r="H64" s="9"/>
      <c r="I64" s="10"/>
      <c r="J64" s="9"/>
      <c r="K64" s="10"/>
      <c r="L64" s="9"/>
      <c r="M64" s="10"/>
      <c r="O64" s="8"/>
      <c r="Q64" s="9"/>
      <c r="R64" s="10"/>
      <c r="S64" s="9"/>
      <c r="T64" s="10"/>
      <c r="U64" s="9"/>
      <c r="V64" s="10"/>
      <c r="W64" s="9"/>
      <c r="X64" s="10"/>
      <c r="Y64" s="9"/>
      <c r="Z64" s="10"/>
      <c r="AA64" s="9"/>
      <c r="AB64" s="10"/>
      <c r="AC64" s="9"/>
      <c r="AD64" s="10"/>
      <c r="AE64" s="9"/>
      <c r="AF64" s="10"/>
      <c r="AG64" s="9"/>
      <c r="AH64" s="10"/>
      <c r="AI64" s="9"/>
      <c r="AJ64" s="92"/>
      <c r="AK64" s="105"/>
      <c r="AL64" s="92"/>
      <c r="AM64" s="105"/>
      <c r="AN64" s="92"/>
      <c r="AO64" s="105"/>
      <c r="AP64" s="92"/>
      <c r="AQ64" s="11"/>
    </row>
    <row r="65" spans="2:48" s="120" customFormat="1" x14ac:dyDescent="0.3">
      <c r="B65" s="121" t="s">
        <v>57</v>
      </c>
      <c r="C65" s="134" t="s">
        <v>73</v>
      </c>
      <c r="D65" s="135" t="s">
        <v>74</v>
      </c>
      <c r="E65" s="134" t="s">
        <v>73</v>
      </c>
      <c r="F65" s="135" t="s">
        <v>74</v>
      </c>
      <c r="G65" s="134" t="s">
        <v>73</v>
      </c>
      <c r="H65" s="135" t="s">
        <v>74</v>
      </c>
      <c r="I65" s="134" t="s">
        <v>73</v>
      </c>
      <c r="J65" s="135" t="s">
        <v>74</v>
      </c>
      <c r="K65" s="134" t="s">
        <v>73</v>
      </c>
      <c r="L65" s="135" t="s">
        <v>74</v>
      </c>
      <c r="M65" s="134" t="s">
        <v>73</v>
      </c>
      <c r="N65" s="136" t="s">
        <v>74</v>
      </c>
      <c r="O65" s="137"/>
      <c r="P65" s="136" t="s">
        <v>73</v>
      </c>
      <c r="Q65" s="135" t="s">
        <v>74</v>
      </c>
      <c r="R65" s="134" t="s">
        <v>73</v>
      </c>
      <c r="S65" s="135" t="s">
        <v>74</v>
      </c>
      <c r="T65" s="134" t="s">
        <v>73</v>
      </c>
      <c r="U65" s="135" t="s">
        <v>74</v>
      </c>
      <c r="V65" s="134" t="s">
        <v>73</v>
      </c>
      <c r="W65" s="135" t="s">
        <v>74</v>
      </c>
      <c r="X65" s="134" t="s">
        <v>73</v>
      </c>
      <c r="Y65" s="135" t="s">
        <v>74</v>
      </c>
      <c r="Z65" s="134" t="s">
        <v>73</v>
      </c>
      <c r="AA65" s="135" t="s">
        <v>74</v>
      </c>
      <c r="AB65" s="134" t="s">
        <v>73</v>
      </c>
      <c r="AC65" s="135" t="s">
        <v>74</v>
      </c>
      <c r="AD65" s="134" t="s">
        <v>73</v>
      </c>
      <c r="AE65" s="135" t="s">
        <v>74</v>
      </c>
      <c r="AF65" s="134" t="s">
        <v>73</v>
      </c>
      <c r="AG65" s="135" t="s">
        <v>74</v>
      </c>
      <c r="AH65" s="134" t="s">
        <v>73</v>
      </c>
      <c r="AI65" s="135" t="s">
        <v>74</v>
      </c>
      <c r="AJ65" s="138" t="s">
        <v>73</v>
      </c>
      <c r="AK65" s="139" t="s">
        <v>74</v>
      </c>
      <c r="AL65" s="138" t="s">
        <v>73</v>
      </c>
      <c r="AM65" s="139" t="s">
        <v>74</v>
      </c>
      <c r="AN65" s="138" t="s">
        <v>73</v>
      </c>
      <c r="AO65" s="139" t="s">
        <v>74</v>
      </c>
      <c r="AP65" s="138" t="s">
        <v>73</v>
      </c>
      <c r="AQ65" s="140" t="s">
        <v>74</v>
      </c>
    </row>
    <row r="66" spans="2:48" s="2" customFormat="1" x14ac:dyDescent="0.3">
      <c r="B66" s="127" t="s">
        <v>66</v>
      </c>
      <c r="C66" s="128">
        <f>C32/[1]Transportation_Planning_Factors!C35</f>
        <v>619.39953624600003</v>
      </c>
      <c r="D66" s="129">
        <f>D32/[1]Transportation_Planning_Factors!C35</f>
        <v>363.77433081114287</v>
      </c>
      <c r="E66" s="128">
        <f>IFERROR(E32/[1]Transportation_Planning_Factors!E$35,"--")</f>
        <v>236.45313816666663</v>
      </c>
      <c r="F66" s="129">
        <f>IFERROR(F32/[1]Transportation_Planning_Factors!E$35,"--")</f>
        <v>236.45313816666663</v>
      </c>
      <c r="G66" s="128">
        <f>G32/[1]Transportation_Planning_Factors!G35</f>
        <v>152.70819794100007</v>
      </c>
      <c r="H66" s="129">
        <f>H32/[1]Transportation_Planning_Factors!G35</f>
        <v>146.71964115900002</v>
      </c>
      <c r="I66" s="128">
        <f>IFERROR(I32/[1]Transportation_Planning_Factors!I$35,"--")</f>
        <v>109.04309404999999</v>
      </c>
      <c r="J66" s="129">
        <f>IFERROR(J32/[1]Transportation_Planning_Factors!I$35,"--")</f>
        <v>532.38687094999989</v>
      </c>
      <c r="K66" s="128">
        <f>IFERROR(K32/[1]Transportation_Planning_Factors!K$35,"--")</f>
        <v>-16.532060721000001</v>
      </c>
      <c r="L66" s="129">
        <f>IFERROR(L32/[1]Transportation_Planning_Factors!K$35,"--")</f>
        <v>-44.697793801222218</v>
      </c>
      <c r="M66" s="128">
        <f>IFERROR(M32/[1]Transportation_Planning_Factors!M$35,"--")</f>
        <v>196.45092523874996</v>
      </c>
      <c r="N66" s="130">
        <f>IFERROR(N32/[1]Transportation_Planning_Factors!M$35,"--")</f>
        <v>364.83743258624997</v>
      </c>
      <c r="O66" s="109"/>
      <c r="P66" s="130">
        <f>IFERROR(P32/[1]Transportation_Planning_Factors!O$35,"--")</f>
        <v>-1.7497356750000002</v>
      </c>
      <c r="Q66" s="129">
        <f>IFERROR(Q32/[1]Transportation_Planning_Factors!O$35,"--")</f>
        <v>-4.7307668249999999</v>
      </c>
      <c r="R66" s="128">
        <f>IFERROR(R32/[1]Transportation_Planning_Factors!Q$35,"--")</f>
        <v>-44.138402769999992</v>
      </c>
      <c r="S66" s="129">
        <f>IFERROR(S32/[1]Transportation_Planning_Factors!Q$35,"--")</f>
        <v>-323.68162031333327</v>
      </c>
      <c r="T66" s="128">
        <f>IFERROR(T32/[1]Transportation_Planning_Factors!S$35,"--")</f>
        <v>26.23757500000001</v>
      </c>
      <c r="U66" s="129">
        <f>IFERROR(U32/[1]Transportation_Planning_Factors!S$35,"--")</f>
        <v>236.13817500000007</v>
      </c>
      <c r="V66" s="128">
        <f>IFERROR(V32/[1]Transportation_Planning_Factors!U$35,"--")</f>
        <v>0</v>
      </c>
      <c r="W66" s="129">
        <f>IFERROR(W32/[1]Transportation_Planning_Factors!U$35,"--")</f>
        <v>0</v>
      </c>
      <c r="X66" s="128" t="str">
        <f>IFERROR(X32/[1]Transportation_Planning_Factors!W$35,"--")</f>
        <v>--</v>
      </c>
      <c r="Y66" s="129" t="str">
        <f>IFERROR(Y32/[1]Transportation_Planning_Factors!W$35,"--")</f>
        <v>--</v>
      </c>
      <c r="Z66" s="128">
        <f>IFERROR(Z32/[1]Transportation_Planning_Factors!Y$35,"--")</f>
        <v>0</v>
      </c>
      <c r="AA66" s="129">
        <f>IFERROR(AA32/[1]Transportation_Planning_Factors!Y$35,"--")</f>
        <v>0</v>
      </c>
      <c r="AB66" s="128">
        <f>IFERROR(AB32/[1]Transportation_Planning_Factors!AA$35,"--")</f>
        <v>-98.478400229230786</v>
      </c>
      <c r="AC66" s="129">
        <f>IFERROR(AC32/[1]Transportation_Planning_Factors!AA$35,"--")</f>
        <v>-98.478400229230786</v>
      </c>
      <c r="AD66" s="128">
        <f>IFERROR(AD32/[1]Transportation_Planning_Factors!AC$35,"--")</f>
        <v>0.76677762152727291</v>
      </c>
      <c r="AE66" s="129">
        <f>IFERROR(AE32/[1]Transportation_Planning_Factors!AC$35,"--")</f>
        <v>0.70779472756363637</v>
      </c>
      <c r="AF66" s="128">
        <f>IFERROR(AF32/[1]Transportation_Planning_Factors!AE$35,"--")</f>
        <v>0</v>
      </c>
      <c r="AG66" s="129">
        <f>IFERROR(AG32/[1]Transportation_Planning_Factors!AE$35,"--")</f>
        <v>0</v>
      </c>
      <c r="AH66" s="128" t="e">
        <f>AH32/[1]Transportation_Planning_Factors!AI35</f>
        <v>#REF!</v>
      </c>
      <c r="AI66" s="129" t="e">
        <f>AI32/[1]Transportation_Planning_Factors!AI35</f>
        <v>#REF!</v>
      </c>
      <c r="AJ66" s="131">
        <f t="shared" ref="AJ66:AK68" si="43">E66+G66+M66+V66+Z66+AD66+AF66</f>
        <v>586.37903896794387</v>
      </c>
      <c r="AK66" s="132">
        <f t="shared" si="43"/>
        <v>748.71800663948022</v>
      </c>
      <c r="AL66" s="131">
        <f t="shared" ref="AL66:AM69" si="44">SUM(I66,K66,P66, R66,T66,AB66)</f>
        <v>-25.617930345230775</v>
      </c>
      <c r="AM66" s="132">
        <f t="shared" si="44"/>
        <v>296.93646478121372</v>
      </c>
      <c r="AN66" s="131">
        <f t="shared" ref="AN66:AO69" si="45">C66</f>
        <v>619.39953624600003</v>
      </c>
      <c r="AO66" s="132">
        <f t="shared" si="45"/>
        <v>363.77433081114287</v>
      </c>
      <c r="AP66" s="131">
        <f t="shared" ref="AP66:AQ69" si="46">SUM(C66,E66,G66,I66,K66,M66,P66,R66,T66,V66,X66,Z66,AB66,AD66,AF66)</f>
        <v>1180.160644868713</v>
      </c>
      <c r="AQ66" s="133">
        <f t="shared" si="46"/>
        <v>1409.4288022318369</v>
      </c>
      <c r="AT66" s="95">
        <f>AJ66+AL66+AN66</f>
        <v>1180.160644868713</v>
      </c>
      <c r="AU66" s="95">
        <f>AK66+AM66+AO66</f>
        <v>1409.4288022318367</v>
      </c>
    </row>
    <row r="67" spans="2:48" s="2" customFormat="1" x14ac:dyDescent="0.3">
      <c r="B67" s="127" t="s">
        <v>67</v>
      </c>
      <c r="C67" s="128">
        <f>C33/[1]Transportation_Planning_Factors!C36</f>
        <v>49.769209448861538</v>
      </c>
      <c r="D67" s="129">
        <f>D33/[1]Transportation_Planning_Factors!C36</f>
        <v>29.229535708061537</v>
      </c>
      <c r="E67" s="128">
        <f>IFERROR(E33/[1]Transportation_Planning_Factors!E$36,"--")</f>
        <v>0</v>
      </c>
      <c r="F67" s="129">
        <f>IFERROR(F33/[1]Transportation_Planning_Factors!E$36,"--")</f>
        <v>0</v>
      </c>
      <c r="G67" s="128">
        <f>G33/[1]Transportation_Planning_Factors!G36</f>
        <v>7.1335160866666678</v>
      </c>
      <c r="H67" s="129">
        <f>H33/[1]Transportation_Planning_Factors!G36</f>
        <v>6.8537703577777789</v>
      </c>
      <c r="I67" s="128">
        <f>IFERROR(I33/[1]Transportation_Planning_Factors!I$36,"--")</f>
        <v>5.3047991700000008</v>
      </c>
      <c r="J67" s="129">
        <f>IFERROR(J33/[1]Transportation_Planning_Factors!I$36,"--")</f>
        <v>25.899901830000005</v>
      </c>
      <c r="K67" s="128">
        <f>IFERROR(K33/[1]Transportation_Planning_Factors!K$36,"--")</f>
        <v>-0.14238138420000004</v>
      </c>
      <c r="L67" s="129">
        <f>IFERROR(L33/[1]Transportation_Planning_Factors!K$36,"--")</f>
        <v>-0.3849570758000001</v>
      </c>
      <c r="M67" s="128">
        <f>IFERROR(M33/[1]Transportation_Planning_Factors!M$36,"--")</f>
        <v>75.558048168749991</v>
      </c>
      <c r="N67" s="130">
        <f>IFERROR(N33/[1]Transportation_Planning_Factors!M$36,"--")</f>
        <v>140.32208945624998</v>
      </c>
      <c r="O67" s="109"/>
      <c r="P67" s="130">
        <f>IFERROR(P33/[1]Transportation_Planning_Factors!O$36,"--")</f>
        <v>0</v>
      </c>
      <c r="Q67" s="129">
        <f>IFERROR(Q33/[1]Transportation_Planning_Factors!O$36,"--")</f>
        <v>0</v>
      </c>
      <c r="R67" s="128">
        <f>IFERROR(R33/[1]Transportation_Planning_Factors!Q$36,"--")</f>
        <v>-0.38013935399999993</v>
      </c>
      <c r="S67" s="129">
        <f>IFERROR(S33/[1]Transportation_Planning_Factors!Q$36,"--")</f>
        <v>-2.7876885959999997</v>
      </c>
      <c r="T67" s="128">
        <f>IFERROR(T33/[1]Transportation_Planning_Factors!S$36,"--")</f>
        <v>1.2109650000000003</v>
      </c>
      <c r="U67" s="129">
        <f>IFERROR(U33/[1]Transportation_Planning_Factors!S$36,"--")</f>
        <v>10.898685000000002</v>
      </c>
      <c r="V67" s="128">
        <f>IFERROR(V33/[1]Transportation_Planning_Factors!U$36,"--")</f>
        <v>0</v>
      </c>
      <c r="W67" s="129">
        <f>IFERROR(W33/[1]Transportation_Planning_Factors!U$36,"--")</f>
        <v>0</v>
      </c>
      <c r="X67" s="128" t="str">
        <f>IFERROR(X33/[1]Transportation_Planning_Factors!W$36,"--")</f>
        <v>--</v>
      </c>
      <c r="Y67" s="129" t="str">
        <f>IFERROR(Y33/[1]Transportation_Planning_Factors!W$36,"--")</f>
        <v>--</v>
      </c>
      <c r="Z67" s="128">
        <f>IFERROR(Z33/[1]Transportation_Planning_Factors!Y$36,"--")</f>
        <v>0</v>
      </c>
      <c r="AA67" s="129">
        <f>IFERROR(AA33/[1]Transportation_Planning_Factors!Y$36,"--")</f>
        <v>0</v>
      </c>
      <c r="AB67" s="128">
        <f>IFERROR(AB33/[1]Transportation_Planning_Factors!AA$36,"--")</f>
        <v>-5.7928470723076932</v>
      </c>
      <c r="AC67" s="129">
        <f>IFERROR(AC33/[1]Transportation_Planning_Factors!AA$36,"--")</f>
        <v>-5.7928470723076932</v>
      </c>
      <c r="AD67" s="128">
        <f>IFERROR(AD33/[1]Transportation_Planning_Factors!AC$36,"--")</f>
        <v>0.18074043936</v>
      </c>
      <c r="AE67" s="129">
        <f>IFERROR(AE33/[1]Transportation_Planning_Factors!AC$36,"--")</f>
        <v>0.16683732864</v>
      </c>
      <c r="AF67" s="128">
        <f>IFERROR(AF33/[1]Transportation_Planning_Factors!AE$36,"--")</f>
        <v>0</v>
      </c>
      <c r="AG67" s="129">
        <f>IFERROR(AG33/[1]Transportation_Planning_Factors!AE$36,"--")</f>
        <v>0</v>
      </c>
      <c r="AH67" s="128" t="e">
        <f>AH33/[1]Transportation_Planning_Factors!AI36</f>
        <v>#REF!</v>
      </c>
      <c r="AI67" s="129" t="e">
        <f>AI33/[1]Transportation_Planning_Factors!AI36</f>
        <v>#REF!</v>
      </c>
      <c r="AJ67" s="131">
        <f t="shared" si="43"/>
        <v>82.872304694776659</v>
      </c>
      <c r="AK67" s="132">
        <f t="shared" si="43"/>
        <v>147.34269714266779</v>
      </c>
      <c r="AL67" s="131">
        <f t="shared" si="44"/>
        <v>0.20039635949230838</v>
      </c>
      <c r="AM67" s="132">
        <f t="shared" si="44"/>
        <v>27.833094085892313</v>
      </c>
      <c r="AN67" s="131">
        <f t="shared" si="45"/>
        <v>49.769209448861538</v>
      </c>
      <c r="AO67" s="132">
        <f t="shared" si="45"/>
        <v>29.229535708061537</v>
      </c>
      <c r="AP67" s="131">
        <f t="shared" si="46"/>
        <v>132.84191050313049</v>
      </c>
      <c r="AQ67" s="133">
        <f t="shared" si="46"/>
        <v>204.40532693662161</v>
      </c>
      <c r="AT67" s="95">
        <f t="shared" ref="AT67:AU70" si="47">AJ67+AL67+AN67</f>
        <v>132.84191050313049</v>
      </c>
      <c r="AU67" s="95">
        <f t="shared" si="47"/>
        <v>204.40532693662166</v>
      </c>
    </row>
    <row r="68" spans="2:48" s="2" customFormat="1" x14ac:dyDescent="0.3">
      <c r="B68" s="127" t="s">
        <v>115</v>
      </c>
      <c r="C68" s="128">
        <f>SUM(C67:D67)</f>
        <v>78.998745156923079</v>
      </c>
      <c r="D68" s="129">
        <f>SUM(C67:D67)</f>
        <v>78.998745156923079</v>
      </c>
      <c r="E68" s="128">
        <f>SUM(E67:F67)</f>
        <v>0</v>
      </c>
      <c r="F68" s="129">
        <f>SUM(E67:F67)</f>
        <v>0</v>
      </c>
      <c r="G68" s="128">
        <f>SUM(G67:H67)</f>
        <v>13.987286444444447</v>
      </c>
      <c r="H68" s="129">
        <f>SUM(G67:H67)</f>
        <v>13.987286444444447</v>
      </c>
      <c r="I68" s="128">
        <f>SUM(I67:J67)</f>
        <v>31.204701000000007</v>
      </c>
      <c r="J68" s="129">
        <f>SUM(I67:J67)</f>
        <v>31.204701000000007</v>
      </c>
      <c r="K68" s="128">
        <f>SUM(K67:L67)</f>
        <v>-0.52733846000000018</v>
      </c>
      <c r="L68" s="129">
        <f>SUM(K67:L67)</f>
        <v>-0.52733846000000018</v>
      </c>
      <c r="M68" s="128">
        <f>SUM(M67:N67)</f>
        <v>215.88013762499997</v>
      </c>
      <c r="N68" s="130">
        <f>SUM(M67:N67)</f>
        <v>215.88013762499997</v>
      </c>
      <c r="O68" s="109"/>
      <c r="P68" s="130">
        <f>SUM(P67:Q67)</f>
        <v>0</v>
      </c>
      <c r="Q68" s="129">
        <f>SUM(P67:Q67)</f>
        <v>0</v>
      </c>
      <c r="R68" s="128">
        <f>SUM(R67:S67)</f>
        <v>-3.1678279499999995</v>
      </c>
      <c r="S68" s="129">
        <f>SUM(R67:S67)</f>
        <v>-3.1678279499999995</v>
      </c>
      <c r="T68" s="128">
        <f>SUM(T67:U67)</f>
        <v>12.109650000000002</v>
      </c>
      <c r="U68" s="129">
        <f>SUM(T67:U67)</f>
        <v>12.109650000000002</v>
      </c>
      <c r="V68" s="128">
        <f>SUM(V67:W67)</f>
        <v>0</v>
      </c>
      <c r="W68" s="129">
        <f>SUM(V67:W67)</f>
        <v>0</v>
      </c>
      <c r="X68" s="128">
        <f>SUM(X67:Y67)</f>
        <v>0</v>
      </c>
      <c r="Y68" s="129">
        <f>SUM(X67:Y67)</f>
        <v>0</v>
      </c>
      <c r="Z68" s="128">
        <f>SUM(Z67:AA67)</f>
        <v>0</v>
      </c>
      <c r="AA68" s="129">
        <f>SUM(Z67:AA67)</f>
        <v>0</v>
      </c>
      <c r="AB68" s="128">
        <f>SUM(AB67:AC67)</f>
        <v>-11.585694144615386</v>
      </c>
      <c r="AC68" s="129">
        <f>SUM(AB67:AC67)</f>
        <v>-11.585694144615386</v>
      </c>
      <c r="AD68" s="128">
        <f>SUM(AD67:AE67)</f>
        <v>0.34757776800000001</v>
      </c>
      <c r="AE68" s="129">
        <f>SUM(AD67:AE67)</f>
        <v>0.34757776800000001</v>
      </c>
      <c r="AF68" s="128">
        <f>SUM(AF67:AG67)</f>
        <v>0</v>
      </c>
      <c r="AG68" s="129">
        <f>SUM(AF67:AG67)</f>
        <v>0</v>
      </c>
      <c r="AH68" s="128" t="e">
        <f>SUM(AH67:AI67)</f>
        <v>#REF!</v>
      </c>
      <c r="AI68" s="129" t="e">
        <f>SUM(AH67:AI67)</f>
        <v>#REF!</v>
      </c>
      <c r="AJ68" s="131">
        <f t="shared" si="43"/>
        <v>230.21500183744442</v>
      </c>
      <c r="AK68" s="132">
        <f t="shared" si="43"/>
        <v>230.21500183744442</v>
      </c>
      <c r="AL68" s="131">
        <f t="shared" si="44"/>
        <v>28.033490445384622</v>
      </c>
      <c r="AM68" s="132">
        <f t="shared" si="44"/>
        <v>28.033490445384622</v>
      </c>
      <c r="AN68" s="131">
        <f t="shared" si="45"/>
        <v>78.998745156923079</v>
      </c>
      <c r="AO68" s="132">
        <f t="shared" si="45"/>
        <v>78.998745156923079</v>
      </c>
      <c r="AP68" s="131">
        <f t="shared" si="46"/>
        <v>337.2472374397521</v>
      </c>
      <c r="AQ68" s="133">
        <f t="shared" si="46"/>
        <v>337.2472374397521</v>
      </c>
      <c r="AT68" s="95">
        <f t="shared" si="47"/>
        <v>337.2472374397521</v>
      </c>
      <c r="AU68" s="95">
        <f t="shared" si="47"/>
        <v>337.2472374397521</v>
      </c>
    </row>
    <row r="69" spans="2:48" s="2" customFormat="1" x14ac:dyDescent="0.3">
      <c r="B69" s="127" t="s">
        <v>116</v>
      </c>
      <c r="C69" s="128">
        <f>C4*[1]Transportation_Planning_Factors!C40*[1]Transportation_Planning_Factors!C47*[1]Transportation_Planning_Factors!C51</f>
        <v>4.9234559999999998</v>
      </c>
      <c r="D69" s="129">
        <f>C69</f>
        <v>4.9234559999999998</v>
      </c>
      <c r="E69" s="128">
        <f>E4*[1]Transportation_Planning_Factors!E40*[1]Transportation_Planning_Factors!E47*[1]Transportation_Planning_Factors!E51</f>
        <v>1.7462689999999998</v>
      </c>
      <c r="F69" s="129">
        <f>E69</f>
        <v>1.7462689999999998</v>
      </c>
      <c r="G69" s="128">
        <f>G4*[1]Transportation_Planning_Factors!G40*[1]Transportation_Planning_Factors!G47*[1]Transportation_Planning_Factors!G51</f>
        <v>0.56342650000000005</v>
      </c>
      <c r="H69" s="129">
        <f>G69</f>
        <v>0.56342650000000005</v>
      </c>
      <c r="I69" s="128">
        <f>I4*[1]Transportation_Planning_Factors!I40*[1]Transportation_Planning_Factors!I47*[1]Transportation_Planning_Factors!I51</f>
        <v>3.0259104000000003</v>
      </c>
      <c r="J69" s="129">
        <f>I69</f>
        <v>3.0259104000000003</v>
      </c>
      <c r="K69" s="128">
        <f>K4*[1]Transportation_Planning_Factors!K40*[1]Transportation_Planning_Factors!K47*[1]Transportation_Planning_Factors!K51</f>
        <v>-12.939699500000003</v>
      </c>
      <c r="L69" s="129">
        <f>K69</f>
        <v>-12.939699500000003</v>
      </c>
      <c r="M69" s="128">
        <f>M4*[1]Transportation_Planning_Factors!M40*[1]Transportation_Planning_Factors!M47*[1]Transportation_Planning_Factors!M51</f>
        <v>0.78984689999999991</v>
      </c>
      <c r="N69" s="130">
        <f>M69</f>
        <v>0.78984689999999991</v>
      </c>
      <c r="O69" s="109"/>
      <c r="P69" s="130">
        <f>P4*[1]Transportation_Planning_Factors!O40*[1]Transportation_Planning_Factors!O47*[1]Transportation_Planning_Factors!O51</f>
        <v>-0.125835</v>
      </c>
      <c r="Q69" s="129">
        <f>P69</f>
        <v>-0.125835</v>
      </c>
      <c r="R69" s="128">
        <f>R4*[1]Transportation_Planning_Factors!Q40*[1]Transportation_Planning_Factors!Q47*[1]Transportation_Planning_Factors!Q51</f>
        <v>-1.600846</v>
      </c>
      <c r="S69" s="129">
        <f>R69</f>
        <v>-1.600846</v>
      </c>
      <c r="T69" s="128">
        <f>T4*[1]Transportation_Planning_Factors!S40*[1]Transportation_Planning_Factors!S47*[1]Transportation_Planning_Factors!S51</f>
        <v>0.58044375000000004</v>
      </c>
      <c r="U69" s="129">
        <f>T69</f>
        <v>0.58044375000000004</v>
      </c>
      <c r="V69" s="128">
        <f>V4*[1]Transportation_Planning_Factors!U40*[1]Transportation_Planning_Factors!U47*[1]Transportation_Planning_Factors!U51</f>
        <v>0</v>
      </c>
      <c r="W69" s="129">
        <f>V69</f>
        <v>0</v>
      </c>
      <c r="X69" s="128" t="str">
        <f>IFERROR(X4*[1]Transportation_Planning_Factors!W40*[1]Transportation_Planning_Factors!W47*[1]Transportation_Planning_Factors!W51, "--")</f>
        <v>--</v>
      </c>
      <c r="Y69" s="129" t="str">
        <f>X69</f>
        <v>--</v>
      </c>
      <c r="Z69" s="128" t="str">
        <f>IFERROR(Z4*[1]Transportation_Planning_Factors!Y40*[1]Transportation_Planning_Factors!Y47*[1]Transportation_Planning_Factors!Y51, "--")</f>
        <v>--</v>
      </c>
      <c r="AA69" s="129" t="str">
        <f>Z69</f>
        <v>--</v>
      </c>
      <c r="AB69" s="128">
        <f>AB4*[1]Transportation_Planning_Factors!AA40*[1]Transportation_Planning_Factors!AA47*[1]Transportation_Planning_Factors!AA51</f>
        <v>-0.4860913</v>
      </c>
      <c r="AC69" s="129">
        <f>AB69</f>
        <v>-0.4860913</v>
      </c>
      <c r="AD69" s="128">
        <f>AD4*[1]Transportation_Planning_Factors!AC40*[1]Transportation_Planning_Factors!AC47*[1]Transportation_Planning_Factors!AC51</f>
        <v>5.1093649999999997E-2</v>
      </c>
      <c r="AE69" s="129">
        <f>AD69</f>
        <v>5.1093649999999997E-2</v>
      </c>
      <c r="AF69" s="128">
        <f>AF4*[1]Transportation_Planning_Factors!AE40*[1]Transportation_Planning_Factors!AE47*[1]Transportation_Planning_Factors!AE51</f>
        <v>0</v>
      </c>
      <c r="AG69" s="129">
        <f>AF69</f>
        <v>0</v>
      </c>
      <c r="AH69" s="128" t="e">
        <f>AH4*[1]Transportation_Planning_Factors!AI40*[1]Transportation_Planning_Factors!AI47*[1]Transportation_Planning_Factors!AI51</f>
        <v>#REF!</v>
      </c>
      <c r="AI69" s="129" t="e">
        <f>AH69</f>
        <v>#REF!</v>
      </c>
      <c r="AJ69" s="131">
        <f>E69+G69+M69+V69+AD69+AF69</f>
        <v>3.1506360499999997</v>
      </c>
      <c r="AK69" s="132">
        <f>F69+H69+N69+W69+AE69+AG69</f>
        <v>3.1506360499999997</v>
      </c>
      <c r="AL69" s="131">
        <f t="shared" si="44"/>
        <v>-11.546117650000003</v>
      </c>
      <c r="AM69" s="132">
        <f t="shared" si="44"/>
        <v>-11.546117650000003</v>
      </c>
      <c r="AN69" s="131">
        <f t="shared" si="45"/>
        <v>4.9234559999999998</v>
      </c>
      <c r="AO69" s="132">
        <f t="shared" si="45"/>
        <v>4.9234559999999998</v>
      </c>
      <c r="AP69" s="131">
        <f t="shared" si="46"/>
        <v>-3.4720256000000029</v>
      </c>
      <c r="AQ69" s="133">
        <f t="shared" si="46"/>
        <v>-3.4720256000000029</v>
      </c>
      <c r="AT69" s="95">
        <f t="shared" si="47"/>
        <v>-3.4720256000000038</v>
      </c>
      <c r="AU69" s="95">
        <f t="shared" si="47"/>
        <v>-3.4720256000000038</v>
      </c>
    </row>
    <row r="70" spans="2:48" s="2" customFormat="1" x14ac:dyDescent="0.3">
      <c r="B70" s="127" t="s">
        <v>107</v>
      </c>
      <c r="C70" s="134">
        <f>SUM(C66,C68,C69)</f>
        <v>703.32173740292308</v>
      </c>
      <c r="D70" s="135">
        <f>SUM(D66,D68,D69)</f>
        <v>447.69653196806593</v>
      </c>
      <c r="E70" s="134">
        <f t="shared" ref="E70:AI70" si="48">SUM(E66,E68,E69)</f>
        <v>238.19940716666665</v>
      </c>
      <c r="F70" s="135">
        <f t="shared" si="48"/>
        <v>238.19940716666665</v>
      </c>
      <c r="G70" s="134">
        <f t="shared" si="48"/>
        <v>167.25891088544449</v>
      </c>
      <c r="H70" s="135">
        <f t="shared" si="48"/>
        <v>161.27035410344445</v>
      </c>
      <c r="I70" s="134">
        <f t="shared" si="48"/>
        <v>143.27370544999999</v>
      </c>
      <c r="J70" s="135">
        <f t="shared" si="48"/>
        <v>566.61748234999993</v>
      </c>
      <c r="K70" s="134">
        <f t="shared" si="48"/>
        <v>-29.999098681000003</v>
      </c>
      <c r="L70" s="135">
        <f t="shared" si="48"/>
        <v>-58.164831761222224</v>
      </c>
      <c r="M70" s="134">
        <f t="shared" si="48"/>
        <v>413.12090976374992</v>
      </c>
      <c r="N70" s="136">
        <f t="shared" si="48"/>
        <v>581.50741711124999</v>
      </c>
      <c r="O70" s="137"/>
      <c r="P70" s="136">
        <f t="shared" si="48"/>
        <v>-1.8755706750000001</v>
      </c>
      <c r="Q70" s="135">
        <f t="shared" si="48"/>
        <v>-4.8566018250000003</v>
      </c>
      <c r="R70" s="134">
        <f t="shared" si="48"/>
        <v>-48.907076719999985</v>
      </c>
      <c r="S70" s="135">
        <f t="shared" si="48"/>
        <v>-328.45029426333326</v>
      </c>
      <c r="T70" s="134">
        <f t="shared" si="48"/>
        <v>38.927668750000009</v>
      </c>
      <c r="U70" s="135">
        <f t="shared" si="48"/>
        <v>248.82826875000009</v>
      </c>
      <c r="V70" s="134">
        <f t="shared" si="48"/>
        <v>0</v>
      </c>
      <c r="W70" s="135">
        <f t="shared" si="48"/>
        <v>0</v>
      </c>
      <c r="X70" s="134">
        <f t="shared" si="48"/>
        <v>0</v>
      </c>
      <c r="Y70" s="135">
        <f t="shared" si="48"/>
        <v>0</v>
      </c>
      <c r="Z70" s="134">
        <f t="shared" si="48"/>
        <v>0</v>
      </c>
      <c r="AA70" s="135">
        <f t="shared" si="48"/>
        <v>0</v>
      </c>
      <c r="AB70" s="134">
        <f t="shared" si="48"/>
        <v>-110.55018567384617</v>
      </c>
      <c r="AC70" s="135">
        <f t="shared" si="48"/>
        <v>-110.55018567384617</v>
      </c>
      <c r="AD70" s="134">
        <f t="shared" si="48"/>
        <v>1.165449039527273</v>
      </c>
      <c r="AE70" s="135">
        <f t="shared" si="48"/>
        <v>1.1064661455636364</v>
      </c>
      <c r="AF70" s="134">
        <f t="shared" si="48"/>
        <v>0</v>
      </c>
      <c r="AG70" s="135">
        <f t="shared" si="48"/>
        <v>0</v>
      </c>
      <c r="AH70" s="134" t="e">
        <f t="shared" si="48"/>
        <v>#REF!</v>
      </c>
      <c r="AI70" s="135" t="e">
        <f t="shared" si="48"/>
        <v>#REF!</v>
      </c>
      <c r="AJ70" s="138">
        <f t="shared" ref="AJ70:AO70" si="49">SUM(AJ66,AJ68:AJ69)</f>
        <v>819.74467685538832</v>
      </c>
      <c r="AK70" s="139">
        <f t="shared" si="49"/>
        <v>982.08364452692467</v>
      </c>
      <c r="AL70" s="138">
        <f t="shared" si="49"/>
        <v>-9.1305575498461558</v>
      </c>
      <c r="AM70" s="139">
        <f t="shared" si="49"/>
        <v>313.42383757659837</v>
      </c>
      <c r="AN70" s="138">
        <f t="shared" si="49"/>
        <v>703.32173740292308</v>
      </c>
      <c r="AO70" s="139">
        <f t="shared" si="49"/>
        <v>447.69653196806593</v>
      </c>
      <c r="AP70" s="138">
        <f>SUM(AP66,AP68:AP69)</f>
        <v>1513.9358567084651</v>
      </c>
      <c r="AQ70" s="140">
        <f>SUM(AQ66,AQ68:AQ69)</f>
        <v>1743.204014071589</v>
      </c>
      <c r="AT70" s="141">
        <f t="shared" si="47"/>
        <v>1513.9358567084653</v>
      </c>
      <c r="AU70" s="141">
        <f t="shared" si="47"/>
        <v>1743.204014071589</v>
      </c>
      <c r="AV70" s="130">
        <f>SUM(AT70:AU70)</f>
        <v>3257.1398707800545</v>
      </c>
    </row>
    <row r="71" spans="2:48" s="2" customFormat="1" x14ac:dyDescent="0.3">
      <c r="B71" s="127"/>
      <c r="C71" s="134"/>
      <c r="D71" s="136"/>
      <c r="E71" s="134"/>
      <c r="F71" s="136"/>
      <c r="G71" s="134"/>
      <c r="H71" s="136"/>
      <c r="I71" s="134"/>
      <c r="J71" s="136"/>
      <c r="K71" s="134"/>
      <c r="L71" s="136"/>
      <c r="M71" s="134"/>
      <c r="N71" s="136"/>
      <c r="O71" s="137"/>
      <c r="P71" s="136"/>
      <c r="Q71" s="136"/>
      <c r="R71" s="134"/>
      <c r="S71" s="136"/>
      <c r="T71" s="134"/>
      <c r="U71" s="136"/>
      <c r="V71" s="134"/>
      <c r="W71" s="136"/>
      <c r="X71" s="134"/>
      <c r="Y71" s="136"/>
      <c r="Z71" s="134"/>
      <c r="AA71" s="136"/>
      <c r="AB71" s="134"/>
      <c r="AC71" s="136"/>
      <c r="AD71" s="134"/>
      <c r="AE71" s="136"/>
      <c r="AF71" s="134"/>
      <c r="AG71" s="136"/>
      <c r="AH71" s="134"/>
      <c r="AI71" s="136"/>
      <c r="AJ71" s="138"/>
      <c r="AK71" s="139"/>
      <c r="AL71" s="138"/>
      <c r="AM71" s="139"/>
      <c r="AN71" s="138"/>
      <c r="AO71" s="139"/>
      <c r="AP71" s="138"/>
      <c r="AQ71" s="140"/>
    </row>
    <row r="72" spans="2:48" s="86" customFormat="1" x14ac:dyDescent="0.3">
      <c r="B72" s="121" t="s">
        <v>45</v>
      </c>
      <c r="C72" s="134" t="s">
        <v>73</v>
      </c>
      <c r="D72" s="135" t="s">
        <v>74</v>
      </c>
      <c r="E72" s="134" t="s">
        <v>73</v>
      </c>
      <c r="F72" s="135" t="s">
        <v>74</v>
      </c>
      <c r="G72" s="134" t="s">
        <v>73</v>
      </c>
      <c r="H72" s="135" t="s">
        <v>74</v>
      </c>
      <c r="I72" s="134" t="s">
        <v>73</v>
      </c>
      <c r="J72" s="135" t="s">
        <v>74</v>
      </c>
      <c r="K72" s="134" t="s">
        <v>73</v>
      </c>
      <c r="L72" s="135" t="s">
        <v>74</v>
      </c>
      <c r="M72" s="134" t="s">
        <v>73</v>
      </c>
      <c r="N72" s="136" t="s">
        <v>74</v>
      </c>
      <c r="O72" s="137"/>
      <c r="P72" s="136" t="s">
        <v>73</v>
      </c>
      <c r="Q72" s="135" t="s">
        <v>74</v>
      </c>
      <c r="R72" s="134" t="s">
        <v>73</v>
      </c>
      <c r="S72" s="135" t="s">
        <v>74</v>
      </c>
      <c r="T72" s="134" t="s">
        <v>73</v>
      </c>
      <c r="U72" s="135" t="s">
        <v>74</v>
      </c>
      <c r="V72" s="134" t="s">
        <v>73</v>
      </c>
      <c r="W72" s="135" t="s">
        <v>74</v>
      </c>
      <c r="X72" s="134" t="s">
        <v>73</v>
      </c>
      <c r="Y72" s="135" t="s">
        <v>74</v>
      </c>
      <c r="Z72" s="134" t="s">
        <v>73</v>
      </c>
      <c r="AA72" s="135" t="s">
        <v>74</v>
      </c>
      <c r="AB72" s="134" t="s">
        <v>73</v>
      </c>
      <c r="AC72" s="135" t="s">
        <v>74</v>
      </c>
      <c r="AD72" s="134" t="s">
        <v>73</v>
      </c>
      <c r="AE72" s="135" t="s">
        <v>74</v>
      </c>
      <c r="AF72" s="134" t="s">
        <v>73</v>
      </c>
      <c r="AG72" s="135" t="s">
        <v>74</v>
      </c>
      <c r="AH72" s="134" t="s">
        <v>73</v>
      </c>
      <c r="AI72" s="135" t="s">
        <v>74</v>
      </c>
      <c r="AJ72" s="138" t="s">
        <v>73</v>
      </c>
      <c r="AK72" s="139" t="s">
        <v>74</v>
      </c>
      <c r="AL72" s="138" t="s">
        <v>73</v>
      </c>
      <c r="AM72" s="139" t="s">
        <v>74</v>
      </c>
      <c r="AN72" s="138" t="s">
        <v>73</v>
      </c>
      <c r="AO72" s="139" t="s">
        <v>74</v>
      </c>
      <c r="AP72" s="138" t="s">
        <v>73</v>
      </c>
      <c r="AQ72" s="140" t="s">
        <v>74</v>
      </c>
    </row>
    <row r="73" spans="2:48" s="2" customFormat="1" x14ac:dyDescent="0.3">
      <c r="B73" s="127" t="s">
        <v>66</v>
      </c>
      <c r="C73" s="128">
        <f>C41/[1]Transportation_Planning_Factors!D35</f>
        <v>374.17612488489789</v>
      </c>
      <c r="D73" s="129">
        <f>D41/[1]Transportation_Planning_Factors!D35</f>
        <v>359.50255135999998</v>
      </c>
      <c r="E73" s="128">
        <f>IFERROR(E41/[1]Transportation_Planning_Factors!E$35,"--")</f>
        <v>224.54881051428575</v>
      </c>
      <c r="F73" s="129">
        <f>IFERROR(F41/[1]Transportation_Planning_Factors!E$35,"--")</f>
        <v>183.72175405714287</v>
      </c>
      <c r="G73" s="128">
        <f>G41/[1]Transportation_Planning_Factors!H35</f>
        <v>188.86074998488374</v>
      </c>
      <c r="H73" s="129">
        <f>H41/[1]Transportation_Planning_Factors!H35</f>
        <v>163.49139550930232</v>
      </c>
      <c r="I73" s="128">
        <f>IFERROR(I41/[1]Transportation_Planning_Factors!I$35,"--")</f>
        <v>88.439586083333324</v>
      </c>
      <c r="J73" s="129">
        <f>IFERROR(J41/[1]Transportation_Planning_Factors!I$35,"--")</f>
        <v>88.439586083333324</v>
      </c>
      <c r="K73" s="128">
        <f>IFERROR(K41/[1]Transportation_Planning_Factors!K$35,"--")</f>
        <v>-9.962823786666668</v>
      </c>
      <c r="L73" s="129">
        <f>IFERROR(L41/[1]Transportation_Planning_Factors!K$35,"--")</f>
        <v>-5.6040883800000012</v>
      </c>
      <c r="M73" s="128">
        <f>IFERROR(M41/[1]Transportation_Planning_Factors!M$35,"--")</f>
        <v>272.81924738250001</v>
      </c>
      <c r="N73" s="130">
        <f>IFERROR(N41/[1]Transportation_Planning_Factors!M$35,"--")</f>
        <v>283.95472686750003</v>
      </c>
      <c r="O73" s="109"/>
      <c r="P73" s="130">
        <f>IFERROR(P41/[1]Transportation_Planning_Factors!O$35,"--")</f>
        <v>-4.9592866541353375</v>
      </c>
      <c r="Q73" s="129">
        <f>IFERROR(Q41/[1]Transportation_Planning_Factors!O$35,"--")</f>
        <v>-4.6675639097744366</v>
      </c>
      <c r="R73" s="128">
        <f>IFERROR(R41/[1]Transportation_Planning_Factors!Q$35,"--")</f>
        <v>-19.659962361111109</v>
      </c>
      <c r="S73" s="129">
        <f>IFERROR(S41/[1]Transportation_Planning_Factors!Q$35,"--")</f>
        <v>-19.659962361111109</v>
      </c>
      <c r="T73" s="128">
        <f>IFERROR(T41/[1]Transportation_Planning_Factors!S$35,"--")</f>
        <v>25.607812500000005</v>
      </c>
      <c r="U73" s="129">
        <f>IFERROR(U41/[1]Transportation_Planning_Factors!S$35,"--")</f>
        <v>25.607812500000005</v>
      </c>
      <c r="V73" s="128">
        <f>IFERROR(V41/[1]Transportation_Planning_Factors!U$35,"--")</f>
        <v>0</v>
      </c>
      <c r="W73" s="129">
        <f>IFERROR(W41/[1]Transportation_Planning_Factors!U$35,"--")</f>
        <v>0</v>
      </c>
      <c r="X73" s="128" t="str">
        <f>IFERROR(X41/[1]Transportation_Planning_Factors!W$35,"--")</f>
        <v>--</v>
      </c>
      <c r="Y73" s="129" t="str">
        <f>IFERROR(Y41/[1]Transportation_Planning_Factors!W$35,"--")</f>
        <v>--</v>
      </c>
      <c r="Z73" s="128">
        <f>IFERROR(Z41/[1]Transportation_Planning_Factors!Y$35,"--")</f>
        <v>0</v>
      </c>
      <c r="AA73" s="129">
        <f>IFERROR(AA41/[1]Transportation_Planning_Factors!Y$35,"--")</f>
        <v>0</v>
      </c>
      <c r="AB73" s="128">
        <f>IFERROR(AB41/[1]Transportation_Planning_Factors!AA$35,"--")</f>
        <v>-74.205555102307699</v>
      </c>
      <c r="AC73" s="129">
        <f>IFERROR(AC41/[1]Transportation_Planning_Factors!AA$35,"--")</f>
        <v>-74.205555102307699</v>
      </c>
      <c r="AD73" s="128">
        <f>IFERROR(AD41/[1]Transportation_Planning_Factors!AC$35,"--")</f>
        <v>2.6148944178121214</v>
      </c>
      <c r="AE73" s="129">
        <f>IFERROR(AE41/[1]Transportation_Planning_Factors!AC$35,"--")</f>
        <v>1.0680554664303032</v>
      </c>
      <c r="AF73" s="128">
        <f>IFERROR(AF41/[1]Transportation_Planning_Factors!AE$35,"--")</f>
        <v>0</v>
      </c>
      <c r="AG73" s="129">
        <f>IFERROR(AG41/[1]Transportation_Planning_Factors!AE$35,"--")</f>
        <v>0</v>
      </c>
      <c r="AH73" s="128" t="e">
        <f>AH41/[1]Transportation_Planning_Factors!AI35</f>
        <v>#REF!</v>
      </c>
      <c r="AI73" s="129" t="e">
        <f>AI41/[1]Transportation_Planning_Factors!AI35</f>
        <v>#REF!</v>
      </c>
      <c r="AJ73" s="131">
        <f t="shared" ref="AJ73:AK75" si="50">E73+G73+M73+V73+Z73+AD73+AF73</f>
        <v>688.84370229948172</v>
      </c>
      <c r="AK73" s="132">
        <f t="shared" si="50"/>
        <v>632.23593190037548</v>
      </c>
      <c r="AL73" s="131">
        <f t="shared" ref="AL73:AM76" si="51">SUM(I73,K73,P73, R73,T73,AB73)</f>
        <v>5.2597706791125205</v>
      </c>
      <c r="AM73" s="132">
        <f t="shared" si="51"/>
        <v>9.9102288301400847</v>
      </c>
      <c r="AN73" s="131">
        <f t="shared" ref="AN73:AO76" si="52">C73</f>
        <v>374.17612488489789</v>
      </c>
      <c r="AO73" s="132">
        <f t="shared" si="52"/>
        <v>359.50255135999998</v>
      </c>
      <c r="AP73" s="131">
        <f t="shared" ref="AP73:AQ76" si="53">SUM(C73,E73,G73,I73,K73,M73,P73,R73,T73,V73,X73,Z73,AB73,AD73,AF73)</f>
        <v>1068.2795978634917</v>
      </c>
      <c r="AQ73" s="133">
        <f t="shared" si="53"/>
        <v>1001.6487120905155</v>
      </c>
      <c r="AT73" s="95">
        <f>AJ73+AL73+AN73</f>
        <v>1068.2795978634922</v>
      </c>
      <c r="AU73" s="95">
        <f>AK73+AM73+AO73</f>
        <v>1001.6487120905156</v>
      </c>
    </row>
    <row r="74" spans="2:48" s="2" customFormat="1" x14ac:dyDescent="0.3">
      <c r="B74" s="127" t="s">
        <v>67</v>
      </c>
      <c r="C74" s="128">
        <f>C42/[1]Transportation_Planning_Factors!D36</f>
        <v>30.065327531604396</v>
      </c>
      <c r="D74" s="129">
        <f>D42/[1]Transportation_Planning_Factors!D36</f>
        <v>28.886295079384617</v>
      </c>
      <c r="E74" s="128">
        <f>IFERROR(E42/[1]Transportation_Planning_Factors!E$36,"--")</f>
        <v>0</v>
      </c>
      <c r="F74" s="129">
        <f>IFERROR(F42/[1]Transportation_Planning_Factors!E$36,"--")</f>
        <v>0</v>
      </c>
      <c r="G74" s="128">
        <f>G42/[1]Transportation_Planning_Factors!H36</f>
        <v>10.033683088</v>
      </c>
      <c r="H74" s="129">
        <f>H42/[1]Transportation_Planning_Factors!H36</f>
        <v>8.6858749119999992</v>
      </c>
      <c r="I74" s="128">
        <f>IFERROR(I42/[1]Transportation_Planning_Factors!I$36,"--")</f>
        <v>4.3024663500000004</v>
      </c>
      <c r="J74" s="129">
        <f>IFERROR(J42/[1]Transportation_Planning_Factors!I$36,"--")</f>
        <v>4.3024663500000004</v>
      </c>
      <c r="K74" s="128">
        <f>IFERROR(K42/[1]Transportation_Planning_Factors!K$36,"--")</f>
        <v>-8.5804224000000026E-2</v>
      </c>
      <c r="L74" s="129">
        <f>IFERROR(L42/[1]Transportation_Planning_Factors!K$36,"--")</f>
        <v>-4.8264876000000019E-2</v>
      </c>
      <c r="M74" s="128">
        <f>IFERROR(M42/[1]Transportation_Planning_Factors!M$36,"--")</f>
        <v>104.9304797625</v>
      </c>
      <c r="N74" s="130">
        <f>IFERROR(N42/[1]Transportation_Planning_Factors!M$36,"--")</f>
        <v>109.21335648750002</v>
      </c>
      <c r="O74" s="109"/>
      <c r="P74" s="130">
        <f>IFERROR(P42/[1]Transportation_Planning_Factors!O$36,"--")</f>
        <v>0</v>
      </c>
      <c r="Q74" s="129">
        <f>IFERROR(Q42/[1]Transportation_Planning_Factors!O$36,"--")</f>
        <v>0</v>
      </c>
      <c r="R74" s="128">
        <f>IFERROR(R42/[1]Transportation_Planning_Factors!Q$36,"--")</f>
        <v>-0.16932025000000001</v>
      </c>
      <c r="S74" s="129">
        <f>IFERROR(S42/[1]Transportation_Planning_Factors!Q$36,"--")</f>
        <v>-0.16932025000000001</v>
      </c>
      <c r="T74" s="128">
        <f>IFERROR(T42/[1]Transportation_Planning_Factors!S$36,"--")</f>
        <v>1.1818990384615387</v>
      </c>
      <c r="U74" s="129">
        <f>IFERROR(U42/[1]Transportation_Planning_Factors!S$36,"--")</f>
        <v>1.1818990384615387</v>
      </c>
      <c r="V74" s="128">
        <f>IFERROR(V42/[1]Transportation_Planning_Factors!U$36,"--")</f>
        <v>0</v>
      </c>
      <c r="W74" s="129">
        <f>IFERROR(W42/[1]Transportation_Planning_Factors!U$36,"--")</f>
        <v>0</v>
      </c>
      <c r="X74" s="128" t="str">
        <f>IFERROR(X42/[1]Transportation_Planning_Factors!W$36,"--")</f>
        <v>--</v>
      </c>
      <c r="Y74" s="129" t="str">
        <f>IFERROR(Y42/[1]Transportation_Planning_Factors!W$36,"--")</f>
        <v>--</v>
      </c>
      <c r="Z74" s="128">
        <f>IFERROR(Z42/[1]Transportation_Planning_Factors!Y$36,"--")</f>
        <v>0</v>
      </c>
      <c r="AA74" s="129">
        <f>IFERROR(AA42/[1]Transportation_Planning_Factors!Y$36,"--")</f>
        <v>0</v>
      </c>
      <c r="AB74" s="128">
        <f>IFERROR(AB42/[1]Transportation_Planning_Factors!AA$36,"--")</f>
        <v>-4.3650326530769235</v>
      </c>
      <c r="AC74" s="129">
        <f>IFERROR(AC42/[1]Transportation_Planning_Factors!AA$36,"--")</f>
        <v>-4.3650326530769235</v>
      </c>
      <c r="AD74" s="128">
        <f>IFERROR(AD42/[1]Transportation_Planning_Factors!AC$36,"--")</f>
        <v>0.61636796991285714</v>
      </c>
      <c r="AE74" s="129">
        <f>IFERROR(AE42/[1]Transportation_Planning_Factors!AC$36,"--")</f>
        <v>0.25175593137285718</v>
      </c>
      <c r="AF74" s="128">
        <f>IFERROR(AF42/[1]Transportation_Planning_Factors!AE$36,"--")</f>
        <v>0</v>
      </c>
      <c r="AG74" s="129">
        <f>IFERROR(AG42/[1]Transportation_Planning_Factors!AE$36,"--")</f>
        <v>0</v>
      </c>
      <c r="AH74" s="128" t="e">
        <f>AH42/[1]Transportation_Planning_Factors!AI36</f>
        <v>#REF!</v>
      </c>
      <c r="AI74" s="129" t="e">
        <f>AI42/[1]Transportation_Planning_Factors!AI36</f>
        <v>#REF!</v>
      </c>
      <c r="AJ74" s="131">
        <f t="shared" si="50"/>
        <v>115.58053082041286</v>
      </c>
      <c r="AK74" s="132">
        <f t="shared" si="50"/>
        <v>118.15098733087288</v>
      </c>
      <c r="AL74" s="131">
        <f t="shared" si="51"/>
        <v>0.86420826138461493</v>
      </c>
      <c r="AM74" s="132">
        <f t="shared" si="51"/>
        <v>0.90174760938461507</v>
      </c>
      <c r="AN74" s="131">
        <f t="shared" si="52"/>
        <v>30.065327531604396</v>
      </c>
      <c r="AO74" s="132">
        <f t="shared" si="52"/>
        <v>28.886295079384617</v>
      </c>
      <c r="AP74" s="131">
        <f t="shared" si="53"/>
        <v>146.51006661340188</v>
      </c>
      <c r="AQ74" s="133">
        <f t="shared" si="53"/>
        <v>147.93903001964213</v>
      </c>
      <c r="AT74" s="95">
        <f t="shared" ref="AT74:AU77" si="54">AJ74+AL74+AN74</f>
        <v>146.51006661340188</v>
      </c>
      <c r="AU74" s="95">
        <f t="shared" si="54"/>
        <v>147.9390300196421</v>
      </c>
    </row>
    <row r="75" spans="2:48" s="2" customFormat="1" x14ac:dyDescent="0.3">
      <c r="B75" s="127" t="s">
        <v>115</v>
      </c>
      <c r="C75" s="128">
        <f>SUM(C74:D74)</f>
        <v>58.951622610989013</v>
      </c>
      <c r="D75" s="129">
        <f>SUM(C74:D74)</f>
        <v>58.951622610989013</v>
      </c>
      <c r="E75" s="128">
        <f>SUM(E74:F74)</f>
        <v>0</v>
      </c>
      <c r="F75" s="129">
        <f>SUM(E74:F74)</f>
        <v>0</v>
      </c>
      <c r="G75" s="128">
        <f>SUM(G74:H74)</f>
        <v>18.719557999999999</v>
      </c>
      <c r="H75" s="129">
        <f>SUM(G74:H74)</f>
        <v>18.719557999999999</v>
      </c>
      <c r="I75" s="128">
        <f>SUM(I74:J74)</f>
        <v>8.6049327000000009</v>
      </c>
      <c r="J75" s="129">
        <f>SUM(I74:J74)</f>
        <v>8.6049327000000009</v>
      </c>
      <c r="K75" s="128">
        <f>SUM(K74:L74)</f>
        <v>-0.13406910000000005</v>
      </c>
      <c r="L75" s="129">
        <f>SUM(K74:L74)</f>
        <v>-0.13406910000000005</v>
      </c>
      <c r="M75" s="128">
        <f>SUM(M74:N74)</f>
        <v>214.14383625000002</v>
      </c>
      <c r="N75" s="130">
        <f>SUM(M74:N74)</f>
        <v>214.14383625000002</v>
      </c>
      <c r="O75" s="109"/>
      <c r="P75" s="130">
        <f>SUM(P74:Q74)</f>
        <v>0</v>
      </c>
      <c r="Q75" s="129">
        <f>SUM(P74:Q74)</f>
        <v>0</v>
      </c>
      <c r="R75" s="128">
        <f>SUM(R74:S74)</f>
        <v>-0.33864050000000001</v>
      </c>
      <c r="S75" s="129">
        <f>SUM(R74:S74)</f>
        <v>-0.33864050000000001</v>
      </c>
      <c r="T75" s="128">
        <f>SUM(T74:U74)</f>
        <v>2.3637980769230773</v>
      </c>
      <c r="U75" s="129">
        <f>SUM(T74:U74)</f>
        <v>2.3637980769230773</v>
      </c>
      <c r="V75" s="128">
        <f>SUM(V74:W74)</f>
        <v>0</v>
      </c>
      <c r="W75" s="129">
        <f>SUM(V74:W74)</f>
        <v>0</v>
      </c>
      <c r="X75" s="128">
        <f>SUM(X74:Y74)</f>
        <v>0</v>
      </c>
      <c r="Y75" s="129">
        <f>SUM(X74:Y74)</f>
        <v>0</v>
      </c>
      <c r="Z75" s="128">
        <f>SUM(Z74:AA74)</f>
        <v>0</v>
      </c>
      <c r="AA75" s="129">
        <f>SUM(Z74:AA74)</f>
        <v>0</v>
      </c>
      <c r="AB75" s="128">
        <f>SUM(AB74:AC74)</f>
        <v>-8.7300653061538469</v>
      </c>
      <c r="AC75" s="129">
        <f>SUM(AB74:AC74)</f>
        <v>-8.7300653061538469</v>
      </c>
      <c r="AD75" s="128">
        <f>SUM(AD74:AE74)</f>
        <v>0.86812390128571426</v>
      </c>
      <c r="AE75" s="129">
        <f>SUM(AD74:AE74)</f>
        <v>0.86812390128571426</v>
      </c>
      <c r="AF75" s="128">
        <f>SUM(AF74:AG74)</f>
        <v>0</v>
      </c>
      <c r="AG75" s="129">
        <f>SUM(AF74:AG74)</f>
        <v>0</v>
      </c>
      <c r="AH75" s="128" t="e">
        <f>SUM(AH74:AI74)</f>
        <v>#REF!</v>
      </c>
      <c r="AI75" s="129" t="e">
        <f>SUM(AH74:AI74)</f>
        <v>#REF!</v>
      </c>
      <c r="AJ75" s="131">
        <f t="shared" si="50"/>
        <v>233.73151815128574</v>
      </c>
      <c r="AK75" s="132">
        <f t="shared" si="50"/>
        <v>233.73151815128574</v>
      </c>
      <c r="AL75" s="131">
        <f t="shared" si="51"/>
        <v>1.7659558707692309</v>
      </c>
      <c r="AM75" s="132">
        <f t="shared" si="51"/>
        <v>1.7659558707692309</v>
      </c>
      <c r="AN75" s="131">
        <f t="shared" si="52"/>
        <v>58.951622610989013</v>
      </c>
      <c r="AO75" s="132">
        <f t="shared" si="52"/>
        <v>58.951622610989013</v>
      </c>
      <c r="AP75" s="131">
        <f t="shared" si="53"/>
        <v>294.44909663304401</v>
      </c>
      <c r="AQ75" s="133">
        <f t="shared" si="53"/>
        <v>294.44909663304401</v>
      </c>
      <c r="AT75" s="95">
        <f t="shared" si="54"/>
        <v>294.44909663304401</v>
      </c>
      <c r="AU75" s="95">
        <f t="shared" si="54"/>
        <v>294.44909663304401</v>
      </c>
    </row>
    <row r="76" spans="2:48" s="2" customFormat="1" x14ac:dyDescent="0.3">
      <c r="B76" s="127" t="s">
        <v>116</v>
      </c>
      <c r="C76" s="128">
        <f>C4*[1]Transportation_Planning_Factors!C41*[1]Transportation_Planning_Factors!C48*[1]Transportation_Planning_Factors!C51</f>
        <v>7.3851840000000006</v>
      </c>
      <c r="D76" s="129">
        <f>C76</f>
        <v>7.3851840000000006</v>
      </c>
      <c r="E76" s="128">
        <f>E4*[1]Transportation_Planning_Factors!E41*[1]Transportation_Planning_Factors!E48*[1]Transportation_Planning_Factors!E51</f>
        <v>1.0976547999999999</v>
      </c>
      <c r="F76" s="129">
        <f>E76</f>
        <v>1.0976547999999999</v>
      </c>
      <c r="G76" s="128">
        <f>G4*[1]Transportation_Planning_Factors!G41*[1]Transportation_Planning_Factors!G48*[1]Transportation_Planning_Factors!G51</f>
        <v>0.35415380000000007</v>
      </c>
      <c r="H76" s="129">
        <f>G76</f>
        <v>0.35415380000000007</v>
      </c>
      <c r="I76" s="128">
        <f>I4*[1]Transportation_Planning_Factors!I41*[1]Transportation_Planning_Factors!I48*[1]Transportation_Planning_Factors!I51</f>
        <v>0.52007835000000002</v>
      </c>
      <c r="J76" s="129">
        <f>I76</f>
        <v>0.52007835000000002</v>
      </c>
      <c r="K76" s="128">
        <f>K4*[1]Transportation_Planning_Factors!K41*[1]Transportation_Planning_Factors!K48*[1]Transportation_Planning_Factors!K51</f>
        <v>-4.5502240000000009</v>
      </c>
      <c r="L76" s="129">
        <f>K76</f>
        <v>-4.5502240000000009</v>
      </c>
      <c r="M76" s="128">
        <f>M4*[1]Transportation_Planning_Factors!M41*[1]Transportation_Planning_Factors!M48*[1]Transportation_Planning_Factors!M51</f>
        <v>0</v>
      </c>
      <c r="N76" s="130">
        <f>M76</f>
        <v>0</v>
      </c>
      <c r="O76" s="109"/>
      <c r="P76" s="130" t="str">
        <f>IFERROR(P4*[1]Transportation_Planning_Factors!O41*[1]Transportation_Planning_Factors!O48*[1]Transportation_Planning_Factors!O51,"--")</f>
        <v>--</v>
      </c>
      <c r="Q76" s="129" t="str">
        <f>P76</f>
        <v>--</v>
      </c>
      <c r="R76" s="128">
        <f>R4*[1]Transportation_Planning_Factors!Q41*[1]Transportation_Planning_Factors!Q48*[1]Transportation_Planning_Factors!Q51</f>
        <v>-0.4156042499999999</v>
      </c>
      <c r="S76" s="129">
        <f>R76</f>
        <v>-0.4156042499999999</v>
      </c>
      <c r="T76" s="128">
        <f>T4*[1]Transportation_Planning_Factors!S41*[1]Transportation_Planning_Factors!S48*[1]Transportation_Planning_Factors!S51</f>
        <v>1.0356937500000001</v>
      </c>
      <c r="U76" s="129">
        <f>T76</f>
        <v>1.0356937500000001</v>
      </c>
      <c r="V76" s="128">
        <f>V4*[1]Transportation_Planning_Factors!U41*[1]Transportation_Planning_Factors!U48*[1]Transportation_Planning_Factors!U51</f>
        <v>0</v>
      </c>
      <c r="W76" s="129">
        <f>V76</f>
        <v>0</v>
      </c>
      <c r="X76" s="128" t="str">
        <f>IFERROR(X4*[1]Transportation_Planning_Factors!W41*[1]Transportation_Planning_Factors!W48*[1]Transportation_Planning_Factors!W51,"--")</f>
        <v>--</v>
      </c>
      <c r="Y76" s="129" t="str">
        <f>X76</f>
        <v>--</v>
      </c>
      <c r="Z76" s="128" t="str">
        <f>IFERROR(Z4*[1]Transportation_Planning_Factors!Y41*[1]Transportation_Planning_Factors!Y48*[1]Transportation_Planning_Factors!Y51,"--")</f>
        <v>--</v>
      </c>
      <c r="AA76" s="129" t="str">
        <f>Z76</f>
        <v>--</v>
      </c>
      <c r="AB76" s="128">
        <f>AB4*[1]Transportation_Planning_Factors!AA41*[1]Transportation_Planning_Factors!AA48*[1]Transportation_Planning_Factors!AA51</f>
        <v>0</v>
      </c>
      <c r="AC76" s="129">
        <f>AB76</f>
        <v>0</v>
      </c>
      <c r="AD76" s="128">
        <f>AD4*[1]Transportation_Planning_Factors!AC41*[1]Transportation_Planning_Factors!AC48*[1]Transportation_Planning_Factors!AC51</f>
        <v>0</v>
      </c>
      <c r="AE76" s="129">
        <f>AD76</f>
        <v>0</v>
      </c>
      <c r="AF76" s="128">
        <f>AF4*[1]Transportation_Planning_Factors!AE41*[1]Transportation_Planning_Factors!AE48*[1]Transportation_Planning_Factors!AE51</f>
        <v>0</v>
      </c>
      <c r="AG76" s="129">
        <f>AF76</f>
        <v>0</v>
      </c>
      <c r="AH76" s="128" t="e">
        <f>AH4*[1]Transportation_Planning_Factors!AI41*[1]Transportation_Planning_Factors!AI48*[1]Transportation_Planning_Factors!AI51</f>
        <v>#REF!</v>
      </c>
      <c r="AI76" s="129" t="e">
        <f>AH76</f>
        <v>#REF!</v>
      </c>
      <c r="AJ76" s="131">
        <f>E76+G76+M76+V76+AD76+AF76</f>
        <v>1.4518086000000001</v>
      </c>
      <c r="AK76" s="132">
        <f>F76+H76+N76+W76+AE76+AG76</f>
        <v>1.4518086000000001</v>
      </c>
      <c r="AL76" s="131">
        <f t="shared" si="51"/>
        <v>-3.4100561500000008</v>
      </c>
      <c r="AM76" s="132">
        <f t="shared" si="51"/>
        <v>-3.4100561500000008</v>
      </c>
      <c r="AN76" s="131">
        <f t="shared" si="52"/>
        <v>7.3851840000000006</v>
      </c>
      <c r="AO76" s="132">
        <f t="shared" si="52"/>
        <v>7.3851840000000006</v>
      </c>
      <c r="AP76" s="131">
        <f t="shared" si="53"/>
        <v>5.4269364499999995</v>
      </c>
      <c r="AQ76" s="133">
        <f t="shared" si="53"/>
        <v>5.4269364499999995</v>
      </c>
      <c r="AT76" s="95">
        <f t="shared" si="54"/>
        <v>5.4269364499999995</v>
      </c>
      <c r="AU76" s="95">
        <f t="shared" si="54"/>
        <v>5.4269364499999995</v>
      </c>
    </row>
    <row r="77" spans="2:48" s="2" customFormat="1" ht="15" thickBot="1" x14ac:dyDescent="0.35">
      <c r="B77" s="155" t="s">
        <v>107</v>
      </c>
      <c r="C77" s="156">
        <f>SUM(C73,C75,C76)</f>
        <v>440.5129314958869</v>
      </c>
      <c r="D77" s="157">
        <f>SUM(D73,D75,D76)</f>
        <v>425.839357970989</v>
      </c>
      <c r="E77" s="156">
        <f t="shared" ref="E77:AI77" si="55">SUM(E73,E75,E76)</f>
        <v>225.64646531428573</v>
      </c>
      <c r="F77" s="157">
        <f t="shared" si="55"/>
        <v>184.81940885714286</v>
      </c>
      <c r="G77" s="156">
        <f t="shared" si="55"/>
        <v>207.93446178488375</v>
      </c>
      <c r="H77" s="157">
        <f t="shared" si="55"/>
        <v>182.56510730930233</v>
      </c>
      <c r="I77" s="156">
        <f t="shared" si="55"/>
        <v>97.564597133333336</v>
      </c>
      <c r="J77" s="157">
        <f t="shared" si="55"/>
        <v>97.564597133333336</v>
      </c>
      <c r="K77" s="156">
        <f t="shared" si="55"/>
        <v>-14.647116886666669</v>
      </c>
      <c r="L77" s="157">
        <f t="shared" si="55"/>
        <v>-10.288381480000002</v>
      </c>
      <c r="M77" s="156">
        <f t="shared" si="55"/>
        <v>486.9630836325</v>
      </c>
      <c r="N77" s="158">
        <f t="shared" si="55"/>
        <v>498.09856311750002</v>
      </c>
      <c r="O77" s="137"/>
      <c r="P77" s="158">
        <f t="shared" si="55"/>
        <v>-4.9592866541353375</v>
      </c>
      <c r="Q77" s="157">
        <f t="shared" si="55"/>
        <v>-4.6675639097744366</v>
      </c>
      <c r="R77" s="156">
        <f t="shared" si="55"/>
        <v>-20.414207111111111</v>
      </c>
      <c r="S77" s="157">
        <f t="shared" si="55"/>
        <v>-20.414207111111111</v>
      </c>
      <c r="T77" s="156">
        <f t="shared" si="55"/>
        <v>29.007304326923084</v>
      </c>
      <c r="U77" s="157">
        <f t="shared" si="55"/>
        <v>29.007304326923084</v>
      </c>
      <c r="V77" s="156">
        <f t="shared" si="55"/>
        <v>0</v>
      </c>
      <c r="W77" s="157">
        <f t="shared" si="55"/>
        <v>0</v>
      </c>
      <c r="X77" s="156">
        <f t="shared" si="55"/>
        <v>0</v>
      </c>
      <c r="Y77" s="157">
        <f t="shared" si="55"/>
        <v>0</v>
      </c>
      <c r="Z77" s="156">
        <f t="shared" si="55"/>
        <v>0</v>
      </c>
      <c r="AA77" s="157">
        <f t="shared" si="55"/>
        <v>0</v>
      </c>
      <c r="AB77" s="156">
        <f t="shared" si="55"/>
        <v>-82.935620408461546</v>
      </c>
      <c r="AC77" s="157">
        <f t="shared" si="55"/>
        <v>-82.935620408461546</v>
      </c>
      <c r="AD77" s="156">
        <f t="shared" si="55"/>
        <v>3.4830183190978357</v>
      </c>
      <c r="AE77" s="157">
        <f t="shared" si="55"/>
        <v>1.9361793677160175</v>
      </c>
      <c r="AF77" s="156">
        <f t="shared" si="55"/>
        <v>0</v>
      </c>
      <c r="AG77" s="157">
        <f t="shared" si="55"/>
        <v>0</v>
      </c>
      <c r="AH77" s="156" t="e">
        <f t="shared" si="55"/>
        <v>#REF!</v>
      </c>
      <c r="AI77" s="157" t="e">
        <f t="shared" si="55"/>
        <v>#REF!</v>
      </c>
      <c r="AJ77" s="159">
        <f t="shared" ref="AJ77:AO77" si="56">SUM(AJ73,AJ75:AJ76)</f>
        <v>924.02702905076751</v>
      </c>
      <c r="AK77" s="160">
        <f t="shared" si="56"/>
        <v>867.41925865166127</v>
      </c>
      <c r="AL77" s="159">
        <f t="shared" si="56"/>
        <v>3.6156703998817505</v>
      </c>
      <c r="AM77" s="160">
        <f t="shared" si="56"/>
        <v>8.2661285509093148</v>
      </c>
      <c r="AN77" s="159">
        <f t="shared" si="56"/>
        <v>440.5129314958869</v>
      </c>
      <c r="AO77" s="160">
        <f t="shared" si="56"/>
        <v>425.839357970989</v>
      </c>
      <c r="AP77" s="159">
        <f>SUM(AP73,AP75:AP76)</f>
        <v>1368.1556309465359</v>
      </c>
      <c r="AQ77" s="161">
        <f>SUM(AQ73,AQ75:AQ76)</f>
        <v>1301.5247451735595</v>
      </c>
      <c r="AT77" s="141">
        <f t="shared" si="54"/>
        <v>1368.1556309465361</v>
      </c>
      <c r="AU77" s="141">
        <f t="shared" si="54"/>
        <v>1301.5247451735595</v>
      </c>
      <c r="AV77" s="130">
        <f>SUM(AT77:AU77)</f>
        <v>2669.6803761200954</v>
      </c>
    </row>
    <row r="78" spans="2:48" s="2" customFormat="1" ht="15" thickTop="1" x14ac:dyDescent="0.3">
      <c r="B78" s="162"/>
      <c r="C78" s="3"/>
    </row>
    <row r="79" spans="2:48" s="2" customFormat="1" x14ac:dyDescent="0.3">
      <c r="C79" s="79" t="s">
        <v>42</v>
      </c>
      <c r="D79" s="3" t="s">
        <v>117</v>
      </c>
    </row>
    <row r="80" spans="2:48" s="2" customFormat="1" x14ac:dyDescent="0.3">
      <c r="C80" s="79"/>
      <c r="D80" s="3"/>
    </row>
    <row r="81" spans="1:41" s="2" customFormat="1" x14ac:dyDescent="0.3">
      <c r="B81" s="3"/>
      <c r="C81" s="3"/>
    </row>
    <row r="82" spans="1:41" s="2" customFormat="1" x14ac:dyDescent="0.3">
      <c r="B82" s="3"/>
      <c r="C82" s="3"/>
    </row>
    <row r="84" spans="1:41" x14ac:dyDescent="0.3">
      <c r="A84" s="2"/>
      <c r="AH84" s="3"/>
      <c r="AI84" s="3"/>
      <c r="AJ84" s="3"/>
      <c r="AK84" s="3"/>
      <c r="AL84" s="3"/>
      <c r="AM84" s="3"/>
      <c r="AN84" s="3"/>
      <c r="AO84" s="3"/>
    </row>
    <row r="85" spans="1:41" x14ac:dyDescent="0.3">
      <c r="A85" s="2"/>
      <c r="AH85" s="3"/>
      <c r="AI85" s="3"/>
      <c r="AJ85" s="3"/>
      <c r="AK85" s="3"/>
      <c r="AL85" s="3"/>
      <c r="AM85" s="3"/>
      <c r="AN85" s="3"/>
      <c r="AO85" s="3"/>
    </row>
    <row r="86" spans="1:41" x14ac:dyDescent="0.3">
      <c r="A86" s="2"/>
      <c r="AH86" s="3"/>
      <c r="AI86" s="3"/>
      <c r="AJ86" s="3"/>
      <c r="AK86" s="3"/>
      <c r="AL86" s="3"/>
      <c r="AM86" s="3"/>
      <c r="AN86" s="3"/>
      <c r="AO86" s="3"/>
    </row>
    <row r="87" spans="1:41" x14ac:dyDescent="0.3">
      <c r="A87" s="2"/>
      <c r="AH87" s="3"/>
      <c r="AI87" s="3"/>
      <c r="AJ87" s="3"/>
      <c r="AK87" s="3"/>
      <c r="AL87" s="3"/>
      <c r="AM87" s="3"/>
      <c r="AN87" s="3"/>
      <c r="AO87" s="3"/>
    </row>
    <row r="88" spans="1:41" x14ac:dyDescent="0.3">
      <c r="A88" s="2"/>
      <c r="AH88" s="3"/>
      <c r="AI88" s="3"/>
      <c r="AJ88" s="3"/>
      <c r="AK88" s="3"/>
      <c r="AL88" s="3"/>
      <c r="AM88" s="3"/>
      <c r="AN88" s="3"/>
      <c r="AO88" s="3"/>
    </row>
    <row r="89" spans="1:41" x14ac:dyDescent="0.3">
      <c r="A89" s="2"/>
      <c r="AH89" s="3"/>
      <c r="AI89" s="3"/>
      <c r="AJ89" s="3"/>
      <c r="AK89" s="3"/>
      <c r="AL89" s="3"/>
      <c r="AM89" s="3"/>
      <c r="AN89" s="3"/>
      <c r="AO89" s="3"/>
    </row>
    <row r="90" spans="1:41" x14ac:dyDescent="0.3">
      <c r="A90" s="2"/>
      <c r="AH90" s="3"/>
      <c r="AI90" s="3"/>
      <c r="AJ90" s="3"/>
      <c r="AK90" s="3"/>
      <c r="AL90" s="3"/>
      <c r="AM90" s="3"/>
      <c r="AN90" s="3"/>
      <c r="AO90" s="3"/>
    </row>
    <row r="91" spans="1:41" x14ac:dyDescent="0.3">
      <c r="A91" s="2"/>
      <c r="AH91" s="3"/>
      <c r="AI91" s="3"/>
      <c r="AJ91" s="3"/>
      <c r="AK91" s="3"/>
      <c r="AL91" s="3"/>
      <c r="AM91" s="3"/>
      <c r="AN91" s="3"/>
      <c r="AO91" s="3"/>
    </row>
    <row r="92" spans="1:41" x14ac:dyDescent="0.3">
      <c r="A92" s="2"/>
      <c r="AH92" s="3"/>
      <c r="AI92" s="3"/>
      <c r="AJ92" s="3"/>
      <c r="AK92" s="3"/>
      <c r="AL92" s="3"/>
      <c r="AM92" s="3"/>
      <c r="AN92" s="3"/>
      <c r="AO92" s="3"/>
    </row>
    <row r="93" spans="1:41" x14ac:dyDescent="0.3">
      <c r="A93" s="2"/>
      <c r="AH93" s="3"/>
      <c r="AI93" s="3"/>
      <c r="AJ93" s="3"/>
      <c r="AK93" s="3"/>
      <c r="AL93" s="3"/>
      <c r="AM93" s="3"/>
      <c r="AN93" s="3"/>
      <c r="AO93" s="3"/>
    </row>
    <row r="94" spans="1:41" x14ac:dyDescent="0.3">
      <c r="A94" s="2"/>
      <c r="AH94" s="3"/>
      <c r="AI94" s="3"/>
      <c r="AJ94" s="3"/>
      <c r="AK94" s="3"/>
      <c r="AL94" s="3"/>
      <c r="AM94" s="3"/>
      <c r="AN94" s="3"/>
      <c r="AO94" s="3"/>
    </row>
    <row r="95" spans="1:41" x14ac:dyDescent="0.3">
      <c r="A95" s="2"/>
      <c r="AH95" s="3"/>
      <c r="AI95" s="3"/>
      <c r="AJ95" s="3"/>
      <c r="AK95" s="3"/>
      <c r="AL95" s="3"/>
      <c r="AM95" s="3"/>
      <c r="AN95" s="3"/>
      <c r="AO95" s="3"/>
    </row>
    <row r="96" spans="1:41" x14ac:dyDescent="0.3">
      <c r="A96" s="2"/>
      <c r="AH96" s="3"/>
      <c r="AI96" s="3"/>
      <c r="AJ96" s="3"/>
      <c r="AK96" s="3"/>
      <c r="AL96" s="3"/>
      <c r="AM96" s="3"/>
      <c r="AN96" s="3"/>
      <c r="AO96" s="3"/>
    </row>
    <row r="97" spans="1:41" x14ac:dyDescent="0.3">
      <c r="A97" s="2"/>
      <c r="AH97" s="3"/>
      <c r="AI97" s="3"/>
      <c r="AJ97" s="3"/>
      <c r="AK97" s="3"/>
      <c r="AL97" s="3"/>
      <c r="AM97" s="3"/>
      <c r="AN97" s="3"/>
      <c r="AO97" s="3"/>
    </row>
    <row r="98" spans="1:41" x14ac:dyDescent="0.3">
      <c r="A98" s="2"/>
      <c r="AH98" s="3"/>
      <c r="AI98" s="3"/>
      <c r="AJ98" s="3"/>
      <c r="AK98" s="3"/>
      <c r="AL98" s="3"/>
      <c r="AM98" s="3"/>
      <c r="AN98" s="3"/>
      <c r="AO98" s="3"/>
    </row>
    <row r="99" spans="1:41" x14ac:dyDescent="0.3">
      <c r="A99" s="2"/>
      <c r="AH99" s="3"/>
      <c r="AI99" s="3"/>
      <c r="AJ99" s="3"/>
      <c r="AK99" s="3"/>
      <c r="AL99" s="3"/>
      <c r="AM99" s="3"/>
      <c r="AN99" s="3"/>
      <c r="AO99" s="3"/>
    </row>
    <row r="100" spans="1:41" x14ac:dyDescent="0.3">
      <c r="A100" s="2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3">
      <c r="A101" s="2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3">
      <c r="A102" s="2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3">
      <c r="A103" s="2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3">
      <c r="A104" s="2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3">
      <c r="A105" s="2"/>
      <c r="AH105" s="3"/>
      <c r="AI105" s="3"/>
      <c r="AJ105" s="3"/>
      <c r="AK105" s="3"/>
      <c r="AL105" s="3"/>
      <c r="AM105" s="3"/>
      <c r="AN105" s="3"/>
      <c r="AO105" s="3"/>
    </row>
  </sheetData>
  <mergeCells count="200">
    <mergeCell ref="AJ30:AK30"/>
    <mergeCell ref="AL30:AM30"/>
    <mergeCell ref="AL57:AM57"/>
    <mergeCell ref="AN57:AO57"/>
    <mergeCell ref="AP57:AQ57"/>
    <mergeCell ref="Z57:AA57"/>
    <mergeCell ref="AB57:AC57"/>
    <mergeCell ref="AD57:AE57"/>
    <mergeCell ref="AF57:AG57"/>
    <mergeCell ref="AH57:AI57"/>
    <mergeCell ref="AJ57:AK57"/>
    <mergeCell ref="AD30:AE30"/>
    <mergeCell ref="AF30:AG30"/>
    <mergeCell ref="M57:N57"/>
    <mergeCell ref="P57:Q57"/>
    <mergeCell ref="R57:S57"/>
    <mergeCell ref="T57:U57"/>
    <mergeCell ref="V57:W57"/>
    <mergeCell ref="X57:Y57"/>
    <mergeCell ref="AH30:AI30"/>
    <mergeCell ref="C57:D57"/>
    <mergeCell ref="E57:F57"/>
    <mergeCell ref="G57:H57"/>
    <mergeCell ref="I57:J57"/>
    <mergeCell ref="K57:L57"/>
    <mergeCell ref="V30:W30"/>
    <mergeCell ref="X30:Y30"/>
    <mergeCell ref="Z30:AA30"/>
    <mergeCell ref="AB30:AC30"/>
    <mergeCell ref="AP21:AQ21"/>
    <mergeCell ref="C30:D30"/>
    <mergeCell ref="E30:F30"/>
    <mergeCell ref="G30:H30"/>
    <mergeCell ref="I30:J30"/>
    <mergeCell ref="K30:L30"/>
    <mergeCell ref="M30:N30"/>
    <mergeCell ref="P30:Q30"/>
    <mergeCell ref="R30:S30"/>
    <mergeCell ref="T30:U30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AN30:AO30"/>
    <mergeCell ref="AP30:AQ30"/>
    <mergeCell ref="C21:D21"/>
    <mergeCell ref="E21:F21"/>
    <mergeCell ref="G21:H21"/>
    <mergeCell ref="I21:J21"/>
    <mergeCell ref="K21:L21"/>
    <mergeCell ref="M21:N21"/>
    <mergeCell ref="P21:Q21"/>
    <mergeCell ref="Z12:AA12"/>
    <mergeCell ref="AB12:AC12"/>
    <mergeCell ref="M12:N12"/>
    <mergeCell ref="P12:Q12"/>
    <mergeCell ref="R12:S12"/>
    <mergeCell ref="T12:U12"/>
    <mergeCell ref="V12:W12"/>
    <mergeCell ref="X12:Y12"/>
    <mergeCell ref="AL10:AM10"/>
    <mergeCell ref="AN10:AO10"/>
    <mergeCell ref="AP10:AQ10"/>
    <mergeCell ref="C12:D12"/>
    <mergeCell ref="E12:F12"/>
    <mergeCell ref="G12:H12"/>
    <mergeCell ref="I12:J12"/>
    <mergeCell ref="K12:L12"/>
    <mergeCell ref="V10:W10"/>
    <mergeCell ref="X10:Y10"/>
    <mergeCell ref="Z10:AA10"/>
    <mergeCell ref="AB10:AC10"/>
    <mergeCell ref="AD10:AE10"/>
    <mergeCell ref="AF10:AG10"/>
    <mergeCell ref="AL12:AM12"/>
    <mergeCell ref="AN12:AO12"/>
    <mergeCell ref="AP12:AQ12"/>
    <mergeCell ref="AD12:AE12"/>
    <mergeCell ref="AF12:AG12"/>
    <mergeCell ref="AH12:AI12"/>
    <mergeCell ref="AJ12:AK12"/>
    <mergeCell ref="AP9:AQ9"/>
    <mergeCell ref="C10:D10"/>
    <mergeCell ref="E10:F10"/>
    <mergeCell ref="G10:H10"/>
    <mergeCell ref="I10:J10"/>
    <mergeCell ref="K10:L10"/>
    <mergeCell ref="M10:N10"/>
    <mergeCell ref="P10:Q10"/>
    <mergeCell ref="R10:S10"/>
    <mergeCell ref="T10:U10"/>
    <mergeCell ref="AD9:AE9"/>
    <mergeCell ref="AF9:AG9"/>
    <mergeCell ref="AH9:AI9"/>
    <mergeCell ref="AJ9:AK9"/>
    <mergeCell ref="AL9:AM9"/>
    <mergeCell ref="AN9:AO9"/>
    <mergeCell ref="R9:S9"/>
    <mergeCell ref="T9:U9"/>
    <mergeCell ref="V9:W9"/>
    <mergeCell ref="X9:Y9"/>
    <mergeCell ref="Z9:AA9"/>
    <mergeCell ref="AB9:AC9"/>
    <mergeCell ref="AH10:AI10"/>
    <mergeCell ref="AJ10:AK10"/>
    <mergeCell ref="C9:D9"/>
    <mergeCell ref="E9:F9"/>
    <mergeCell ref="G9:H9"/>
    <mergeCell ref="I9:J9"/>
    <mergeCell ref="K9:L9"/>
    <mergeCell ref="M9:N9"/>
    <mergeCell ref="P9:Q9"/>
    <mergeCell ref="Z8:AA8"/>
    <mergeCell ref="AB8:AC8"/>
    <mergeCell ref="M8:N8"/>
    <mergeCell ref="P8:Q8"/>
    <mergeCell ref="R8:S8"/>
    <mergeCell ref="T8:U8"/>
    <mergeCell ref="V8:W8"/>
    <mergeCell ref="X8:Y8"/>
    <mergeCell ref="AH7:AI7"/>
    <mergeCell ref="AJ7:AK7"/>
    <mergeCell ref="AL7:AM7"/>
    <mergeCell ref="AN7:AO7"/>
    <mergeCell ref="AP7:AQ7"/>
    <mergeCell ref="C8:D8"/>
    <mergeCell ref="E8:F8"/>
    <mergeCell ref="G8:H8"/>
    <mergeCell ref="I8:J8"/>
    <mergeCell ref="K8:L8"/>
    <mergeCell ref="V7:W7"/>
    <mergeCell ref="X7:Y7"/>
    <mergeCell ref="Z7:AA7"/>
    <mergeCell ref="AB7:AC7"/>
    <mergeCell ref="AD7:AE7"/>
    <mergeCell ref="AF7:AG7"/>
    <mergeCell ref="AL8:AM8"/>
    <mergeCell ref="AN8:AO8"/>
    <mergeCell ref="AP8:AQ8"/>
    <mergeCell ref="AD8:AE8"/>
    <mergeCell ref="AF8:AG8"/>
    <mergeCell ref="AH8:AI8"/>
    <mergeCell ref="AJ8:AK8"/>
    <mergeCell ref="AJ6:AK6"/>
    <mergeCell ref="AL6:AM6"/>
    <mergeCell ref="AN6:AO6"/>
    <mergeCell ref="R6:S6"/>
    <mergeCell ref="T6:U6"/>
    <mergeCell ref="V6:W6"/>
    <mergeCell ref="X6:Y6"/>
    <mergeCell ref="Z6:AA6"/>
    <mergeCell ref="AB6:AC6"/>
    <mergeCell ref="C7:D7"/>
    <mergeCell ref="E7:F7"/>
    <mergeCell ref="G7:H7"/>
    <mergeCell ref="I7:J7"/>
    <mergeCell ref="K7:L7"/>
    <mergeCell ref="M7:N7"/>
    <mergeCell ref="P7:Q7"/>
    <mergeCell ref="R7:S7"/>
    <mergeCell ref="T7:U7"/>
    <mergeCell ref="AP2:AQ2"/>
    <mergeCell ref="C6:D6"/>
    <mergeCell ref="E6:F6"/>
    <mergeCell ref="G6:H6"/>
    <mergeCell ref="I6:J6"/>
    <mergeCell ref="K6:L6"/>
    <mergeCell ref="M6:N6"/>
    <mergeCell ref="P6:Q6"/>
    <mergeCell ref="Z2:AA2"/>
    <mergeCell ref="AB2:AC2"/>
    <mergeCell ref="AD2:AE2"/>
    <mergeCell ref="AF2:AG2"/>
    <mergeCell ref="AH2:AI2"/>
    <mergeCell ref="AJ2:AK2"/>
    <mergeCell ref="M2:N2"/>
    <mergeCell ref="P2:Q2"/>
    <mergeCell ref="R2:S2"/>
    <mergeCell ref="T2:U2"/>
    <mergeCell ref="V2:W2"/>
    <mergeCell ref="X2:Y2"/>
    <mergeCell ref="AP6:AQ6"/>
    <mergeCell ref="AD6:AE6"/>
    <mergeCell ref="AF6:AG6"/>
    <mergeCell ref="AH6:AI6"/>
    <mergeCell ref="C2:D2"/>
    <mergeCell ref="E2:F2"/>
    <mergeCell ref="G2:H2"/>
    <mergeCell ref="I2:J2"/>
    <mergeCell ref="K2:L2"/>
    <mergeCell ref="AL2:AM2"/>
    <mergeCell ref="AN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Transportation_Planning_Factors</vt:lpstr>
      <vt:lpstr>Travel_Demand_Forecast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2022-02-22T18:37:40Z</dcterms:created>
  <dcterms:modified xsi:type="dcterms:W3CDTF">2022-02-22T19:45:36Z</dcterms:modified>
</cp:coreProperties>
</file>