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40" yWindow="240" windowWidth="24700" windowHeight="15360" tabRatio="500" activeTab="1"/>
  </bookViews>
  <sheets>
    <sheet name="PureFwdStart" sheetId="1" r:id="rId1"/>
    <sheet name="FwdvsRealizedBasi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3" i="2"/>
  <c r="C3" i="2"/>
  <c r="G4" i="2"/>
  <c r="E4" i="2"/>
  <c r="H4" i="2"/>
  <c r="G5" i="2"/>
  <c r="E5" i="2"/>
  <c r="H5" i="2"/>
  <c r="G6" i="2"/>
  <c r="E6" i="2"/>
  <c r="H6" i="2"/>
  <c r="G7" i="2"/>
  <c r="E7" i="2"/>
  <c r="H7" i="2"/>
  <c r="G8" i="2"/>
  <c r="E8" i="2"/>
  <c r="H8" i="2"/>
  <c r="G9" i="2"/>
  <c r="E9" i="2"/>
  <c r="H9" i="2"/>
  <c r="G10" i="2"/>
  <c r="E10" i="2"/>
  <c r="H10" i="2"/>
  <c r="G11" i="2"/>
  <c r="E11" i="2"/>
  <c r="H11" i="2"/>
  <c r="G12" i="2"/>
  <c r="E12" i="2"/>
  <c r="H12" i="2"/>
  <c r="G13" i="2"/>
  <c r="E13" i="2"/>
  <c r="H13" i="2"/>
  <c r="G14" i="2"/>
  <c r="E14" i="2"/>
  <c r="H14" i="2"/>
  <c r="G15" i="2"/>
  <c r="E15" i="2"/>
  <c r="H15" i="2"/>
  <c r="G16" i="2"/>
  <c r="E16" i="2"/>
  <c r="H16" i="2"/>
  <c r="G17" i="2"/>
  <c r="E17" i="2"/>
  <c r="H17" i="2"/>
  <c r="G18" i="2"/>
  <c r="E18" i="2"/>
  <c r="H18" i="2"/>
  <c r="G19" i="2"/>
  <c r="E19" i="2"/>
  <c r="H19" i="2"/>
  <c r="G20" i="2"/>
  <c r="E20" i="2"/>
  <c r="H20" i="2"/>
  <c r="G21" i="2"/>
  <c r="E21" i="2"/>
  <c r="H21" i="2"/>
  <c r="G22" i="2"/>
  <c r="E22" i="2"/>
  <c r="H22" i="2"/>
  <c r="G23" i="2"/>
  <c r="E23" i="2"/>
  <c r="H23" i="2"/>
  <c r="G24" i="2"/>
  <c r="E24" i="2"/>
  <c r="H24" i="2"/>
  <c r="G25" i="2"/>
  <c r="E25" i="2"/>
  <c r="H25" i="2"/>
  <c r="G26" i="2"/>
  <c r="E26" i="2"/>
  <c r="H26" i="2"/>
  <c r="G27" i="2"/>
  <c r="E27" i="2"/>
  <c r="H27" i="2"/>
  <c r="G28" i="2"/>
  <c r="E28" i="2"/>
  <c r="H28" i="2"/>
  <c r="G29" i="2"/>
  <c r="E29" i="2"/>
  <c r="H29" i="2"/>
  <c r="G30" i="2"/>
  <c r="E30" i="2"/>
  <c r="H30" i="2"/>
  <c r="G31" i="2"/>
  <c r="E31" i="2"/>
  <c r="H31" i="2"/>
  <c r="G32" i="2"/>
  <c r="E32" i="2"/>
  <c r="H32" i="2"/>
  <c r="G3" i="2"/>
  <c r="E3" i="2"/>
  <c r="H3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2" i="1"/>
  <c r="K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<sst xmlns="http://schemas.openxmlformats.org/spreadsheetml/2006/main" count="23" uniqueCount="11">
  <si>
    <t>Maturity</t>
  </si>
  <si>
    <t>VS Start</t>
  </si>
  <si>
    <t>KT</t>
  </si>
  <si>
    <t>Kt</t>
  </si>
  <si>
    <t>FwdStrike</t>
  </si>
  <si>
    <t>FwdStrikeSteep</t>
  </si>
  <si>
    <t>FwdStrikeFlat</t>
  </si>
  <si>
    <t>Realized</t>
  </si>
  <si>
    <t>MTM VarSwap</t>
  </si>
  <si>
    <t>FwdStrike and PNL</t>
  </si>
  <si>
    <t>Short Implied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</si>
</sst>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1M/2M Fwd</a:t>
            </a:r>
            <a:r>
              <a:rPr lang="en-US" baseline="0"/>
              <a:t> Var Swap PNL Over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PureFwdStart!$Q$1</c:f>
              <c:strCache>
                <c:ptCount val="1"/>
                <c:pt idx="0">
                  <c:v>FwdStrikeSteep</c:v>
                </c:pt>
              </c:strCache>
            </c:strRef>
          </c:tx>
          <c:marker>
            <c:symbol val="none"/>
          </c:marker>
          <c:cat>
            <c:numRef>
              <c:f>PureFwdStart!$A$3:$A$32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PureFwdStart!$Q$3:$Q$32</c:f>
              <c:numCache>
                <c:formatCode>General</c:formatCode>
                <c:ptCount val="30"/>
                <c:pt idx="0">
                  <c:v>3.37772916666654</c:v>
                </c:pt>
                <c:pt idx="1">
                  <c:v>6.57683333333324</c:v>
                </c:pt>
                <c:pt idx="2">
                  <c:v>9.596187499999814</c:v>
                </c:pt>
                <c:pt idx="3">
                  <c:v>12.43466666666643</c:v>
                </c:pt>
                <c:pt idx="4">
                  <c:v>15.09114583333297</c:v>
                </c:pt>
                <c:pt idx="5">
                  <c:v>17.56449999999967</c:v>
                </c:pt>
                <c:pt idx="6">
                  <c:v>19.8536041666664</c:v>
                </c:pt>
                <c:pt idx="7">
                  <c:v>21.957333333333</c:v>
                </c:pt>
                <c:pt idx="8">
                  <c:v>23.87456249999946</c:v>
                </c:pt>
                <c:pt idx="9">
                  <c:v>25.60416666666617</c:v>
                </c:pt>
                <c:pt idx="10">
                  <c:v>27.14502083333281</c:v>
                </c:pt>
                <c:pt idx="11">
                  <c:v>28.49599999999941</c:v>
                </c:pt>
                <c:pt idx="12">
                  <c:v>29.65597916666604</c:v>
                </c:pt>
                <c:pt idx="13">
                  <c:v>30.62383333333258</c:v>
                </c:pt>
                <c:pt idx="14">
                  <c:v>31.39843749999926</c:v>
                </c:pt>
                <c:pt idx="15">
                  <c:v>31.97866666666596</c:v>
                </c:pt>
                <c:pt idx="16">
                  <c:v>32.36339583333256</c:v>
                </c:pt>
                <c:pt idx="17">
                  <c:v>32.55149999999918</c:v>
                </c:pt>
                <c:pt idx="18">
                  <c:v>32.54185416666587</c:v>
                </c:pt>
                <c:pt idx="19">
                  <c:v>32.33333333333246</c:v>
                </c:pt>
                <c:pt idx="20">
                  <c:v>31.92481249999906</c:v>
                </c:pt>
                <c:pt idx="21">
                  <c:v>31.31516666666585</c:v>
                </c:pt>
                <c:pt idx="22">
                  <c:v>30.50327083333246</c:v>
                </c:pt>
                <c:pt idx="23">
                  <c:v>29.48799999999915</c:v>
                </c:pt>
                <c:pt idx="24">
                  <c:v>28.26822916666566</c:v>
                </c:pt>
                <c:pt idx="25">
                  <c:v>26.84283333333241</c:v>
                </c:pt>
                <c:pt idx="26">
                  <c:v>25.21068749999904</c:v>
                </c:pt>
                <c:pt idx="27">
                  <c:v>23.37066666666573</c:v>
                </c:pt>
                <c:pt idx="28">
                  <c:v>21.32164583333241</c:v>
                </c:pt>
                <c:pt idx="29">
                  <c:v>19.06249999999903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PureFwdStart!$K$1</c:f>
              <c:strCache>
                <c:ptCount val="1"/>
                <c:pt idx="0">
                  <c:v>FwdStrikeFlat</c:v>
                </c:pt>
              </c:strCache>
            </c:strRef>
          </c:tx>
          <c:marker>
            <c:symbol val="none"/>
          </c:marker>
          <c:cat>
            <c:numRef>
              <c:f>PureFwdStart!$A$3:$A$32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PureFwdStart!$K$3:$K$32</c:f>
              <c:numCache>
                <c:formatCode>General</c:formatCode>
                <c:ptCount val="30"/>
                <c:pt idx="0">
                  <c:v>-4.275750000000016</c:v>
                </c:pt>
                <c:pt idx="1">
                  <c:v>-8.436000000000092</c:v>
                </c:pt>
                <c:pt idx="2">
                  <c:v>-12.48025000000007</c:v>
                </c:pt>
                <c:pt idx="3">
                  <c:v>-16.40800000000013</c:v>
                </c:pt>
                <c:pt idx="4">
                  <c:v>-20.21875000000011</c:v>
                </c:pt>
                <c:pt idx="5">
                  <c:v>-23.91200000000015</c:v>
                </c:pt>
                <c:pt idx="6">
                  <c:v>-27.48725000000013</c:v>
                </c:pt>
                <c:pt idx="7">
                  <c:v>-30.94400000000019</c:v>
                </c:pt>
                <c:pt idx="8">
                  <c:v>-34.28175000000022</c:v>
                </c:pt>
                <c:pt idx="9">
                  <c:v>-37.50000000000017</c:v>
                </c:pt>
                <c:pt idx="10">
                  <c:v>-40.59825000000017</c:v>
                </c:pt>
                <c:pt idx="11">
                  <c:v>-43.5760000000002</c:v>
                </c:pt>
                <c:pt idx="12">
                  <c:v>-46.43275000000017</c:v>
                </c:pt>
                <c:pt idx="13">
                  <c:v>-49.16800000000023</c:v>
                </c:pt>
                <c:pt idx="14">
                  <c:v>-51.78125000000023</c:v>
                </c:pt>
                <c:pt idx="15">
                  <c:v>-54.27200000000022</c:v>
                </c:pt>
                <c:pt idx="16">
                  <c:v>-56.63975000000016</c:v>
                </c:pt>
                <c:pt idx="17">
                  <c:v>-58.88400000000019</c:v>
                </c:pt>
                <c:pt idx="18">
                  <c:v>-61.00425000000018</c:v>
                </c:pt>
                <c:pt idx="19">
                  <c:v>-63.00000000000017</c:v>
                </c:pt>
                <c:pt idx="20">
                  <c:v>-64.87075000000016</c:v>
                </c:pt>
                <c:pt idx="21">
                  <c:v>-66.61600000000015</c:v>
                </c:pt>
                <c:pt idx="22">
                  <c:v>-68.23525000000017</c:v>
                </c:pt>
                <c:pt idx="23">
                  <c:v>-69.72800000000012</c:v>
                </c:pt>
                <c:pt idx="24">
                  <c:v>-71.09375000000011</c:v>
                </c:pt>
                <c:pt idx="25">
                  <c:v>-72.33200000000011</c:v>
                </c:pt>
                <c:pt idx="26">
                  <c:v>-73.44225000000005</c:v>
                </c:pt>
                <c:pt idx="27">
                  <c:v>-74.42400000000003</c:v>
                </c:pt>
                <c:pt idx="28">
                  <c:v>-75.27675000000005</c:v>
                </c:pt>
                <c:pt idx="29">
                  <c:v>-76.0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PureFwdStart!$E$1</c:f>
              <c:strCache>
                <c:ptCount val="1"/>
                <c:pt idx="0">
                  <c:v>FwdStrike</c:v>
                </c:pt>
              </c:strCache>
            </c:strRef>
          </c:tx>
          <c:marker>
            <c:symbol val="none"/>
          </c:marker>
          <c:cat>
            <c:numRef>
              <c:f>PureFwdStart!$A$3:$A$32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PureFwdStart!$E$3:$E$32</c:f>
              <c:numCache>
                <c:formatCode>General</c:formatCode>
                <c:ptCount val="30"/>
                <c:pt idx="0">
                  <c:v>-2.53333333333336</c:v>
                </c:pt>
                <c:pt idx="1">
                  <c:v>-5.066666666666663</c:v>
                </c:pt>
                <c:pt idx="2">
                  <c:v>-7.600000000000023</c:v>
                </c:pt>
                <c:pt idx="3">
                  <c:v>-10.13333333333333</c:v>
                </c:pt>
                <c:pt idx="4">
                  <c:v>-12.66666666666669</c:v>
                </c:pt>
                <c:pt idx="5">
                  <c:v>-15.19999999999999</c:v>
                </c:pt>
                <c:pt idx="6">
                  <c:v>-17.73333333333335</c:v>
                </c:pt>
                <c:pt idx="7">
                  <c:v>-20.26666666666665</c:v>
                </c:pt>
                <c:pt idx="8">
                  <c:v>-22.80000000000001</c:v>
                </c:pt>
                <c:pt idx="9">
                  <c:v>-25.33333333333331</c:v>
                </c:pt>
                <c:pt idx="10">
                  <c:v>-27.86666666666667</c:v>
                </c:pt>
                <c:pt idx="11">
                  <c:v>-30.40000000000003</c:v>
                </c:pt>
                <c:pt idx="12">
                  <c:v>-32.93333333333334</c:v>
                </c:pt>
                <c:pt idx="13">
                  <c:v>-35.4666666666667</c:v>
                </c:pt>
                <c:pt idx="14">
                  <c:v>-38.0</c:v>
                </c:pt>
                <c:pt idx="15">
                  <c:v>-40.53333333333336</c:v>
                </c:pt>
                <c:pt idx="16">
                  <c:v>-43.06666666666666</c:v>
                </c:pt>
                <c:pt idx="17">
                  <c:v>-45.60000000000002</c:v>
                </c:pt>
                <c:pt idx="18">
                  <c:v>-48.13333333333332</c:v>
                </c:pt>
                <c:pt idx="19">
                  <c:v>-50.66666666666669</c:v>
                </c:pt>
                <c:pt idx="20">
                  <c:v>-53.19999999999998</c:v>
                </c:pt>
                <c:pt idx="21">
                  <c:v>-55.73333333333334</c:v>
                </c:pt>
                <c:pt idx="22">
                  <c:v>-58.26666666666665</c:v>
                </c:pt>
                <c:pt idx="23">
                  <c:v>-60.80000000000001</c:v>
                </c:pt>
                <c:pt idx="24">
                  <c:v>-63.33333333333331</c:v>
                </c:pt>
                <c:pt idx="25">
                  <c:v>-65.86666666666667</c:v>
                </c:pt>
                <c:pt idx="26">
                  <c:v>-68.39999999999997</c:v>
                </c:pt>
                <c:pt idx="27">
                  <c:v>-70.93333333333334</c:v>
                </c:pt>
                <c:pt idx="28">
                  <c:v>-73.4666666666667</c:v>
                </c:pt>
                <c:pt idx="29">
                  <c:v>-76.0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49576"/>
        <c:axId val="-2094754536"/>
      </c:lineChart>
      <c:catAx>
        <c:axId val="-209474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754536"/>
        <c:crosses val="autoZero"/>
        <c:auto val="1"/>
        <c:lblAlgn val="ctr"/>
        <c:lblOffset val="100"/>
        <c:noMultiLvlLbl val="0"/>
      </c:catAx>
      <c:valAx>
        <c:axId val="-209475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49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FwdvsRealizedBasis!$H$3:$H$32</c:f>
              <c:numCache>
                <c:formatCode>General</c:formatCode>
                <c:ptCount val="30"/>
                <c:pt idx="0">
                  <c:v>1.526076666666694</c:v>
                </c:pt>
                <c:pt idx="1">
                  <c:v>3.211279999999976</c:v>
                </c:pt>
                <c:pt idx="2">
                  <c:v>5.056070000000181</c:v>
                </c:pt>
                <c:pt idx="3">
                  <c:v>7.060906666666813</c:v>
                </c:pt>
                <c:pt idx="4">
                  <c:v>9.226250000000144</c:v>
                </c:pt>
                <c:pt idx="5">
                  <c:v>11.55256000000018</c:v>
                </c:pt>
                <c:pt idx="6">
                  <c:v>14.04029666666702</c:v>
                </c:pt>
                <c:pt idx="7">
                  <c:v>16.6899200000004</c:v>
                </c:pt>
                <c:pt idx="8">
                  <c:v>19.50189000000052</c:v>
                </c:pt>
                <c:pt idx="9">
                  <c:v>22.47666666666733</c:v>
                </c:pt>
                <c:pt idx="10">
                  <c:v>25.61471000000073</c:v>
                </c:pt>
                <c:pt idx="11">
                  <c:v>28.91648000000081</c:v>
                </c:pt>
                <c:pt idx="12">
                  <c:v>32.38243666666765</c:v>
                </c:pt>
                <c:pt idx="13">
                  <c:v>36.01304000000096</c:v>
                </c:pt>
                <c:pt idx="14">
                  <c:v>39.8087500000012</c:v>
                </c:pt>
                <c:pt idx="15">
                  <c:v>43.77002666666801</c:v>
                </c:pt>
                <c:pt idx="16">
                  <c:v>47.89733000000157</c:v>
                </c:pt>
                <c:pt idx="17">
                  <c:v>52.19112000000164</c:v>
                </c:pt>
                <c:pt idx="18">
                  <c:v>56.65185666666849</c:v>
                </c:pt>
                <c:pt idx="19">
                  <c:v>61.28000000000194</c:v>
                </c:pt>
                <c:pt idx="20">
                  <c:v>66.07601000000221</c:v>
                </c:pt>
                <c:pt idx="21">
                  <c:v>71.04034666666908</c:v>
                </c:pt>
                <c:pt idx="22">
                  <c:v>76.17347000000268</c:v>
                </c:pt>
                <c:pt idx="23">
                  <c:v>81.47584000000283</c:v>
                </c:pt>
                <c:pt idx="24">
                  <c:v>86.94791666666968</c:v>
                </c:pt>
                <c:pt idx="25">
                  <c:v>92.5901600000032</c:v>
                </c:pt>
                <c:pt idx="26">
                  <c:v>98.40303000000353</c:v>
                </c:pt>
                <c:pt idx="27">
                  <c:v>104.3869866666704</c:v>
                </c:pt>
                <c:pt idx="28">
                  <c:v>110.542490000004</c:v>
                </c:pt>
                <c:pt idx="29">
                  <c:v>116.8700000000043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68360"/>
        <c:axId val="-2097148760"/>
      </c:lineChart>
      <c:catAx>
        <c:axId val="-209706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48760"/>
        <c:crosses val="autoZero"/>
        <c:auto val="1"/>
        <c:lblAlgn val="ctr"/>
        <c:lblOffset val="100"/>
        <c:noMultiLvlLbl val="0"/>
      </c:catAx>
      <c:valAx>
        <c:axId val="-209714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06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0</xdr:rowOff>
    </xdr:from>
    <xdr:to>
      <xdr:col>11</xdr:col>
      <xdr:colOff>101600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6</xdr:row>
      <xdr:rowOff>158750</xdr:rowOff>
    </xdr:from>
    <xdr:to>
      <xdr:col>14</xdr:col>
      <xdr:colOff>234950</xdr:colOff>
      <xdr:row>21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E1" sqref="E1:E32"/>
    </sheetView>
  </sheetViews>
  <sheetFormatPr baseColWidth="10" defaultRowHeight="15" x14ac:dyDescent="0"/>
  <sheetData>
    <row r="1" spans="1:17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</v>
      </c>
      <c r="H1" t="s">
        <v>0</v>
      </c>
      <c r="I1" t="s">
        <v>2</v>
      </c>
      <c r="J1" t="s">
        <v>3</v>
      </c>
      <c r="K1" t="s">
        <v>6</v>
      </c>
      <c r="M1" t="s">
        <v>1</v>
      </c>
      <c r="N1" t="s">
        <v>0</v>
      </c>
      <c r="O1" t="s">
        <v>2</v>
      </c>
      <c r="P1" t="s">
        <v>3</v>
      </c>
      <c r="Q1" t="s">
        <v>5</v>
      </c>
    </row>
    <row r="2" spans="1:17">
      <c r="A2">
        <v>30</v>
      </c>
      <c r="B2">
        <v>60</v>
      </c>
      <c r="C2">
        <v>20</v>
      </c>
      <c r="D2">
        <v>18</v>
      </c>
      <c r="E2">
        <f>(1/(B2-A2))*(C2^2*B2-A2*D2^2)</f>
        <v>476</v>
      </c>
      <c r="G2">
        <v>30</v>
      </c>
      <c r="H2">
        <v>60</v>
      </c>
      <c r="I2">
        <v>20</v>
      </c>
      <c r="J2">
        <v>18</v>
      </c>
      <c r="K2">
        <f>(1/(H2-G2))*(I2^2*H2-G2*J2^2)</f>
        <v>476</v>
      </c>
      <c r="M2">
        <v>30</v>
      </c>
      <c r="N2">
        <v>60</v>
      </c>
      <c r="O2">
        <v>20</v>
      </c>
      <c r="P2">
        <v>18</v>
      </c>
      <c r="Q2">
        <f>(1/(N2-M2))*(O2^2*N2-M2*P2^2)</f>
        <v>476</v>
      </c>
    </row>
    <row r="3" spans="1:17">
      <c r="A3">
        <f>A2-1</f>
        <v>29</v>
      </c>
      <c r="B3">
        <f>B2-1</f>
        <v>59</v>
      </c>
      <c r="C3">
        <v>20</v>
      </c>
      <c r="D3">
        <v>18</v>
      </c>
      <c r="E3">
        <f>(1/(B3-A3))*(C3^2*B3-A3*D3^2)-$E$2</f>
        <v>-2.5333333333333599</v>
      </c>
      <c r="G3">
        <f>G2-1</f>
        <v>29</v>
      </c>
      <c r="H3">
        <f>H2-1</f>
        <v>59</v>
      </c>
      <c r="I3">
        <v>20</v>
      </c>
      <c r="J3">
        <f>J2+0.05</f>
        <v>18.05</v>
      </c>
      <c r="K3">
        <f>(1/(H3-G3))*(I3^2*H3-G3*J3^2)-$K$2</f>
        <v>-4.2757500000000164</v>
      </c>
      <c r="M3">
        <f>M2-1</f>
        <v>29</v>
      </c>
      <c r="N3">
        <f>N2-1</f>
        <v>59</v>
      </c>
      <c r="O3">
        <f>O2+0.075</f>
        <v>20.074999999999999</v>
      </c>
      <c r="P3">
        <v>18</v>
      </c>
      <c r="Q3">
        <f>(1/(N3-M3))*(O3^2*N3-M3*P3^2)-$Q$2</f>
        <v>3.3777291666665406</v>
      </c>
    </row>
    <row r="4" spans="1:17">
      <c r="A4">
        <f t="shared" ref="A4:A10" si="0">A3-1</f>
        <v>28</v>
      </c>
      <c r="B4">
        <f t="shared" ref="B4:B10" si="1">B3-1</f>
        <v>58</v>
      </c>
      <c r="C4">
        <v>20</v>
      </c>
      <c r="D4">
        <v>18</v>
      </c>
      <c r="E4">
        <f t="shared" ref="E4:E32" si="2">(1/(B4-A4))*(C4^2*B4-A4*D4^2)-$E$2</f>
        <v>-5.0666666666666629</v>
      </c>
      <c r="G4">
        <f t="shared" ref="G4:G32" si="3">G3-1</f>
        <v>28</v>
      </c>
      <c r="H4">
        <f t="shared" ref="H4:H32" si="4">H3-1</f>
        <v>58</v>
      </c>
      <c r="I4">
        <v>20</v>
      </c>
      <c r="J4">
        <f t="shared" ref="J4:J32" si="5">J3+0.05</f>
        <v>18.100000000000001</v>
      </c>
      <c r="K4">
        <f t="shared" ref="K4:K32" si="6">(1/(H4-G4))*(I4^2*H4-G4*J4^2)-$K$2</f>
        <v>-8.4360000000000923</v>
      </c>
      <c r="M4">
        <f t="shared" ref="M4:M32" si="7">M3-1</f>
        <v>28</v>
      </c>
      <c r="N4">
        <f t="shared" ref="N4:N32" si="8">N3-1</f>
        <v>58</v>
      </c>
      <c r="O4">
        <f t="shared" ref="O4:O32" si="9">O3+0.075</f>
        <v>20.149999999999999</v>
      </c>
      <c r="P4">
        <v>18</v>
      </c>
      <c r="Q4">
        <f t="shared" ref="Q4:Q32" si="10">(1/(N4-M4))*(O4^2*N4-M4*P4^2)-$Q$2</f>
        <v>6.5768333333332407</v>
      </c>
    </row>
    <row r="5" spans="1:17">
      <c r="A5">
        <f t="shared" si="0"/>
        <v>27</v>
      </c>
      <c r="B5">
        <f t="shared" si="1"/>
        <v>57</v>
      </c>
      <c r="C5">
        <v>20</v>
      </c>
      <c r="D5">
        <v>18</v>
      </c>
      <c r="E5">
        <f t="shared" si="2"/>
        <v>-7.6000000000000227</v>
      </c>
      <c r="G5">
        <f t="shared" si="3"/>
        <v>27</v>
      </c>
      <c r="H5">
        <f t="shared" si="4"/>
        <v>57</v>
      </c>
      <c r="I5">
        <v>20</v>
      </c>
      <c r="J5">
        <f t="shared" si="5"/>
        <v>18.150000000000002</v>
      </c>
      <c r="K5">
        <f t="shared" si="6"/>
        <v>-12.480250000000069</v>
      </c>
      <c r="M5">
        <f t="shared" si="7"/>
        <v>27</v>
      </c>
      <c r="N5">
        <f t="shared" si="8"/>
        <v>57</v>
      </c>
      <c r="O5">
        <f t="shared" si="9"/>
        <v>20.224999999999998</v>
      </c>
      <c r="P5">
        <v>18</v>
      </c>
      <c r="Q5">
        <f t="shared" si="10"/>
        <v>9.5961874999998145</v>
      </c>
    </row>
    <row r="6" spans="1:17">
      <c r="A6">
        <f t="shared" si="0"/>
        <v>26</v>
      </c>
      <c r="B6">
        <f t="shared" si="1"/>
        <v>56</v>
      </c>
      <c r="C6">
        <v>20</v>
      </c>
      <c r="D6">
        <v>18</v>
      </c>
      <c r="E6">
        <f t="shared" si="2"/>
        <v>-10.133333333333326</v>
      </c>
      <c r="G6">
        <f t="shared" si="3"/>
        <v>26</v>
      </c>
      <c r="H6">
        <f t="shared" si="4"/>
        <v>56</v>
      </c>
      <c r="I6">
        <v>20</v>
      </c>
      <c r="J6">
        <f t="shared" si="5"/>
        <v>18.200000000000003</v>
      </c>
      <c r="K6">
        <f t="shared" si="6"/>
        <v>-16.408000000000129</v>
      </c>
      <c r="M6">
        <f t="shared" si="7"/>
        <v>26</v>
      </c>
      <c r="N6">
        <f t="shared" si="8"/>
        <v>56</v>
      </c>
      <c r="O6">
        <f t="shared" si="9"/>
        <v>20.299999999999997</v>
      </c>
      <c r="P6">
        <v>18</v>
      </c>
      <c r="Q6">
        <f t="shared" si="10"/>
        <v>12.434666666666431</v>
      </c>
    </row>
    <row r="7" spans="1:17">
      <c r="A7">
        <f t="shared" si="0"/>
        <v>25</v>
      </c>
      <c r="B7">
        <f t="shared" si="1"/>
        <v>55</v>
      </c>
      <c r="C7">
        <v>20</v>
      </c>
      <c r="D7">
        <v>18</v>
      </c>
      <c r="E7">
        <f t="shared" si="2"/>
        <v>-12.666666666666686</v>
      </c>
      <c r="G7">
        <f t="shared" si="3"/>
        <v>25</v>
      </c>
      <c r="H7">
        <f t="shared" si="4"/>
        <v>55</v>
      </c>
      <c r="I7">
        <v>20</v>
      </c>
      <c r="J7">
        <f t="shared" si="5"/>
        <v>18.250000000000004</v>
      </c>
      <c r="K7">
        <f t="shared" si="6"/>
        <v>-20.218750000000114</v>
      </c>
      <c r="M7">
        <f t="shared" si="7"/>
        <v>25</v>
      </c>
      <c r="N7">
        <f t="shared" si="8"/>
        <v>55</v>
      </c>
      <c r="O7">
        <f t="shared" si="9"/>
        <v>20.374999999999996</v>
      </c>
      <c r="P7">
        <v>18</v>
      </c>
      <c r="Q7">
        <f t="shared" si="10"/>
        <v>15.091145833332973</v>
      </c>
    </row>
    <row r="8" spans="1:17">
      <c r="A8">
        <f t="shared" si="0"/>
        <v>24</v>
      </c>
      <c r="B8">
        <f t="shared" si="1"/>
        <v>54</v>
      </c>
      <c r="C8">
        <v>20</v>
      </c>
      <c r="D8">
        <v>18</v>
      </c>
      <c r="E8">
        <f t="shared" si="2"/>
        <v>-15.199999999999989</v>
      </c>
      <c r="G8">
        <f t="shared" si="3"/>
        <v>24</v>
      </c>
      <c r="H8">
        <f t="shared" si="4"/>
        <v>54</v>
      </c>
      <c r="I8">
        <v>20</v>
      </c>
      <c r="J8">
        <f t="shared" si="5"/>
        <v>18.300000000000004</v>
      </c>
      <c r="K8">
        <f t="shared" si="6"/>
        <v>-23.912000000000148</v>
      </c>
      <c r="M8">
        <f t="shared" si="7"/>
        <v>24</v>
      </c>
      <c r="N8">
        <f t="shared" si="8"/>
        <v>54</v>
      </c>
      <c r="O8">
        <f t="shared" si="9"/>
        <v>20.449999999999996</v>
      </c>
      <c r="P8">
        <v>18</v>
      </c>
      <c r="Q8">
        <f t="shared" si="10"/>
        <v>17.564499999999668</v>
      </c>
    </row>
    <row r="9" spans="1:17">
      <c r="A9">
        <f t="shared" si="0"/>
        <v>23</v>
      </c>
      <c r="B9">
        <f t="shared" si="1"/>
        <v>53</v>
      </c>
      <c r="C9">
        <v>20</v>
      </c>
      <c r="D9">
        <v>18</v>
      </c>
      <c r="E9">
        <f t="shared" si="2"/>
        <v>-17.733333333333348</v>
      </c>
      <c r="G9">
        <f t="shared" si="3"/>
        <v>23</v>
      </c>
      <c r="H9">
        <f t="shared" si="4"/>
        <v>53</v>
      </c>
      <c r="I9">
        <v>20</v>
      </c>
      <c r="J9">
        <f t="shared" si="5"/>
        <v>18.350000000000005</v>
      </c>
      <c r="K9">
        <f t="shared" si="6"/>
        <v>-27.487250000000131</v>
      </c>
      <c r="M9">
        <f t="shared" si="7"/>
        <v>23</v>
      </c>
      <c r="N9">
        <f t="shared" si="8"/>
        <v>53</v>
      </c>
      <c r="O9">
        <f t="shared" si="9"/>
        <v>20.524999999999995</v>
      </c>
      <c r="P9">
        <v>18</v>
      </c>
      <c r="Q9">
        <f t="shared" si="10"/>
        <v>19.8536041666664</v>
      </c>
    </row>
    <row r="10" spans="1:17">
      <c r="A10">
        <f t="shared" si="0"/>
        <v>22</v>
      </c>
      <c r="B10">
        <f t="shared" si="1"/>
        <v>52</v>
      </c>
      <c r="C10">
        <v>20</v>
      </c>
      <c r="D10">
        <v>18</v>
      </c>
      <c r="E10">
        <f t="shared" si="2"/>
        <v>-20.266666666666652</v>
      </c>
      <c r="G10">
        <f t="shared" si="3"/>
        <v>22</v>
      </c>
      <c r="H10">
        <f t="shared" si="4"/>
        <v>52</v>
      </c>
      <c r="I10">
        <v>20</v>
      </c>
      <c r="J10">
        <f t="shared" si="5"/>
        <v>18.400000000000006</v>
      </c>
      <c r="K10">
        <f t="shared" si="6"/>
        <v>-30.944000000000187</v>
      </c>
      <c r="M10">
        <f t="shared" si="7"/>
        <v>22</v>
      </c>
      <c r="N10">
        <f t="shared" si="8"/>
        <v>52</v>
      </c>
      <c r="O10">
        <f t="shared" si="9"/>
        <v>20.599999999999994</v>
      </c>
      <c r="P10">
        <v>18</v>
      </c>
      <c r="Q10">
        <f t="shared" si="10"/>
        <v>21.957333333332997</v>
      </c>
    </row>
    <row r="11" spans="1:17">
      <c r="A11">
        <f t="shared" ref="A11:A20" si="11">A10-1</f>
        <v>21</v>
      </c>
      <c r="B11">
        <f t="shared" ref="B11:B20" si="12">B10-1</f>
        <v>51</v>
      </c>
      <c r="C11">
        <v>20</v>
      </c>
      <c r="D11">
        <v>18</v>
      </c>
      <c r="E11">
        <f t="shared" si="2"/>
        <v>-22.800000000000011</v>
      </c>
      <c r="G11">
        <f t="shared" si="3"/>
        <v>21</v>
      </c>
      <c r="H11">
        <f t="shared" si="4"/>
        <v>51</v>
      </c>
      <c r="I11">
        <v>20</v>
      </c>
      <c r="J11">
        <f t="shared" si="5"/>
        <v>18.450000000000006</v>
      </c>
      <c r="K11">
        <f t="shared" si="6"/>
        <v>-34.281750000000216</v>
      </c>
      <c r="M11">
        <f t="shared" si="7"/>
        <v>21</v>
      </c>
      <c r="N11">
        <f t="shared" si="8"/>
        <v>51</v>
      </c>
      <c r="O11">
        <f t="shared" si="9"/>
        <v>20.674999999999994</v>
      </c>
      <c r="P11">
        <v>18</v>
      </c>
      <c r="Q11">
        <f t="shared" si="10"/>
        <v>23.874562499999456</v>
      </c>
    </row>
    <row r="12" spans="1:17">
      <c r="A12">
        <f t="shared" si="11"/>
        <v>20</v>
      </c>
      <c r="B12">
        <f t="shared" si="12"/>
        <v>50</v>
      </c>
      <c r="C12">
        <v>20</v>
      </c>
      <c r="D12">
        <v>18</v>
      </c>
      <c r="E12">
        <f t="shared" si="2"/>
        <v>-25.333333333333314</v>
      </c>
      <c r="G12">
        <f t="shared" si="3"/>
        <v>20</v>
      </c>
      <c r="H12">
        <f t="shared" si="4"/>
        <v>50</v>
      </c>
      <c r="I12">
        <v>20</v>
      </c>
      <c r="J12">
        <f t="shared" si="5"/>
        <v>18.500000000000007</v>
      </c>
      <c r="K12">
        <f t="shared" si="6"/>
        <v>-37.500000000000171</v>
      </c>
      <c r="M12">
        <f t="shared" si="7"/>
        <v>20</v>
      </c>
      <c r="N12">
        <f t="shared" si="8"/>
        <v>50</v>
      </c>
      <c r="O12">
        <f t="shared" si="9"/>
        <v>20.749999999999993</v>
      </c>
      <c r="P12">
        <v>18</v>
      </c>
      <c r="Q12">
        <f t="shared" si="10"/>
        <v>25.604166666666174</v>
      </c>
    </row>
    <row r="13" spans="1:17">
      <c r="A13">
        <f t="shared" si="11"/>
        <v>19</v>
      </c>
      <c r="B13">
        <f t="shared" si="12"/>
        <v>49</v>
      </c>
      <c r="C13">
        <v>20</v>
      </c>
      <c r="D13">
        <v>18</v>
      </c>
      <c r="E13">
        <f t="shared" si="2"/>
        <v>-27.866666666666674</v>
      </c>
      <c r="G13">
        <f t="shared" si="3"/>
        <v>19</v>
      </c>
      <c r="H13">
        <f t="shared" si="4"/>
        <v>49</v>
      </c>
      <c r="I13">
        <v>20</v>
      </c>
      <c r="J13">
        <f t="shared" si="5"/>
        <v>18.550000000000008</v>
      </c>
      <c r="K13">
        <f t="shared" si="6"/>
        <v>-40.598250000000178</v>
      </c>
      <c r="M13">
        <f t="shared" si="7"/>
        <v>19</v>
      </c>
      <c r="N13">
        <f t="shared" si="8"/>
        <v>49</v>
      </c>
      <c r="O13">
        <f t="shared" si="9"/>
        <v>20.824999999999992</v>
      </c>
      <c r="P13">
        <v>18</v>
      </c>
      <c r="Q13">
        <f t="shared" si="10"/>
        <v>27.145020833332808</v>
      </c>
    </row>
    <row r="14" spans="1:17">
      <c r="A14">
        <f t="shared" si="11"/>
        <v>18</v>
      </c>
      <c r="B14">
        <f t="shared" si="12"/>
        <v>48</v>
      </c>
      <c r="C14">
        <v>20</v>
      </c>
      <c r="D14">
        <v>18</v>
      </c>
      <c r="E14">
        <f t="shared" si="2"/>
        <v>-30.400000000000034</v>
      </c>
      <c r="G14">
        <f t="shared" si="3"/>
        <v>18</v>
      </c>
      <c r="H14">
        <f t="shared" si="4"/>
        <v>48</v>
      </c>
      <c r="I14">
        <v>20</v>
      </c>
      <c r="J14">
        <f t="shared" si="5"/>
        <v>18.600000000000009</v>
      </c>
      <c r="K14">
        <f t="shared" si="6"/>
        <v>-43.576000000000192</v>
      </c>
      <c r="M14">
        <f t="shared" si="7"/>
        <v>18</v>
      </c>
      <c r="N14">
        <f t="shared" si="8"/>
        <v>48</v>
      </c>
      <c r="O14">
        <f t="shared" si="9"/>
        <v>20.899999999999991</v>
      </c>
      <c r="P14">
        <v>18</v>
      </c>
      <c r="Q14">
        <f t="shared" si="10"/>
        <v>28.495999999999412</v>
      </c>
    </row>
    <row r="15" spans="1:17">
      <c r="A15">
        <f t="shared" si="11"/>
        <v>17</v>
      </c>
      <c r="B15">
        <f t="shared" si="12"/>
        <v>47</v>
      </c>
      <c r="C15">
        <v>20</v>
      </c>
      <c r="D15">
        <v>18</v>
      </c>
      <c r="E15">
        <f t="shared" si="2"/>
        <v>-32.933333333333337</v>
      </c>
      <c r="G15">
        <f t="shared" si="3"/>
        <v>17</v>
      </c>
      <c r="H15">
        <f t="shared" si="4"/>
        <v>47</v>
      </c>
      <c r="I15">
        <v>20</v>
      </c>
      <c r="J15">
        <f t="shared" si="5"/>
        <v>18.650000000000009</v>
      </c>
      <c r="K15">
        <f t="shared" si="6"/>
        <v>-46.432750000000169</v>
      </c>
      <c r="M15">
        <f t="shared" si="7"/>
        <v>17</v>
      </c>
      <c r="N15">
        <f t="shared" si="8"/>
        <v>47</v>
      </c>
      <c r="O15">
        <f t="shared" si="9"/>
        <v>20.974999999999991</v>
      </c>
      <c r="P15">
        <v>18</v>
      </c>
      <c r="Q15">
        <f t="shared" si="10"/>
        <v>29.655979166666043</v>
      </c>
    </row>
    <row r="16" spans="1:17">
      <c r="A16">
        <f t="shared" si="11"/>
        <v>16</v>
      </c>
      <c r="B16">
        <f t="shared" si="12"/>
        <v>46</v>
      </c>
      <c r="C16">
        <v>20</v>
      </c>
      <c r="D16">
        <v>18</v>
      </c>
      <c r="E16">
        <f t="shared" si="2"/>
        <v>-35.466666666666697</v>
      </c>
      <c r="G16">
        <f t="shared" si="3"/>
        <v>16</v>
      </c>
      <c r="H16">
        <f t="shared" si="4"/>
        <v>46</v>
      </c>
      <c r="I16">
        <v>20</v>
      </c>
      <c r="J16">
        <f t="shared" si="5"/>
        <v>18.70000000000001</v>
      </c>
      <c r="K16">
        <f t="shared" si="6"/>
        <v>-49.168000000000234</v>
      </c>
      <c r="M16">
        <f t="shared" si="7"/>
        <v>16</v>
      </c>
      <c r="N16">
        <f t="shared" si="8"/>
        <v>46</v>
      </c>
      <c r="O16">
        <f t="shared" si="9"/>
        <v>21.04999999999999</v>
      </c>
      <c r="P16">
        <v>18</v>
      </c>
      <c r="Q16">
        <f t="shared" si="10"/>
        <v>30.623833333332584</v>
      </c>
    </row>
    <row r="17" spans="1:17">
      <c r="A17">
        <f t="shared" si="11"/>
        <v>15</v>
      </c>
      <c r="B17">
        <f t="shared" si="12"/>
        <v>45</v>
      </c>
      <c r="C17">
        <v>20</v>
      </c>
      <c r="D17">
        <v>18</v>
      </c>
      <c r="E17">
        <f t="shared" si="2"/>
        <v>-38</v>
      </c>
      <c r="G17">
        <f t="shared" si="3"/>
        <v>15</v>
      </c>
      <c r="H17">
        <f t="shared" si="4"/>
        <v>45</v>
      </c>
      <c r="I17">
        <v>20</v>
      </c>
      <c r="J17">
        <f t="shared" si="5"/>
        <v>18.750000000000011</v>
      </c>
      <c r="K17">
        <f t="shared" si="6"/>
        <v>-51.781250000000227</v>
      </c>
      <c r="M17">
        <f t="shared" si="7"/>
        <v>15</v>
      </c>
      <c r="N17">
        <f t="shared" si="8"/>
        <v>45</v>
      </c>
      <c r="O17">
        <f t="shared" si="9"/>
        <v>21.124999999999989</v>
      </c>
      <c r="P17">
        <v>18</v>
      </c>
      <c r="Q17">
        <f t="shared" si="10"/>
        <v>31.398437499999261</v>
      </c>
    </row>
    <row r="18" spans="1:17">
      <c r="A18">
        <f t="shared" si="11"/>
        <v>14</v>
      </c>
      <c r="B18">
        <f t="shared" si="12"/>
        <v>44</v>
      </c>
      <c r="C18">
        <v>20</v>
      </c>
      <c r="D18">
        <v>18</v>
      </c>
      <c r="E18">
        <f t="shared" si="2"/>
        <v>-40.53333333333336</v>
      </c>
      <c r="G18">
        <f t="shared" si="3"/>
        <v>14</v>
      </c>
      <c r="H18">
        <f t="shared" si="4"/>
        <v>44</v>
      </c>
      <c r="I18">
        <v>20</v>
      </c>
      <c r="J18">
        <f t="shared" si="5"/>
        <v>18.800000000000011</v>
      </c>
      <c r="K18">
        <f t="shared" si="6"/>
        <v>-54.272000000000219</v>
      </c>
      <c r="M18">
        <f t="shared" si="7"/>
        <v>14</v>
      </c>
      <c r="N18">
        <f t="shared" si="8"/>
        <v>44</v>
      </c>
      <c r="O18">
        <f t="shared" si="9"/>
        <v>21.199999999999989</v>
      </c>
      <c r="P18">
        <v>18</v>
      </c>
      <c r="Q18">
        <f t="shared" si="10"/>
        <v>31.978666666665958</v>
      </c>
    </row>
    <row r="19" spans="1:17">
      <c r="A19">
        <f t="shared" si="11"/>
        <v>13</v>
      </c>
      <c r="B19">
        <f t="shared" si="12"/>
        <v>43</v>
      </c>
      <c r="C19">
        <v>20</v>
      </c>
      <c r="D19">
        <v>18</v>
      </c>
      <c r="E19">
        <f t="shared" si="2"/>
        <v>-43.066666666666663</v>
      </c>
      <c r="G19">
        <f t="shared" si="3"/>
        <v>13</v>
      </c>
      <c r="H19">
        <f t="shared" si="4"/>
        <v>43</v>
      </c>
      <c r="I19">
        <v>20</v>
      </c>
      <c r="J19">
        <f t="shared" si="5"/>
        <v>18.850000000000012</v>
      </c>
      <c r="K19">
        <f t="shared" si="6"/>
        <v>-56.639750000000163</v>
      </c>
      <c r="M19">
        <f t="shared" si="7"/>
        <v>13</v>
      </c>
      <c r="N19">
        <f t="shared" si="8"/>
        <v>43</v>
      </c>
      <c r="O19">
        <f t="shared" si="9"/>
        <v>21.274999999999988</v>
      </c>
      <c r="P19">
        <v>18</v>
      </c>
      <c r="Q19">
        <f t="shared" si="10"/>
        <v>32.363395833332561</v>
      </c>
    </row>
    <row r="20" spans="1:17">
      <c r="A20">
        <f t="shared" si="11"/>
        <v>12</v>
      </c>
      <c r="B20">
        <f t="shared" si="12"/>
        <v>42</v>
      </c>
      <c r="C20">
        <v>20</v>
      </c>
      <c r="D20">
        <v>18</v>
      </c>
      <c r="E20">
        <f t="shared" si="2"/>
        <v>-45.600000000000023</v>
      </c>
      <c r="G20">
        <f t="shared" si="3"/>
        <v>12</v>
      </c>
      <c r="H20">
        <f t="shared" si="4"/>
        <v>42</v>
      </c>
      <c r="I20">
        <v>20</v>
      </c>
      <c r="J20">
        <f t="shared" si="5"/>
        <v>18.900000000000013</v>
      </c>
      <c r="K20">
        <f t="shared" si="6"/>
        <v>-58.884000000000185</v>
      </c>
      <c r="M20">
        <f t="shared" si="7"/>
        <v>12</v>
      </c>
      <c r="N20">
        <f t="shared" si="8"/>
        <v>42</v>
      </c>
      <c r="O20">
        <f t="shared" si="9"/>
        <v>21.349999999999987</v>
      </c>
      <c r="P20">
        <v>18</v>
      </c>
      <c r="Q20">
        <f t="shared" si="10"/>
        <v>32.55149999999918</v>
      </c>
    </row>
    <row r="21" spans="1:17">
      <c r="A21">
        <f t="shared" ref="A21:A30" si="13">A20-1</f>
        <v>11</v>
      </c>
      <c r="B21">
        <f t="shared" ref="B21:B30" si="14">B20-1</f>
        <v>41</v>
      </c>
      <c r="C21">
        <v>20</v>
      </c>
      <c r="D21">
        <v>18</v>
      </c>
      <c r="E21">
        <f t="shared" si="2"/>
        <v>-48.133333333333326</v>
      </c>
      <c r="G21">
        <f t="shared" si="3"/>
        <v>11</v>
      </c>
      <c r="H21">
        <f t="shared" si="4"/>
        <v>41</v>
      </c>
      <c r="I21">
        <v>20</v>
      </c>
      <c r="J21">
        <f t="shared" si="5"/>
        <v>18.950000000000014</v>
      </c>
      <c r="K21">
        <f t="shared" si="6"/>
        <v>-61.004250000000184</v>
      </c>
      <c r="M21">
        <f t="shared" si="7"/>
        <v>11</v>
      </c>
      <c r="N21">
        <f t="shared" si="8"/>
        <v>41</v>
      </c>
      <c r="O21">
        <f t="shared" si="9"/>
        <v>21.424999999999986</v>
      </c>
      <c r="P21">
        <v>18</v>
      </c>
      <c r="Q21">
        <f t="shared" si="10"/>
        <v>32.541854166665871</v>
      </c>
    </row>
    <row r="22" spans="1:17">
      <c r="A22">
        <f t="shared" si="13"/>
        <v>10</v>
      </c>
      <c r="B22">
        <f t="shared" si="14"/>
        <v>40</v>
      </c>
      <c r="C22">
        <v>20</v>
      </c>
      <c r="D22">
        <v>18</v>
      </c>
      <c r="E22">
        <f t="shared" si="2"/>
        <v>-50.666666666666686</v>
      </c>
      <c r="G22">
        <f t="shared" si="3"/>
        <v>10</v>
      </c>
      <c r="H22">
        <f t="shared" si="4"/>
        <v>40</v>
      </c>
      <c r="I22">
        <v>20</v>
      </c>
      <c r="J22">
        <f t="shared" si="5"/>
        <v>19.000000000000014</v>
      </c>
      <c r="K22">
        <f t="shared" si="6"/>
        <v>-63.000000000000171</v>
      </c>
      <c r="M22">
        <f t="shared" si="7"/>
        <v>10</v>
      </c>
      <c r="N22">
        <f t="shared" si="8"/>
        <v>40</v>
      </c>
      <c r="O22">
        <f t="shared" si="9"/>
        <v>21.499999999999986</v>
      </c>
      <c r="P22">
        <v>18</v>
      </c>
      <c r="Q22">
        <f t="shared" si="10"/>
        <v>32.333333333332462</v>
      </c>
    </row>
    <row r="23" spans="1:17">
      <c r="A23">
        <f t="shared" si="13"/>
        <v>9</v>
      </c>
      <c r="B23">
        <f t="shared" si="14"/>
        <v>39</v>
      </c>
      <c r="C23">
        <v>20</v>
      </c>
      <c r="D23">
        <v>18</v>
      </c>
      <c r="E23">
        <f t="shared" si="2"/>
        <v>-53.199999999999989</v>
      </c>
      <c r="G23">
        <f t="shared" si="3"/>
        <v>9</v>
      </c>
      <c r="H23">
        <f t="shared" si="4"/>
        <v>39</v>
      </c>
      <c r="I23">
        <v>20</v>
      </c>
      <c r="J23">
        <f t="shared" si="5"/>
        <v>19.050000000000015</v>
      </c>
      <c r="K23">
        <f t="shared" si="6"/>
        <v>-64.870750000000157</v>
      </c>
      <c r="M23">
        <f t="shared" si="7"/>
        <v>9</v>
      </c>
      <c r="N23">
        <f t="shared" si="8"/>
        <v>39</v>
      </c>
      <c r="O23">
        <f t="shared" si="9"/>
        <v>21.574999999999985</v>
      </c>
      <c r="P23">
        <v>18</v>
      </c>
      <c r="Q23">
        <f t="shared" si="10"/>
        <v>31.924812499999064</v>
      </c>
    </row>
    <row r="24" spans="1:17">
      <c r="A24">
        <f t="shared" si="13"/>
        <v>8</v>
      </c>
      <c r="B24">
        <f t="shared" si="14"/>
        <v>38</v>
      </c>
      <c r="C24">
        <v>20</v>
      </c>
      <c r="D24">
        <v>18</v>
      </c>
      <c r="E24">
        <f t="shared" si="2"/>
        <v>-55.733333333333348</v>
      </c>
      <c r="G24">
        <f t="shared" si="3"/>
        <v>8</v>
      </c>
      <c r="H24">
        <f t="shared" si="4"/>
        <v>38</v>
      </c>
      <c r="I24">
        <v>20</v>
      </c>
      <c r="J24">
        <f t="shared" si="5"/>
        <v>19.100000000000016</v>
      </c>
      <c r="K24">
        <f t="shared" si="6"/>
        <v>-66.616000000000156</v>
      </c>
      <c r="M24">
        <f t="shared" si="7"/>
        <v>8</v>
      </c>
      <c r="N24">
        <f t="shared" si="8"/>
        <v>38</v>
      </c>
      <c r="O24">
        <f t="shared" si="9"/>
        <v>21.649999999999984</v>
      </c>
      <c r="P24">
        <v>18</v>
      </c>
      <c r="Q24">
        <f t="shared" si="10"/>
        <v>31.315166666665846</v>
      </c>
    </row>
    <row r="25" spans="1:17">
      <c r="A25">
        <f t="shared" si="13"/>
        <v>7</v>
      </c>
      <c r="B25">
        <f t="shared" si="14"/>
        <v>37</v>
      </c>
      <c r="C25">
        <v>20</v>
      </c>
      <c r="D25">
        <v>18</v>
      </c>
      <c r="E25">
        <f t="shared" si="2"/>
        <v>-58.266666666666652</v>
      </c>
      <c r="G25">
        <f t="shared" si="3"/>
        <v>7</v>
      </c>
      <c r="H25">
        <f t="shared" si="4"/>
        <v>37</v>
      </c>
      <c r="I25">
        <v>20</v>
      </c>
      <c r="J25">
        <f t="shared" si="5"/>
        <v>19.150000000000016</v>
      </c>
      <c r="K25">
        <f t="shared" si="6"/>
        <v>-68.235250000000178</v>
      </c>
      <c r="M25">
        <f t="shared" si="7"/>
        <v>7</v>
      </c>
      <c r="N25">
        <f t="shared" si="8"/>
        <v>37</v>
      </c>
      <c r="O25">
        <f t="shared" si="9"/>
        <v>21.724999999999984</v>
      </c>
      <c r="P25">
        <v>18</v>
      </c>
      <c r="Q25">
        <f t="shared" si="10"/>
        <v>30.503270833332465</v>
      </c>
    </row>
    <row r="26" spans="1:17">
      <c r="A26">
        <f t="shared" si="13"/>
        <v>6</v>
      </c>
      <c r="B26">
        <f t="shared" si="14"/>
        <v>36</v>
      </c>
      <c r="C26">
        <v>20</v>
      </c>
      <c r="D26">
        <v>18</v>
      </c>
      <c r="E26">
        <f t="shared" si="2"/>
        <v>-60.800000000000011</v>
      </c>
      <c r="G26">
        <f t="shared" si="3"/>
        <v>6</v>
      </c>
      <c r="H26">
        <f t="shared" si="4"/>
        <v>36</v>
      </c>
      <c r="I26">
        <v>20</v>
      </c>
      <c r="J26">
        <f t="shared" si="5"/>
        <v>19.200000000000017</v>
      </c>
      <c r="K26">
        <f t="shared" si="6"/>
        <v>-69.728000000000122</v>
      </c>
      <c r="M26">
        <f t="shared" si="7"/>
        <v>6</v>
      </c>
      <c r="N26">
        <f t="shared" si="8"/>
        <v>36</v>
      </c>
      <c r="O26">
        <f t="shared" si="9"/>
        <v>21.799999999999983</v>
      </c>
      <c r="P26">
        <v>18</v>
      </c>
      <c r="Q26">
        <f t="shared" si="10"/>
        <v>29.487999999999147</v>
      </c>
    </row>
    <row r="27" spans="1:17">
      <c r="A27">
        <f t="shared" si="13"/>
        <v>5</v>
      </c>
      <c r="B27">
        <f t="shared" si="14"/>
        <v>35</v>
      </c>
      <c r="C27">
        <v>20</v>
      </c>
      <c r="D27">
        <v>18</v>
      </c>
      <c r="E27">
        <f t="shared" si="2"/>
        <v>-63.333333333333314</v>
      </c>
      <c r="G27">
        <f t="shared" si="3"/>
        <v>5</v>
      </c>
      <c r="H27">
        <f t="shared" si="4"/>
        <v>35</v>
      </c>
      <c r="I27">
        <v>20</v>
      </c>
      <c r="J27">
        <f t="shared" si="5"/>
        <v>19.250000000000018</v>
      </c>
      <c r="K27">
        <f t="shared" si="6"/>
        <v>-71.093750000000114</v>
      </c>
      <c r="M27">
        <f t="shared" si="7"/>
        <v>5</v>
      </c>
      <c r="N27">
        <f t="shared" si="8"/>
        <v>35</v>
      </c>
      <c r="O27">
        <f t="shared" si="9"/>
        <v>21.874999999999982</v>
      </c>
      <c r="P27">
        <v>18</v>
      </c>
      <c r="Q27">
        <f t="shared" si="10"/>
        <v>28.268229166665662</v>
      </c>
    </row>
    <row r="28" spans="1:17">
      <c r="A28">
        <f t="shared" si="13"/>
        <v>4</v>
      </c>
      <c r="B28">
        <f t="shared" si="14"/>
        <v>34</v>
      </c>
      <c r="C28">
        <v>20</v>
      </c>
      <c r="D28">
        <v>18</v>
      </c>
      <c r="E28">
        <f t="shared" si="2"/>
        <v>-65.866666666666674</v>
      </c>
      <c r="G28">
        <f t="shared" si="3"/>
        <v>4</v>
      </c>
      <c r="H28">
        <f t="shared" si="4"/>
        <v>34</v>
      </c>
      <c r="I28">
        <v>20</v>
      </c>
      <c r="J28">
        <f t="shared" si="5"/>
        <v>19.300000000000018</v>
      </c>
      <c r="K28">
        <f t="shared" si="6"/>
        <v>-72.332000000000107</v>
      </c>
      <c r="M28">
        <f t="shared" si="7"/>
        <v>4</v>
      </c>
      <c r="N28">
        <f t="shared" si="8"/>
        <v>34</v>
      </c>
      <c r="O28">
        <f t="shared" si="9"/>
        <v>21.949999999999982</v>
      </c>
      <c r="P28">
        <v>18</v>
      </c>
      <c r="Q28">
        <f t="shared" si="10"/>
        <v>26.842833333332408</v>
      </c>
    </row>
    <row r="29" spans="1:17">
      <c r="A29">
        <f t="shared" si="13"/>
        <v>3</v>
      </c>
      <c r="B29">
        <f t="shared" si="14"/>
        <v>33</v>
      </c>
      <c r="C29">
        <v>20</v>
      </c>
      <c r="D29">
        <v>18</v>
      </c>
      <c r="E29">
        <f t="shared" si="2"/>
        <v>-68.399999999999977</v>
      </c>
      <c r="G29">
        <f t="shared" si="3"/>
        <v>3</v>
      </c>
      <c r="H29">
        <f t="shared" si="4"/>
        <v>33</v>
      </c>
      <c r="I29">
        <v>20</v>
      </c>
      <c r="J29">
        <f t="shared" si="5"/>
        <v>19.350000000000019</v>
      </c>
      <c r="K29">
        <f t="shared" si="6"/>
        <v>-73.442250000000058</v>
      </c>
      <c r="M29">
        <f t="shared" si="7"/>
        <v>3</v>
      </c>
      <c r="N29">
        <f t="shared" si="8"/>
        <v>33</v>
      </c>
      <c r="O29">
        <f t="shared" si="9"/>
        <v>22.024999999999981</v>
      </c>
      <c r="P29">
        <v>18</v>
      </c>
      <c r="Q29">
        <f t="shared" si="10"/>
        <v>25.21068749999904</v>
      </c>
    </row>
    <row r="30" spans="1:17">
      <c r="A30">
        <f t="shared" si="13"/>
        <v>2</v>
      </c>
      <c r="B30">
        <f t="shared" si="14"/>
        <v>32</v>
      </c>
      <c r="C30">
        <v>20</v>
      </c>
      <c r="D30">
        <v>18</v>
      </c>
      <c r="E30">
        <f t="shared" si="2"/>
        <v>-70.933333333333337</v>
      </c>
      <c r="G30">
        <f t="shared" si="3"/>
        <v>2</v>
      </c>
      <c r="H30">
        <f t="shared" si="4"/>
        <v>32</v>
      </c>
      <c r="I30">
        <v>20</v>
      </c>
      <c r="J30">
        <f t="shared" si="5"/>
        <v>19.40000000000002</v>
      </c>
      <c r="K30">
        <f t="shared" si="6"/>
        <v>-74.424000000000035</v>
      </c>
      <c r="M30">
        <f t="shared" si="7"/>
        <v>2</v>
      </c>
      <c r="N30">
        <f t="shared" si="8"/>
        <v>32</v>
      </c>
      <c r="O30">
        <f t="shared" si="9"/>
        <v>22.09999999999998</v>
      </c>
      <c r="P30">
        <v>18</v>
      </c>
      <c r="Q30">
        <f t="shared" si="10"/>
        <v>23.370666666665727</v>
      </c>
    </row>
    <row r="31" spans="1:17">
      <c r="A31">
        <f t="shared" ref="A31" si="15">A30-1</f>
        <v>1</v>
      </c>
      <c r="B31">
        <f t="shared" ref="B31" si="16">B30-1</f>
        <v>31</v>
      </c>
      <c r="C31">
        <v>20</v>
      </c>
      <c r="D31">
        <v>18</v>
      </c>
      <c r="E31">
        <f t="shared" si="2"/>
        <v>-73.466666666666697</v>
      </c>
      <c r="G31">
        <f t="shared" si="3"/>
        <v>1</v>
      </c>
      <c r="H31">
        <f t="shared" si="4"/>
        <v>31</v>
      </c>
      <c r="I31">
        <v>20</v>
      </c>
      <c r="J31">
        <f t="shared" si="5"/>
        <v>19.450000000000021</v>
      </c>
      <c r="K31">
        <f t="shared" si="6"/>
        <v>-75.27675000000005</v>
      </c>
      <c r="M31">
        <f t="shared" si="7"/>
        <v>1</v>
      </c>
      <c r="N31">
        <f t="shared" si="8"/>
        <v>31</v>
      </c>
      <c r="O31">
        <f t="shared" si="9"/>
        <v>22.174999999999979</v>
      </c>
      <c r="P31">
        <v>18</v>
      </c>
      <c r="Q31">
        <f t="shared" si="10"/>
        <v>21.321645833332411</v>
      </c>
    </row>
    <row r="32" spans="1:17">
      <c r="A32">
        <f t="shared" ref="A32" si="17">A31-1</f>
        <v>0</v>
      </c>
      <c r="B32">
        <f t="shared" ref="B32" si="18">B31-1</f>
        <v>30</v>
      </c>
      <c r="C32">
        <v>20</v>
      </c>
      <c r="D32">
        <v>18</v>
      </c>
      <c r="E32">
        <f t="shared" si="2"/>
        <v>-76</v>
      </c>
      <c r="G32">
        <f t="shared" si="3"/>
        <v>0</v>
      </c>
      <c r="H32">
        <f t="shared" si="4"/>
        <v>30</v>
      </c>
      <c r="I32">
        <v>20</v>
      </c>
      <c r="J32">
        <f t="shared" si="5"/>
        <v>19.500000000000021</v>
      </c>
      <c r="K32">
        <f t="shared" si="6"/>
        <v>-76</v>
      </c>
      <c r="M32">
        <f t="shared" si="7"/>
        <v>0</v>
      </c>
      <c r="N32">
        <f t="shared" si="8"/>
        <v>30</v>
      </c>
      <c r="O32">
        <f t="shared" si="9"/>
        <v>22.249999999999979</v>
      </c>
      <c r="P32">
        <v>18</v>
      </c>
      <c r="Q32">
        <f t="shared" si="10"/>
        <v>19.062499999999034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3" sqref="F3:F32"/>
    </sheetView>
  </sheetViews>
  <sheetFormatPr baseColWidth="10" defaultRowHeight="15" x14ac:dyDescent="0"/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7</v>
      </c>
      <c r="G1" t="s">
        <v>8</v>
      </c>
      <c r="H1" t="s">
        <v>10</v>
      </c>
    </row>
    <row r="2" spans="1:8">
      <c r="A2">
        <v>30</v>
      </c>
      <c r="B2">
        <v>60</v>
      </c>
      <c r="C2">
        <v>20</v>
      </c>
      <c r="D2">
        <v>18</v>
      </c>
      <c r="E2">
        <f>(1/(B2-A2))*(C2^2*B2-A2*D2^2)</f>
        <v>476</v>
      </c>
      <c r="F2">
        <v>17</v>
      </c>
      <c r="G2">
        <v>0</v>
      </c>
    </row>
    <row r="3" spans="1:8">
      <c r="A3">
        <f>A2-1</f>
        <v>29</v>
      </c>
      <c r="B3">
        <f>B2-1</f>
        <v>59</v>
      </c>
      <c r="C3">
        <f>C2-0.01</f>
        <v>19.989999999999998</v>
      </c>
      <c r="D3">
        <f>D2-0.01</f>
        <v>17.989999999999998</v>
      </c>
      <c r="E3">
        <f>(1/(B3-A3))*(C3^2*B3-A3*D3^2)-$E$2</f>
        <v>-2.9719000000000619</v>
      </c>
      <c r="F3">
        <f>F2+0.05</f>
        <v>17.05</v>
      </c>
      <c r="G3">
        <f>(F3*F3-D3*D3)*($A$2-A3)/$A$2 +A3/$A$2*(D3*D3-$D$2*$D$2)</f>
        <v>-1.4458233333333681</v>
      </c>
      <c r="H3">
        <f>G3-E3</f>
        <v>1.5260766666666938</v>
      </c>
    </row>
    <row r="4" spans="1:8">
      <c r="A4">
        <f t="shared" ref="A4:B19" si="0">A3-1</f>
        <v>28</v>
      </c>
      <c r="B4">
        <f t="shared" si="0"/>
        <v>58</v>
      </c>
      <c r="C4">
        <f t="shared" ref="C4:C32" si="1">C3-0.01</f>
        <v>19.979999999999997</v>
      </c>
      <c r="D4">
        <f t="shared" ref="D4:D32" si="2">D3-0.01</f>
        <v>17.979999999999997</v>
      </c>
      <c r="E4">
        <f t="shared" ref="E4:E32" si="3">(1/(B4-A4))*(C4^2*B4-A4*D4^2)-$E$2</f>
        <v>-5.9409333333334189</v>
      </c>
      <c r="F4">
        <f t="shared" ref="F4:F32" si="4">F3+0.05</f>
        <v>17.100000000000001</v>
      </c>
      <c r="G4">
        <f t="shared" ref="G4:G32" si="5">(F4*F4-D4*D4)*($A$2-A4)/$A$2 +A4/$A$2*(D4*D4-$D$2*$D$2)</f>
        <v>-2.7296533333334425</v>
      </c>
      <c r="H4">
        <f t="shared" ref="H4:H32" si="6">G4-E4</f>
        <v>3.2112799999999764</v>
      </c>
    </row>
    <row r="5" spans="1:8">
      <c r="A5">
        <f t="shared" si="0"/>
        <v>27</v>
      </c>
      <c r="B5">
        <f t="shared" si="0"/>
        <v>57</v>
      </c>
      <c r="C5">
        <f t="shared" si="1"/>
        <v>19.969999999999995</v>
      </c>
      <c r="D5">
        <f t="shared" si="2"/>
        <v>17.969999999999995</v>
      </c>
      <c r="E5">
        <f t="shared" si="3"/>
        <v>-8.9071000000002982</v>
      </c>
      <c r="F5">
        <f t="shared" si="4"/>
        <v>17.150000000000002</v>
      </c>
      <c r="G5">
        <f t="shared" si="5"/>
        <v>-3.851030000000117</v>
      </c>
      <c r="H5">
        <f t="shared" si="6"/>
        <v>5.0560700000001813</v>
      </c>
    </row>
    <row r="6" spans="1:8">
      <c r="A6">
        <f t="shared" si="0"/>
        <v>26</v>
      </c>
      <c r="B6">
        <f t="shared" si="0"/>
        <v>56</v>
      </c>
      <c r="C6">
        <f t="shared" si="1"/>
        <v>19.959999999999994</v>
      </c>
      <c r="D6">
        <f t="shared" si="2"/>
        <v>17.959999999999994</v>
      </c>
      <c r="E6">
        <f t="shared" si="3"/>
        <v>-11.870400000000302</v>
      </c>
      <c r="F6">
        <f t="shared" si="4"/>
        <v>17.200000000000003</v>
      </c>
      <c r="G6">
        <f t="shared" si="5"/>
        <v>-4.8094933333334895</v>
      </c>
      <c r="H6">
        <f t="shared" si="6"/>
        <v>7.0609066666668125</v>
      </c>
    </row>
    <row r="7" spans="1:8">
      <c r="A7">
        <f t="shared" si="0"/>
        <v>25</v>
      </c>
      <c r="B7">
        <f t="shared" si="0"/>
        <v>55</v>
      </c>
      <c r="C7">
        <f t="shared" si="1"/>
        <v>19.949999999999992</v>
      </c>
      <c r="D7">
        <f t="shared" si="2"/>
        <v>17.949999999999992</v>
      </c>
      <c r="E7">
        <f t="shared" si="3"/>
        <v>-14.830833333333658</v>
      </c>
      <c r="F7">
        <f t="shared" si="4"/>
        <v>17.250000000000004</v>
      </c>
      <c r="G7">
        <f t="shared" si="5"/>
        <v>-5.6045833333335136</v>
      </c>
      <c r="H7">
        <f t="shared" si="6"/>
        <v>9.2262500000001442</v>
      </c>
    </row>
    <row r="8" spans="1:8">
      <c r="A8">
        <f t="shared" si="0"/>
        <v>24</v>
      </c>
      <c r="B8">
        <f t="shared" si="0"/>
        <v>54</v>
      </c>
      <c r="C8">
        <f t="shared" si="1"/>
        <v>19.939999999999991</v>
      </c>
      <c r="D8">
        <f t="shared" si="2"/>
        <v>17.939999999999991</v>
      </c>
      <c r="E8">
        <f t="shared" si="3"/>
        <v>-17.788400000000365</v>
      </c>
      <c r="F8">
        <f t="shared" si="4"/>
        <v>17.300000000000004</v>
      </c>
      <c r="G8">
        <f t="shared" si="5"/>
        <v>-6.2358400000001897</v>
      </c>
      <c r="H8">
        <f t="shared" si="6"/>
        <v>11.552560000000176</v>
      </c>
    </row>
    <row r="9" spans="1:8">
      <c r="A9">
        <f t="shared" si="0"/>
        <v>23</v>
      </c>
      <c r="B9">
        <f t="shared" si="0"/>
        <v>53</v>
      </c>
      <c r="C9">
        <f t="shared" si="1"/>
        <v>19.929999999999989</v>
      </c>
      <c r="D9">
        <f t="shared" si="2"/>
        <v>17.929999999999989</v>
      </c>
      <c r="E9">
        <f t="shared" si="3"/>
        <v>-20.743100000000538</v>
      </c>
      <c r="F9">
        <f t="shared" si="4"/>
        <v>17.350000000000005</v>
      </c>
      <c r="G9">
        <f t="shared" si="5"/>
        <v>-6.7028033333335202</v>
      </c>
      <c r="H9">
        <f t="shared" si="6"/>
        <v>14.040296666667018</v>
      </c>
    </row>
    <row r="10" spans="1:8">
      <c r="A10">
        <f t="shared" si="0"/>
        <v>22</v>
      </c>
      <c r="B10">
        <f t="shared" si="0"/>
        <v>52</v>
      </c>
      <c r="C10">
        <f t="shared" si="1"/>
        <v>19.919999999999987</v>
      </c>
      <c r="D10">
        <f t="shared" si="2"/>
        <v>17.919999999999987</v>
      </c>
      <c r="E10">
        <f t="shared" si="3"/>
        <v>-23.694933333333893</v>
      </c>
      <c r="F10">
        <f t="shared" si="4"/>
        <v>17.400000000000006</v>
      </c>
      <c r="G10">
        <f t="shared" si="5"/>
        <v>-7.0050133333334923</v>
      </c>
      <c r="H10">
        <f t="shared" si="6"/>
        <v>16.689920000000399</v>
      </c>
    </row>
    <row r="11" spans="1:8">
      <c r="A11">
        <f t="shared" si="0"/>
        <v>21</v>
      </c>
      <c r="B11">
        <f t="shared" si="0"/>
        <v>51</v>
      </c>
      <c r="C11">
        <f t="shared" si="1"/>
        <v>19.909999999999986</v>
      </c>
      <c r="D11">
        <f t="shared" si="2"/>
        <v>17.909999999999986</v>
      </c>
      <c r="E11">
        <f t="shared" si="3"/>
        <v>-26.643900000000656</v>
      </c>
      <c r="F11">
        <f t="shared" si="4"/>
        <v>17.450000000000006</v>
      </c>
      <c r="G11">
        <f t="shared" si="5"/>
        <v>-7.1420100000001359</v>
      </c>
      <c r="H11">
        <f t="shared" si="6"/>
        <v>19.501890000000522</v>
      </c>
    </row>
    <row r="12" spans="1:8">
      <c r="A12">
        <f t="shared" si="0"/>
        <v>20</v>
      </c>
      <c r="B12">
        <f t="shared" si="0"/>
        <v>50</v>
      </c>
      <c r="C12">
        <f t="shared" si="1"/>
        <v>19.899999999999984</v>
      </c>
      <c r="D12">
        <f t="shared" si="2"/>
        <v>17.899999999999984</v>
      </c>
      <c r="E12">
        <f t="shared" si="3"/>
        <v>-29.590000000000771</v>
      </c>
      <c r="F12">
        <f t="shared" si="4"/>
        <v>17.500000000000007</v>
      </c>
      <c r="G12">
        <f t="shared" si="5"/>
        <v>-7.1133333333334381</v>
      </c>
      <c r="H12">
        <f t="shared" si="6"/>
        <v>22.476666666667334</v>
      </c>
    </row>
    <row r="13" spans="1:8">
      <c r="A13">
        <f t="shared" si="0"/>
        <v>19</v>
      </c>
      <c r="B13">
        <f t="shared" si="0"/>
        <v>49</v>
      </c>
      <c r="C13">
        <f t="shared" si="1"/>
        <v>19.889999999999983</v>
      </c>
      <c r="D13">
        <f t="shared" si="2"/>
        <v>17.889999999999983</v>
      </c>
      <c r="E13">
        <f t="shared" si="3"/>
        <v>-32.533233333334124</v>
      </c>
      <c r="F13">
        <f t="shared" si="4"/>
        <v>17.550000000000008</v>
      </c>
      <c r="G13">
        <f t="shared" si="5"/>
        <v>-6.9185233333333969</v>
      </c>
      <c r="H13">
        <f t="shared" si="6"/>
        <v>25.614710000000727</v>
      </c>
    </row>
    <row r="14" spans="1:8">
      <c r="A14">
        <f t="shared" si="0"/>
        <v>18</v>
      </c>
      <c r="B14">
        <f t="shared" si="0"/>
        <v>48</v>
      </c>
      <c r="C14">
        <f t="shared" si="1"/>
        <v>19.879999999999981</v>
      </c>
      <c r="D14">
        <f t="shared" si="2"/>
        <v>17.879999999999981</v>
      </c>
      <c r="E14">
        <f t="shared" si="3"/>
        <v>-35.473600000000829</v>
      </c>
      <c r="F14">
        <f t="shared" si="4"/>
        <v>17.600000000000009</v>
      </c>
      <c r="G14">
        <f t="shared" si="5"/>
        <v>-6.5571200000000207</v>
      </c>
      <c r="H14">
        <f t="shared" si="6"/>
        <v>28.91648000000081</v>
      </c>
    </row>
    <row r="15" spans="1:8">
      <c r="A15">
        <f t="shared" si="0"/>
        <v>17</v>
      </c>
      <c r="B15">
        <f t="shared" si="0"/>
        <v>47</v>
      </c>
      <c r="C15">
        <f t="shared" si="1"/>
        <v>19.86999999999998</v>
      </c>
      <c r="D15">
        <f t="shared" si="2"/>
        <v>17.86999999999998</v>
      </c>
      <c r="E15">
        <f t="shared" si="3"/>
        <v>-38.411100000000943</v>
      </c>
      <c r="F15">
        <f t="shared" si="4"/>
        <v>17.650000000000009</v>
      </c>
      <c r="G15">
        <f t="shared" si="5"/>
        <v>-6.0286633333332915</v>
      </c>
      <c r="H15">
        <f t="shared" si="6"/>
        <v>32.382436666667651</v>
      </c>
    </row>
    <row r="16" spans="1:8">
      <c r="A16">
        <f t="shared" si="0"/>
        <v>16</v>
      </c>
      <c r="B16">
        <f t="shared" si="0"/>
        <v>46</v>
      </c>
      <c r="C16">
        <f t="shared" si="1"/>
        <v>19.859999999999978</v>
      </c>
      <c r="D16">
        <f t="shared" si="2"/>
        <v>17.859999999999978</v>
      </c>
      <c r="E16">
        <f t="shared" si="3"/>
        <v>-41.345733333334181</v>
      </c>
      <c r="F16">
        <f t="shared" si="4"/>
        <v>17.70000000000001</v>
      </c>
      <c r="G16">
        <f t="shared" si="5"/>
        <v>-5.3326933333332178</v>
      </c>
      <c r="H16">
        <f t="shared" si="6"/>
        <v>36.013040000000963</v>
      </c>
    </row>
    <row r="17" spans="1:8">
      <c r="A17">
        <f t="shared" si="0"/>
        <v>15</v>
      </c>
      <c r="B17">
        <f t="shared" si="0"/>
        <v>45</v>
      </c>
      <c r="C17">
        <f t="shared" si="1"/>
        <v>19.849999999999977</v>
      </c>
      <c r="D17">
        <f t="shared" si="2"/>
        <v>17.849999999999977</v>
      </c>
      <c r="E17">
        <f t="shared" si="3"/>
        <v>-44.277500000000998</v>
      </c>
      <c r="F17">
        <f t="shared" si="4"/>
        <v>17.750000000000011</v>
      </c>
      <c r="G17">
        <f t="shared" si="5"/>
        <v>-4.468749999999801</v>
      </c>
      <c r="H17">
        <f t="shared" si="6"/>
        <v>39.808750000001197</v>
      </c>
    </row>
    <row r="18" spans="1:8">
      <c r="A18">
        <f t="shared" si="0"/>
        <v>14</v>
      </c>
      <c r="B18">
        <f t="shared" si="0"/>
        <v>44</v>
      </c>
      <c r="C18">
        <f t="shared" si="1"/>
        <v>19.839999999999975</v>
      </c>
      <c r="D18">
        <f t="shared" si="2"/>
        <v>17.839999999999975</v>
      </c>
      <c r="E18">
        <f t="shared" si="3"/>
        <v>-47.206400000001054</v>
      </c>
      <c r="F18">
        <f t="shared" si="4"/>
        <v>17.800000000000011</v>
      </c>
      <c r="G18">
        <f t="shared" si="5"/>
        <v>-3.436373333333044</v>
      </c>
      <c r="H18">
        <f t="shared" si="6"/>
        <v>43.770026666668009</v>
      </c>
    </row>
    <row r="19" spans="1:8">
      <c r="A19">
        <f t="shared" si="0"/>
        <v>13</v>
      </c>
      <c r="B19">
        <f t="shared" si="0"/>
        <v>43</v>
      </c>
      <c r="C19">
        <f t="shared" si="1"/>
        <v>19.829999999999973</v>
      </c>
      <c r="D19">
        <f t="shared" si="2"/>
        <v>17.829999999999973</v>
      </c>
      <c r="E19">
        <f t="shared" si="3"/>
        <v>-50.132433333334518</v>
      </c>
      <c r="F19">
        <f t="shared" si="4"/>
        <v>17.850000000000012</v>
      </c>
      <c r="G19">
        <f t="shared" si="5"/>
        <v>-2.235103333332948</v>
      </c>
      <c r="H19">
        <f t="shared" si="6"/>
        <v>47.897330000001567</v>
      </c>
    </row>
    <row r="20" spans="1:8">
      <c r="A20">
        <f t="shared" ref="A20:B32" si="7">A19-1</f>
        <v>12</v>
      </c>
      <c r="B20">
        <f t="shared" si="7"/>
        <v>42</v>
      </c>
      <c r="C20">
        <f t="shared" si="1"/>
        <v>19.819999999999972</v>
      </c>
      <c r="D20">
        <f t="shared" si="2"/>
        <v>17.819999999999972</v>
      </c>
      <c r="E20">
        <f t="shared" si="3"/>
        <v>-53.055600000001164</v>
      </c>
      <c r="F20">
        <f t="shared" si="4"/>
        <v>17.900000000000013</v>
      </c>
      <c r="G20">
        <f t="shared" si="5"/>
        <v>-0.86447999999951453</v>
      </c>
      <c r="H20">
        <f t="shared" si="6"/>
        <v>52.191120000001646</v>
      </c>
    </row>
    <row r="21" spans="1:8">
      <c r="A21">
        <f t="shared" si="7"/>
        <v>11</v>
      </c>
      <c r="B21">
        <f t="shared" si="7"/>
        <v>41</v>
      </c>
      <c r="C21">
        <f t="shared" si="1"/>
        <v>19.80999999999997</v>
      </c>
      <c r="D21">
        <f t="shared" si="2"/>
        <v>17.80999999999997</v>
      </c>
      <c r="E21">
        <f t="shared" si="3"/>
        <v>-55.975900000001218</v>
      </c>
      <c r="F21">
        <f t="shared" si="4"/>
        <v>17.950000000000014</v>
      </c>
      <c r="G21">
        <f t="shared" si="5"/>
        <v>0.67595666666726961</v>
      </c>
      <c r="H21">
        <f t="shared" si="6"/>
        <v>56.651856666668486</v>
      </c>
    </row>
    <row r="22" spans="1:8">
      <c r="A22">
        <f t="shared" si="7"/>
        <v>10</v>
      </c>
      <c r="B22">
        <f t="shared" si="7"/>
        <v>40</v>
      </c>
      <c r="C22">
        <f t="shared" si="1"/>
        <v>19.799999999999969</v>
      </c>
      <c r="D22">
        <f t="shared" si="2"/>
        <v>17.799999999999969</v>
      </c>
      <c r="E22">
        <f t="shared" si="3"/>
        <v>-58.893333333334567</v>
      </c>
      <c r="F22">
        <f t="shared" si="4"/>
        <v>18.000000000000014</v>
      </c>
      <c r="G22">
        <f t="shared" si="5"/>
        <v>2.3866666666673759</v>
      </c>
      <c r="H22">
        <f t="shared" si="6"/>
        <v>61.280000000001941</v>
      </c>
    </row>
    <row r="23" spans="1:8">
      <c r="A23">
        <f t="shared" si="7"/>
        <v>9</v>
      </c>
      <c r="B23">
        <f t="shared" si="7"/>
        <v>39</v>
      </c>
      <c r="C23">
        <f t="shared" si="1"/>
        <v>19.789999999999967</v>
      </c>
      <c r="D23">
        <f t="shared" si="2"/>
        <v>17.789999999999967</v>
      </c>
      <c r="E23">
        <f t="shared" si="3"/>
        <v>-61.807900000001382</v>
      </c>
      <c r="F23">
        <f t="shared" si="4"/>
        <v>18.050000000000015</v>
      </c>
      <c r="G23">
        <f t="shared" si="5"/>
        <v>4.2681100000008367</v>
      </c>
      <c r="H23">
        <f t="shared" si="6"/>
        <v>66.076010000002213</v>
      </c>
    </row>
    <row r="24" spans="1:8">
      <c r="A24">
        <f t="shared" si="7"/>
        <v>8</v>
      </c>
      <c r="B24">
        <f t="shared" si="7"/>
        <v>38</v>
      </c>
      <c r="C24">
        <f t="shared" si="1"/>
        <v>19.779999999999966</v>
      </c>
      <c r="D24">
        <f t="shared" si="2"/>
        <v>17.779999999999966</v>
      </c>
      <c r="E24">
        <f t="shared" si="3"/>
        <v>-64.719600000001435</v>
      </c>
      <c r="F24">
        <f t="shared" si="4"/>
        <v>18.100000000000016</v>
      </c>
      <c r="G24">
        <f t="shared" si="5"/>
        <v>6.3207466666676506</v>
      </c>
      <c r="H24">
        <f t="shared" si="6"/>
        <v>71.04034666666908</v>
      </c>
    </row>
    <row r="25" spans="1:8">
      <c r="A25">
        <f t="shared" si="7"/>
        <v>7</v>
      </c>
      <c r="B25">
        <f t="shared" si="7"/>
        <v>37</v>
      </c>
      <c r="C25">
        <f t="shared" si="1"/>
        <v>19.769999999999964</v>
      </c>
      <c r="D25">
        <f t="shared" si="2"/>
        <v>17.769999999999964</v>
      </c>
      <c r="E25">
        <f t="shared" si="3"/>
        <v>-67.628433333334897</v>
      </c>
      <c r="F25">
        <f t="shared" si="4"/>
        <v>18.150000000000016</v>
      </c>
      <c r="G25">
        <f t="shared" si="5"/>
        <v>8.5450366666677837</v>
      </c>
      <c r="H25">
        <f t="shared" si="6"/>
        <v>76.173470000002681</v>
      </c>
    </row>
    <row r="26" spans="1:8">
      <c r="A26">
        <f t="shared" si="7"/>
        <v>6</v>
      </c>
      <c r="B26">
        <f t="shared" si="7"/>
        <v>36</v>
      </c>
      <c r="C26">
        <f t="shared" si="1"/>
        <v>19.759999999999962</v>
      </c>
      <c r="D26">
        <f t="shared" si="2"/>
        <v>17.759999999999962</v>
      </c>
      <c r="E26">
        <f t="shared" si="3"/>
        <v>-70.53440000000154</v>
      </c>
      <c r="F26">
        <f t="shared" si="4"/>
        <v>18.200000000000017</v>
      </c>
      <c r="G26">
        <f t="shared" si="5"/>
        <v>10.941440000001295</v>
      </c>
      <c r="H26">
        <f t="shared" si="6"/>
        <v>81.475840000002833</v>
      </c>
    </row>
    <row r="27" spans="1:8">
      <c r="A27">
        <f t="shared" si="7"/>
        <v>5</v>
      </c>
      <c r="B27">
        <f t="shared" si="7"/>
        <v>35</v>
      </c>
      <c r="C27">
        <f t="shared" si="1"/>
        <v>19.749999999999961</v>
      </c>
      <c r="D27">
        <f t="shared" si="2"/>
        <v>17.749999999999961</v>
      </c>
      <c r="E27">
        <f t="shared" si="3"/>
        <v>-73.437500000001592</v>
      </c>
      <c r="F27">
        <f t="shared" si="4"/>
        <v>18.250000000000018</v>
      </c>
      <c r="G27">
        <f t="shared" si="5"/>
        <v>13.510416666668096</v>
      </c>
      <c r="H27">
        <f t="shared" si="6"/>
        <v>86.947916666669684</v>
      </c>
    </row>
    <row r="28" spans="1:8">
      <c r="A28">
        <f t="shared" si="7"/>
        <v>4</v>
      </c>
      <c r="B28">
        <f t="shared" si="7"/>
        <v>34</v>
      </c>
      <c r="C28">
        <f t="shared" si="1"/>
        <v>19.739999999999959</v>
      </c>
      <c r="D28">
        <f t="shared" si="2"/>
        <v>17.739999999999959</v>
      </c>
      <c r="E28">
        <f t="shared" si="3"/>
        <v>-76.337733333334882</v>
      </c>
      <c r="F28">
        <f t="shared" si="4"/>
        <v>18.300000000000018</v>
      </c>
      <c r="G28">
        <f t="shared" si="5"/>
        <v>16.25242666666832</v>
      </c>
      <c r="H28">
        <f t="shared" si="6"/>
        <v>92.590160000003209</v>
      </c>
    </row>
    <row r="29" spans="1:8">
      <c r="A29">
        <f t="shared" si="7"/>
        <v>3</v>
      </c>
      <c r="B29">
        <f t="shared" si="7"/>
        <v>33</v>
      </c>
      <c r="C29">
        <f t="shared" si="1"/>
        <v>19.729999999999958</v>
      </c>
      <c r="D29">
        <f t="shared" si="2"/>
        <v>17.729999999999958</v>
      </c>
      <c r="E29">
        <f t="shared" si="3"/>
        <v>-79.235100000001694</v>
      </c>
      <c r="F29">
        <f t="shared" si="4"/>
        <v>18.350000000000019</v>
      </c>
      <c r="G29">
        <f t="shared" si="5"/>
        <v>19.167930000001835</v>
      </c>
      <c r="H29">
        <f t="shared" si="6"/>
        <v>98.403030000003525</v>
      </c>
    </row>
    <row r="30" spans="1:8">
      <c r="A30">
        <f t="shared" si="7"/>
        <v>2</v>
      </c>
      <c r="B30">
        <f t="shared" si="7"/>
        <v>32</v>
      </c>
      <c r="C30">
        <f t="shared" si="1"/>
        <v>19.719999999999956</v>
      </c>
      <c r="D30">
        <f t="shared" si="2"/>
        <v>17.719999999999956</v>
      </c>
      <c r="E30">
        <f t="shared" si="3"/>
        <v>-82.129600000001744</v>
      </c>
      <c r="F30">
        <f t="shared" si="4"/>
        <v>18.40000000000002</v>
      </c>
      <c r="G30">
        <f t="shared" si="5"/>
        <v>22.257386666668687</v>
      </c>
      <c r="H30">
        <f t="shared" si="6"/>
        <v>104.38698666667042</v>
      </c>
    </row>
    <row r="31" spans="1:8">
      <c r="A31">
        <f t="shared" si="7"/>
        <v>1</v>
      </c>
      <c r="B31">
        <f t="shared" si="7"/>
        <v>31</v>
      </c>
      <c r="C31">
        <f t="shared" si="1"/>
        <v>19.709999999999955</v>
      </c>
      <c r="D31">
        <f t="shared" si="2"/>
        <v>17.709999999999955</v>
      </c>
      <c r="E31">
        <f t="shared" si="3"/>
        <v>-85.02123333333509</v>
      </c>
      <c r="F31">
        <f t="shared" si="4"/>
        <v>18.450000000000021</v>
      </c>
      <c r="G31">
        <f t="shared" si="5"/>
        <v>25.521256666668918</v>
      </c>
      <c r="H31">
        <f t="shared" si="6"/>
        <v>110.54249000000401</v>
      </c>
    </row>
    <row r="32" spans="1:8">
      <c r="A32">
        <f t="shared" si="7"/>
        <v>0</v>
      </c>
      <c r="B32">
        <f t="shared" si="7"/>
        <v>30</v>
      </c>
      <c r="C32">
        <f t="shared" si="1"/>
        <v>19.699999999999953</v>
      </c>
      <c r="D32">
        <f t="shared" si="2"/>
        <v>17.699999999999953</v>
      </c>
      <c r="E32">
        <f t="shared" si="3"/>
        <v>-87.910000000001844</v>
      </c>
      <c r="F32">
        <f t="shared" si="4"/>
        <v>18.500000000000021</v>
      </c>
      <c r="G32">
        <f t="shared" si="5"/>
        <v>28.960000000002481</v>
      </c>
      <c r="H32">
        <f t="shared" si="6"/>
        <v>116.87000000000432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PureFwdStart</vt:lpstr>
      <vt:lpstr>FwdvsRealizedBasis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Maylath</dc:creator>
  <cp:lastModifiedBy>Anthony Maylath</cp:lastModifiedBy>
  <dcterms:created xsi:type="dcterms:W3CDTF">2019-09-30T00:12:35Z</dcterms:created>
  <dcterms:modified xsi:type="dcterms:W3CDTF">2019-10-02T03:00:57Z</dcterms:modified>
</cp:coreProperties>
</file>