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ate1904="1" showInkAnnotation="0" codeName="ThisWorkbook" autoCompressPictures="0"/>
  <mc:AlternateContent xmlns:mc="http://schemas.openxmlformats.org/markup-compatibility/2006">
    <mc:Choice Requires="x15">
      <x15ac:absPath xmlns:x15ac="http://schemas.microsoft.com/office/spreadsheetml/2010/11/ac" url="\\SETMSEB2K80002.etmlnet.local\SECTIONS$\INF\Maitres-Seul\Enseignement\ModulesICT_NewOrdo\306-ProjetInformatique\f-fils-rouges\gestion-formation\"/>
    </mc:Choice>
  </mc:AlternateContent>
  <bookViews>
    <workbookView xWindow="0" yWindow="0" windowWidth="23040" windowHeight="10656"/>
  </bookViews>
  <sheets>
    <sheet name="inscriptions" sheetId="13" r:id="rId1"/>
    <sheet name="agenda" sheetId="8" r:id="rId2"/>
    <sheet name="eleves" sheetId="11" r:id="rId3"/>
    <sheet name="formateurs" sheetId="12" r:id="rId4"/>
    <sheet name="cstes" sheetId="10" r:id="rId5"/>
    <sheet name="statistiques-cours" sheetId="14" r:id="rId6"/>
    <sheet name="remarques-cours" sheetId="15" r:id="rId7"/>
  </sheets>
  <definedNames>
    <definedName name="_xlnm._FilterDatabase" localSheetId="1" hidden="1">agenda!#REF!</definedName>
    <definedName name="idannee">cstes!$D$4</definedName>
    <definedName name="idcours">Tableau1[ID cours]</definedName>
    <definedName name="_xlnm.Print_Titles" localSheetId="1">agenda!$1:$1</definedName>
    <definedName name="_xlnm.Print_Titles" localSheetId="2">eleves!$1:$1</definedName>
    <definedName name="_xlnm.Print_Titles" localSheetId="3">formateurs!$1:$1</definedName>
    <definedName name="_xlnm.Print_Titles" localSheetId="0">inscriptions!$1:$1</definedName>
    <definedName name="_xlnm.Print_Titles" localSheetId="6">'remarques-cours'!$1:$1</definedName>
    <definedName name="_xlnm.Print_Titles" localSheetId="5">'statistiques-cours'!$1:$1</definedName>
    <definedName name="lieuxformation">Tableau2[Lieux formation]</definedName>
    <definedName name="statuteleve">Tableau2[Statut eleve]</definedName>
    <definedName name="_xlnm.Print_Area" localSheetId="1">Tableau1[#All]</definedName>
    <definedName name="_xlnm.Print_Area" localSheetId="0">Tableau3[#All]</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J4" i="13" l="1"/>
  <c r="J5" i="13"/>
  <c r="J6" i="13"/>
  <c r="J7" i="13"/>
  <c r="J8" i="13"/>
  <c r="A4" i="11" l="1"/>
  <c r="A5" i="11"/>
  <c r="A6" i="11"/>
  <c r="A7" i="11"/>
  <c r="A8" i="11"/>
  <c r="A9" i="11"/>
  <c r="A10" i="11"/>
  <c r="A11" i="11"/>
  <c r="A12" i="11"/>
  <c r="A3" i="11" l="1"/>
  <c r="A2" i="11"/>
  <c r="J3" i="13" l="1"/>
  <c r="J2" i="13"/>
  <c r="B8" i="13"/>
  <c r="C8" i="13"/>
  <c r="D8" i="13"/>
  <c r="E8" i="13"/>
  <c r="G8" i="13"/>
  <c r="H8" i="13"/>
  <c r="K8" i="13"/>
  <c r="B7" i="13"/>
  <c r="C7" i="13"/>
  <c r="D7" i="13"/>
  <c r="E7" i="13"/>
  <c r="G7" i="13"/>
  <c r="H7" i="13"/>
  <c r="K7" i="13"/>
  <c r="B6" i="13"/>
  <c r="C6" i="13"/>
  <c r="D6" i="13"/>
  <c r="E6" i="13"/>
  <c r="G6" i="13"/>
  <c r="H6" i="13"/>
  <c r="K6" i="13"/>
  <c r="K2" i="13"/>
  <c r="K3" i="13"/>
  <c r="K4" i="13"/>
  <c r="K5" i="13"/>
  <c r="H2" i="13"/>
  <c r="H3" i="13"/>
  <c r="H4" i="13"/>
  <c r="H5" i="13"/>
  <c r="G2" i="13"/>
  <c r="G3" i="13"/>
  <c r="G4" i="13"/>
  <c r="G5" i="13"/>
  <c r="E2" i="13"/>
  <c r="E3" i="13"/>
  <c r="E4" i="13"/>
  <c r="E5" i="13"/>
  <c r="D2" i="13"/>
  <c r="D3" i="13"/>
  <c r="D4" i="13"/>
  <c r="D5" i="13"/>
  <c r="C2" i="13"/>
  <c r="C3" i="13"/>
  <c r="C4" i="13"/>
  <c r="C5" i="13"/>
  <c r="B2" i="13"/>
  <c r="B3" i="13"/>
  <c r="B4" i="13"/>
  <c r="B5" i="13"/>
  <c r="D4" i="10" l="1"/>
  <c r="A8" i="12" l="1"/>
  <c r="A2" i="12"/>
  <c r="A6" i="12"/>
  <c r="A14" i="12"/>
  <c r="A3" i="12"/>
  <c r="A17" i="12"/>
  <c r="A4" i="12"/>
  <c r="A5" i="12"/>
  <c r="A9" i="12"/>
  <c r="A15" i="12"/>
  <c r="A7" i="12"/>
  <c r="A13" i="12" l="1"/>
  <c r="A16" i="12"/>
  <c r="A10" i="12" l="1"/>
  <c r="A11" i="12"/>
  <c r="A12" i="12"/>
</calcChain>
</file>

<file path=xl/comments1.xml><?xml version="1.0" encoding="utf-8"?>
<comments xmlns="http://schemas.openxmlformats.org/spreadsheetml/2006/main">
  <authors>
    <author>Gruaz Gilbert</author>
  </authors>
  <commentList>
    <comment ref="D2" authorId="0" shapeId="0">
      <text>
        <r>
          <rPr>
            <b/>
            <sz val="9"/>
            <color indexed="81"/>
            <rFont val="Tahoma"/>
            <family val="2"/>
          </rPr>
          <t>Gruaz Gilbert:</t>
        </r>
        <r>
          <rPr>
            <sz val="9"/>
            <color indexed="81"/>
            <rFont val="Tahoma"/>
            <family val="2"/>
          </rPr>
          <t xml:space="preserve">
Date du début de l'année de formation</t>
        </r>
      </text>
    </comment>
    <comment ref="D3" authorId="0" shapeId="0">
      <text>
        <r>
          <rPr>
            <b/>
            <sz val="9"/>
            <color indexed="81"/>
            <rFont val="Tahoma"/>
            <family val="2"/>
          </rPr>
          <t>Gruaz Gilbert:</t>
        </r>
        <r>
          <rPr>
            <sz val="9"/>
            <color indexed="81"/>
            <rFont val="Tahoma"/>
            <family val="2"/>
          </rPr>
          <t xml:space="preserve">
Date de la fin de l'année dans l'agenda de formation</t>
        </r>
      </text>
    </comment>
  </commentList>
</comments>
</file>

<file path=xl/sharedStrings.xml><?xml version="1.0" encoding="utf-8"?>
<sst xmlns="http://schemas.openxmlformats.org/spreadsheetml/2006/main" count="157" uniqueCount="126">
  <si>
    <t>Participation collaborateur</t>
  </si>
  <si>
    <t>Date d'inscription</t>
  </si>
  <si>
    <t>Attestations
transmises</t>
  </si>
  <si>
    <t>Date envoi facture</t>
  </si>
  <si>
    <t>Date du paiement</t>
  </si>
  <si>
    <t>Coût frais de repas/ Hébergement</t>
  </si>
  <si>
    <t>Frais de transports</t>
  </si>
  <si>
    <t>Localité</t>
  </si>
  <si>
    <t>Adresse facturation</t>
  </si>
  <si>
    <t>Formations</t>
  </si>
  <si>
    <t>Congres</t>
  </si>
  <si>
    <t>Interne</t>
  </si>
  <si>
    <t>Externe</t>
  </si>
  <si>
    <t>Nom eleve</t>
  </si>
  <si>
    <t>Prenom eleve</t>
  </si>
  <si>
    <t>AVS eleve</t>
  </si>
  <si>
    <t>Statut eleve</t>
  </si>
  <si>
    <t>ID_formateur</t>
  </si>
  <si>
    <t>Nom formateur</t>
  </si>
  <si>
    <t>Prenom formateur</t>
  </si>
  <si>
    <t>Date début cours</t>
  </si>
  <si>
    <t>Type de formation</t>
  </si>
  <si>
    <t>Téléphone</t>
  </si>
  <si>
    <t>Rue</t>
  </si>
  <si>
    <t>Code Postal</t>
  </si>
  <si>
    <t>Localite</t>
  </si>
  <si>
    <t>Email</t>
  </si>
  <si>
    <t>Code postal</t>
  </si>
  <si>
    <t>ID_eleve</t>
  </si>
  <si>
    <t>Nom cours</t>
  </si>
  <si>
    <t>Partie du cours</t>
  </si>
  <si>
    <t>Durée [H]</t>
  </si>
  <si>
    <t>Horaire de début</t>
  </si>
  <si>
    <t>Remarques</t>
  </si>
  <si>
    <t>Prix pers concernées et proches</t>
  </si>
  <si>
    <t>Prix autres</t>
  </si>
  <si>
    <t>Lieu formation</t>
  </si>
  <si>
    <t>Nb participants max</t>
  </si>
  <si>
    <t>Lieux formation</t>
  </si>
  <si>
    <t xml:space="preserve"> </t>
  </si>
  <si>
    <t>Liste des présences remplie</t>
  </si>
  <si>
    <t>Dates année catalogue</t>
  </si>
  <si>
    <t>Heures prises par Graap/prorata temporis</t>
  </si>
  <si>
    <t>Cours</t>
  </si>
  <si>
    <t xml:space="preserve">Formateur </t>
  </si>
  <si>
    <t>Centre graap</t>
  </si>
  <si>
    <t>Nb participants</t>
  </si>
  <si>
    <t>No</t>
  </si>
  <si>
    <t>Catégorie</t>
  </si>
  <si>
    <t>Question</t>
  </si>
  <si>
    <t>Tout à fait vrai</t>
  </si>
  <si>
    <t>Plutôt vrai</t>
  </si>
  <si>
    <t>Plutôt faux</t>
  </si>
  <si>
    <t>Tout à fait faux</t>
  </si>
  <si>
    <t>Indécis</t>
  </si>
  <si>
    <t>ID remarque</t>
  </si>
  <si>
    <t>Remarques, propositions, demandes d'améliorations, idées de cours complémentaires, etc.</t>
  </si>
  <si>
    <t xml:space="preserve">Date de la formation </t>
  </si>
  <si>
    <t>Durée  (périodes)</t>
  </si>
  <si>
    <t>Compétence</t>
  </si>
  <si>
    <t>Grand</t>
  </si>
  <si>
    <t>Pierre</t>
  </si>
  <si>
    <t>ID_formateur1</t>
  </si>
  <si>
    <t>ID_formateur2</t>
  </si>
  <si>
    <t>ID cours</t>
  </si>
  <si>
    <t>Alexandre</t>
  </si>
  <si>
    <t>Duran</t>
  </si>
  <si>
    <t>Dupond</t>
  </si>
  <si>
    <t>Jean-Pierre</t>
  </si>
  <si>
    <t>De Pasquale</t>
  </si>
  <si>
    <t>Flavio</t>
  </si>
  <si>
    <t>Deleze</t>
  </si>
  <si>
    <t>Jérémie</t>
  </si>
  <si>
    <t>Evesque</t>
  </si>
  <si>
    <t>Michaël</t>
  </si>
  <si>
    <t>Grandjean</t>
  </si>
  <si>
    <t>Alicia</t>
  </si>
  <si>
    <t>Huguenin</t>
  </si>
  <si>
    <t>Yoann</t>
  </si>
  <si>
    <t>Mosca</t>
  </si>
  <si>
    <t>Panchaud</t>
  </si>
  <si>
    <t>Gaël</t>
  </si>
  <si>
    <t>Pantoja</t>
  </si>
  <si>
    <t>Alexander</t>
  </si>
  <si>
    <t>Maxime</t>
  </si>
  <si>
    <t>Smith</t>
  </si>
  <si>
    <t>John</t>
  </si>
  <si>
    <t>Dev</t>
  </si>
  <si>
    <t>Mark</t>
  </si>
  <si>
    <t>Jobs</t>
  </si>
  <si>
    <t>Steve</t>
  </si>
  <si>
    <t>Price</t>
  </si>
  <si>
    <t>Léon</t>
  </si>
  <si>
    <t>Popov</t>
  </si>
  <si>
    <t>Vashya</t>
  </si>
  <si>
    <t>Black</t>
  </si>
  <si>
    <t>Jim</t>
  </si>
  <si>
    <t>Martinov</t>
  </si>
  <si>
    <t>Devid</t>
  </si>
  <si>
    <t>Marley</t>
  </si>
  <si>
    <t>Bob</t>
  </si>
  <si>
    <t>Big</t>
  </si>
  <si>
    <t>Ned</t>
  </si>
  <si>
    <t>Tiny</t>
  </si>
  <si>
    <t>Tim</t>
  </si>
  <si>
    <t>Sun</t>
  </si>
  <si>
    <t>Mike</t>
  </si>
  <si>
    <t>Math</t>
  </si>
  <si>
    <t>Théo</t>
  </si>
  <si>
    <t>Chexov</t>
  </si>
  <si>
    <t>Vitya</t>
  </si>
  <si>
    <t>Path</t>
  </si>
  <si>
    <t>Will</t>
  </si>
  <si>
    <t>ETML</t>
  </si>
  <si>
    <t>Inter-entreprise</t>
  </si>
  <si>
    <t>Soir</t>
  </si>
  <si>
    <t>Continu</t>
  </si>
  <si>
    <t>ETML
Sébeillon 12
1004 Lausanne</t>
  </si>
  <si>
    <t>EPSIC
Rte de Genève
1004 Lausanne</t>
  </si>
  <si>
    <t>ERACOM
Rte de Sévelin
1004 Lausanne</t>
  </si>
  <si>
    <t>ICT306 (devt en groupe)</t>
  </si>
  <si>
    <t>Dev_Mark</t>
  </si>
  <si>
    <t>P042 (projet avec 306)</t>
  </si>
  <si>
    <t>De Pasquale_Flavio</t>
  </si>
  <si>
    <t>Huguenin_Yoann</t>
  </si>
  <si>
    <t>AVS formateur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</si>
</sst>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2" x14ac:knownFonts="1">
    <font>
      <sz val="10"/>
      <name val="Trebuchet MS"/>
      <family val="2"/>
      <scheme val="minor"/>
    </font>
    <font>
      <u/>
      <sz val="10"/>
      <color theme="10"/>
      <name val="Verdana"/>
      <family val="2"/>
    </font>
    <font>
      <u/>
      <sz val="10"/>
      <color theme="11"/>
      <name val="Verdana"/>
      <family val="2"/>
    </font>
    <font>
      <sz val="10"/>
      <name val="Verdana"/>
      <family val="2"/>
    </font>
    <font>
      <sz val="9"/>
      <color indexed="81"/>
      <name val="Tahoma"/>
      <family val="2"/>
    </font>
    <font>
      <b/>
      <sz val="9"/>
      <color indexed="81"/>
      <name val="Tahoma"/>
      <family val="2"/>
    </font>
    <font>
      <u/>
      <sz val="10"/>
      <color theme="10"/>
      <name val="Trebuchet MS"/>
      <family val="2"/>
      <scheme val="minor"/>
    </font>
    <font>
      <sz val="10"/>
      <color theme="0"/>
      <name val="Trebuchet MS"/>
      <family val="2"/>
      <scheme val="minor"/>
    </font>
    <font>
      <b/>
      <sz val="18"/>
      <name val="Trebuchet MS"/>
      <family val="2"/>
      <scheme val="minor"/>
    </font>
    <font>
      <sz val="18"/>
      <name val="Trebuchet MS"/>
      <family val="2"/>
      <scheme val="minor"/>
    </font>
    <font>
      <u/>
      <sz val="10"/>
      <color rgb="FFFFC000"/>
      <name val="Trebuchet MS"/>
      <family val="2"/>
      <scheme val="minor"/>
    </font>
    <font>
      <sz val="10"/>
      <name val="Trebuchet MS"/>
      <family val="2"/>
      <scheme val="minor"/>
    </font>
  </fonts>
  <fills count="3">
    <fill>
      <patternFill patternType="none"/>
    </fill>
    <fill>
      <patternFill patternType="gray125"/>
    </fill>
    <fill>
      <patternFill patternType="solid">
        <fgColor rgb="FF4F81BD"/>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double">
        <color rgb="FFFFFF00"/>
      </left>
      <right/>
      <top style="double">
        <color rgb="FFFFFF00"/>
      </top>
      <bottom/>
      <diagonal/>
    </border>
    <border>
      <left/>
      <right/>
      <top style="double">
        <color rgb="FFFFFF00"/>
      </top>
      <bottom/>
      <diagonal/>
    </border>
    <border>
      <left/>
      <right style="double">
        <color rgb="FFFFFF00"/>
      </right>
      <top style="double">
        <color rgb="FFFFFF00"/>
      </top>
      <bottom/>
      <diagonal/>
    </border>
    <border>
      <left style="double">
        <color rgb="FFFFFF00"/>
      </left>
      <right/>
      <top/>
      <bottom/>
      <diagonal/>
    </border>
    <border>
      <left/>
      <right style="double">
        <color rgb="FFFFFF00"/>
      </right>
      <top/>
      <bottom/>
      <diagonal/>
    </border>
    <border>
      <left style="double">
        <color rgb="FFFFFF00"/>
      </left>
      <right/>
      <top/>
      <bottom style="double">
        <color rgb="FFFFFF00"/>
      </bottom>
      <diagonal/>
    </border>
    <border>
      <left/>
      <right/>
      <top/>
      <bottom style="double">
        <color rgb="FFFFFF00"/>
      </bottom>
      <diagonal/>
    </border>
    <border>
      <left/>
      <right style="double">
        <color rgb="FFFFFF00"/>
      </right>
      <top/>
      <bottom style="double">
        <color rgb="FFFFFF00"/>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xf numFmtId="0" fontId="6" fillId="0" borderId="0" applyNumberFormat="0" applyFill="0" applyBorder="0" applyAlignment="0" applyProtection="0"/>
  </cellStyleXfs>
  <cellXfs count="67">
    <xf numFmtId="0" fontId="0" fillId="0" borderId="0" xfId="0"/>
    <xf numFmtId="164" fontId="0" fillId="0" borderId="0" xfId="0" applyNumberFormat="1" applyFont="1" applyAlignment="1" applyProtection="1">
      <alignment horizontal="center" vertical="center" wrapText="1"/>
    </xf>
    <xf numFmtId="1" fontId="0" fillId="0" borderId="0" xfId="0" applyNumberFormat="1" applyFont="1" applyAlignment="1" applyProtection="1">
      <alignment horizontal="center" vertical="center" wrapText="1"/>
    </xf>
    <xf numFmtId="0" fontId="0" fillId="0" borderId="0" xfId="0" applyFont="1" applyAlignment="1" applyProtection="1">
      <alignment horizontal="center" vertical="center" wrapText="1"/>
    </xf>
    <xf numFmtId="0" fontId="0" fillId="0" borderId="0" xfId="0" applyFont="1" applyFill="1" applyAlignment="1" applyProtection="1">
      <alignment horizontal="center" vertical="center" wrapText="1"/>
    </xf>
    <xf numFmtId="164" fontId="0" fillId="0" borderId="0" xfId="0" applyNumberFormat="1" applyFont="1" applyAlignment="1" applyProtection="1">
      <alignment horizontal="center" vertical="center" wrapText="1"/>
      <protection locked="0"/>
    </xf>
    <xf numFmtId="1" fontId="0" fillId="0" borderId="0" xfId="0" applyNumberFormat="1" applyFont="1" applyAlignment="1" applyProtection="1">
      <alignment horizontal="center" vertical="center" wrapText="1"/>
      <protection locked="0"/>
    </xf>
    <xf numFmtId="14" fontId="0" fillId="0" borderId="0" xfId="0" applyNumberFormat="1" applyFont="1" applyAlignment="1" applyProtection="1">
      <alignment horizontal="center" vertical="center" wrapText="1"/>
      <protection locked="0"/>
    </xf>
    <xf numFmtId="20" fontId="0" fillId="0" borderId="0" xfId="0" applyNumberFormat="1" applyFont="1" applyAlignment="1" applyProtection="1">
      <alignment horizontal="center" vertical="center" wrapText="1"/>
      <protection locked="0"/>
    </xf>
    <xf numFmtId="0" fontId="0" fillId="0" borderId="0" xfId="0" applyFont="1" applyAlignment="1" applyProtection="1">
      <alignment horizontal="center" vertical="center" wrapText="1"/>
      <protection locked="0"/>
    </xf>
    <xf numFmtId="0" fontId="0" fillId="0" borderId="0" xfId="0" applyFont="1" applyAlignment="1" applyProtection="1">
      <alignment wrapText="1"/>
      <protection locked="0"/>
    </xf>
    <xf numFmtId="0" fontId="0" fillId="0" borderId="0" xfId="0" applyFont="1"/>
    <xf numFmtId="0" fontId="0" fillId="0" borderId="0" xfId="0" applyFont="1" applyAlignment="1" applyProtection="1">
      <alignment vertical="center" wrapText="1"/>
    </xf>
    <xf numFmtId="0" fontId="0" fillId="0" borderId="0" xfId="0" applyFont="1" applyAlignment="1" applyProtection="1">
      <alignment vertical="center" wrapText="1"/>
      <protection locked="0"/>
    </xf>
    <xf numFmtId="0" fontId="0" fillId="0" borderId="0" xfId="0" applyFont="1" applyAlignment="1">
      <alignment vertical="center" wrapText="1"/>
    </xf>
    <xf numFmtId="164" fontId="0" fillId="0" borderId="0" xfId="0" applyNumberFormat="1" applyFont="1" applyAlignment="1">
      <alignment vertical="center" wrapText="1"/>
    </xf>
    <xf numFmtId="14" fontId="0" fillId="0" borderId="0" xfId="0" applyNumberFormat="1" applyFont="1" applyAlignment="1">
      <alignment vertical="center" wrapText="1"/>
    </xf>
    <xf numFmtId="0" fontId="0" fillId="0" borderId="0" xfId="0" applyFont="1" applyAlignment="1">
      <alignment horizontal="center" vertical="center" wrapText="1"/>
    </xf>
    <xf numFmtId="164" fontId="0"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1" fontId="0" fillId="0" borderId="1" xfId="0" applyNumberFormat="1" applyFont="1" applyBorder="1" applyAlignment="1">
      <alignment horizontal="center" vertical="center" wrapText="1"/>
    </xf>
    <xf numFmtId="49" fontId="0" fillId="0" borderId="1" xfId="0" applyNumberFormat="1" applyFont="1" applyBorder="1" applyAlignment="1">
      <alignment horizontal="center" vertical="center" wrapText="1"/>
    </xf>
    <xf numFmtId="164" fontId="0" fillId="0" borderId="5" xfId="0" applyNumberFormat="1" applyFont="1" applyBorder="1" applyAlignment="1">
      <alignment horizontal="center" vertical="center" wrapText="1"/>
    </xf>
    <xf numFmtId="49" fontId="0" fillId="0" borderId="5" xfId="0" applyNumberFormat="1" applyFont="1" applyBorder="1" applyAlignment="1">
      <alignment horizontal="center" vertical="center" wrapText="1"/>
    </xf>
    <xf numFmtId="1" fontId="0" fillId="0" borderId="5" xfId="0" applyNumberFormat="1" applyFont="1" applyBorder="1" applyAlignment="1">
      <alignment horizontal="center" vertical="center" wrapText="1"/>
    </xf>
    <xf numFmtId="0" fontId="0" fillId="0" borderId="5" xfId="0" applyFont="1" applyBorder="1" applyAlignment="1">
      <alignment vertical="center" wrapText="1"/>
    </xf>
    <xf numFmtId="0" fontId="0" fillId="0" borderId="5" xfId="0" applyFont="1" applyBorder="1" applyAlignment="1">
      <alignment horizontal="right" vertical="center" wrapText="1"/>
    </xf>
    <xf numFmtId="0" fontId="0" fillId="0" borderId="5" xfId="0" applyFont="1" applyBorder="1" applyAlignment="1">
      <alignment horizontal="center" vertical="center" wrapText="1"/>
    </xf>
    <xf numFmtId="0" fontId="0" fillId="0" borderId="0" xfId="5" applyFont="1" applyAlignment="1">
      <alignment wrapText="1"/>
    </xf>
    <xf numFmtId="0" fontId="0" fillId="0" borderId="0" xfId="5" applyFont="1" applyAlignment="1">
      <alignment vertical="center" wrapText="1"/>
    </xf>
    <xf numFmtId="164" fontId="0" fillId="0" borderId="2" xfId="0" applyNumberFormat="1" applyFont="1" applyBorder="1" applyAlignment="1">
      <alignment horizontal="center" vertical="center" wrapText="1"/>
    </xf>
    <xf numFmtId="0" fontId="0" fillId="0" borderId="3" xfId="0" applyFont="1" applyBorder="1" applyAlignment="1">
      <alignment horizontal="left" vertical="center" wrapText="1"/>
    </xf>
    <xf numFmtId="164" fontId="0" fillId="0" borderId="4" xfId="0" applyNumberFormat="1" applyFont="1" applyBorder="1" applyAlignment="1">
      <alignment horizontal="center" vertical="center" wrapText="1"/>
    </xf>
    <xf numFmtId="0" fontId="0" fillId="0" borderId="6" xfId="0" applyFont="1" applyBorder="1" applyAlignment="1">
      <alignment horizontal="left" vertical="center" wrapText="1"/>
    </xf>
    <xf numFmtId="0" fontId="0" fillId="0" borderId="0" xfId="5" applyFont="1" applyAlignment="1">
      <alignment horizontal="right" vertical="center" wrapText="1"/>
    </xf>
    <xf numFmtId="0" fontId="0" fillId="0" borderId="0" xfId="0" applyFont="1" applyAlignment="1">
      <alignment wrapText="1"/>
    </xf>
    <xf numFmtId="1" fontId="0" fillId="0" borderId="0" xfId="0" applyNumberFormat="1" applyFont="1" applyAlignment="1">
      <alignment vertical="center" wrapText="1"/>
    </xf>
    <xf numFmtId="0" fontId="0" fillId="0" borderId="0" xfId="0" applyNumberFormat="1" applyFont="1" applyAlignment="1">
      <alignment vertical="center" wrapText="1"/>
    </xf>
    <xf numFmtId="0" fontId="6" fillId="0" borderId="0" xfId="6" applyAlignment="1" applyProtection="1">
      <alignment vertical="center" wrapText="1"/>
      <protection locked="0"/>
    </xf>
    <xf numFmtId="0" fontId="0" fillId="0" borderId="0" xfId="0" applyProtection="1">
      <protection locked="0"/>
    </xf>
    <xf numFmtId="0" fontId="0" fillId="0" borderId="0" xfId="0" applyFont="1" applyFill="1" applyAlignment="1" applyProtection="1">
      <alignment vertical="center" wrapText="1"/>
      <protection locked="0"/>
    </xf>
    <xf numFmtId="0" fontId="7" fillId="2" borderId="0" xfId="0" applyFont="1" applyFill="1" applyAlignment="1" applyProtection="1">
      <alignment vertical="center" wrapText="1"/>
      <protection locked="0"/>
    </xf>
    <xf numFmtId="14" fontId="7" fillId="2" borderId="0" xfId="0" applyNumberFormat="1" applyFont="1" applyFill="1" applyAlignment="1" applyProtection="1">
      <alignment vertical="center" wrapText="1"/>
      <protection locked="0"/>
    </xf>
    <xf numFmtId="0" fontId="10" fillId="0" borderId="0" xfId="0" applyFont="1" applyAlignment="1">
      <alignment horizontal="center" vertical="center" wrapText="1"/>
    </xf>
    <xf numFmtId="164" fontId="8" fillId="0" borderId="7" xfId="0" applyNumberFormat="1" applyFont="1" applyBorder="1" applyAlignment="1">
      <alignment vertical="center" wrapText="1"/>
    </xf>
    <xf numFmtId="0" fontId="10" fillId="0" borderId="8" xfId="0" applyFont="1" applyBorder="1" applyAlignment="1">
      <alignment horizontal="center" vertical="center" wrapText="1"/>
    </xf>
    <xf numFmtId="164" fontId="10" fillId="0" borderId="8" xfId="0" applyNumberFormat="1" applyFont="1" applyBorder="1" applyAlignment="1">
      <alignment horizontal="center" vertical="center" wrapText="1"/>
    </xf>
    <xf numFmtId="0" fontId="9" fillId="0" borderId="8" xfId="0" applyFont="1" applyFill="1" applyBorder="1" applyAlignment="1">
      <alignment vertical="center" wrapText="1"/>
    </xf>
    <xf numFmtId="0" fontId="10" fillId="0" borderId="9" xfId="0" applyFont="1" applyBorder="1" applyAlignment="1">
      <alignment horizontal="center" vertical="center" wrapText="1"/>
    </xf>
    <xf numFmtId="1" fontId="0" fillId="0" borderId="10" xfId="0" applyNumberFormat="1" applyFont="1" applyBorder="1" applyAlignment="1" applyProtection="1">
      <alignment vertical="center" wrapText="1"/>
      <protection locked="0"/>
    </xf>
    <xf numFmtId="0" fontId="0" fillId="0" borderId="0" xfId="0" applyFont="1" applyBorder="1" applyAlignment="1">
      <alignment vertical="center" wrapText="1"/>
    </xf>
    <xf numFmtId="164" fontId="0" fillId="0" borderId="0" xfId="0" applyNumberFormat="1" applyFont="1" applyBorder="1" applyAlignment="1">
      <alignment vertical="center" wrapText="1"/>
    </xf>
    <xf numFmtId="0" fontId="7" fillId="2" borderId="0" xfId="0" applyFont="1" applyFill="1" applyBorder="1" applyAlignment="1" applyProtection="1">
      <alignment horizontal="right" vertical="center" wrapText="1"/>
      <protection locked="0"/>
    </xf>
    <xf numFmtId="0" fontId="0" fillId="0" borderId="11" xfId="0" applyFont="1" applyBorder="1" applyAlignment="1">
      <alignment vertical="center" wrapText="1"/>
    </xf>
    <xf numFmtId="0" fontId="0" fillId="0" borderId="0" xfId="0" applyNumberFormat="1" applyFont="1" applyBorder="1" applyAlignment="1">
      <alignment vertical="center" wrapText="1"/>
    </xf>
    <xf numFmtId="0" fontId="0" fillId="0" borderId="11" xfId="0" applyNumberFormat="1" applyFont="1" applyBorder="1" applyAlignment="1">
      <alignment vertical="center" wrapText="1"/>
    </xf>
    <xf numFmtId="1" fontId="0" fillId="0" borderId="12" xfId="0" applyNumberFormat="1" applyFont="1" applyBorder="1" applyAlignment="1" applyProtection="1">
      <alignment vertical="center" wrapText="1"/>
      <protection locked="0"/>
    </xf>
    <xf numFmtId="0" fontId="0" fillId="0" borderId="13" xfId="0" applyNumberFormat="1" applyFont="1" applyBorder="1" applyAlignment="1">
      <alignment vertical="center" wrapText="1"/>
    </xf>
    <xf numFmtId="164" fontId="0" fillId="0" borderId="13" xfId="0" applyNumberFormat="1" applyFont="1" applyBorder="1" applyAlignment="1">
      <alignment vertical="center" wrapText="1"/>
    </xf>
    <xf numFmtId="0" fontId="7" fillId="2" borderId="13" xfId="0" applyFont="1" applyFill="1" applyBorder="1" applyAlignment="1" applyProtection="1">
      <alignment horizontal="right" vertical="center" wrapText="1"/>
      <protection locked="0"/>
    </xf>
    <xf numFmtId="0" fontId="0" fillId="0" borderId="14" xfId="0" applyNumberFormat="1" applyFont="1" applyBorder="1" applyAlignment="1">
      <alignment vertical="center" wrapText="1"/>
    </xf>
    <xf numFmtId="0" fontId="0" fillId="0" borderId="0" xfId="0" applyNumberFormat="1" applyFont="1" applyAlignment="1" applyProtection="1">
      <alignment vertical="center" wrapText="1"/>
    </xf>
    <xf numFmtId="1" fontId="11" fillId="0" borderId="0" xfId="0" applyNumberFormat="1" applyFont="1" applyAlignment="1" applyProtection="1">
      <alignment horizontal="center" vertical="center" wrapText="1"/>
      <protection locked="0"/>
    </xf>
    <xf numFmtId="0" fontId="11" fillId="0" borderId="0" xfId="0" applyFont="1" applyAlignment="1" applyProtection="1">
      <alignment horizontal="center" vertical="center" wrapText="1"/>
      <protection locked="0"/>
    </xf>
    <xf numFmtId="164" fontId="11" fillId="0" borderId="0" xfId="0" applyNumberFormat="1" applyFont="1" applyAlignment="1" applyProtection="1">
      <alignment horizontal="center" vertical="center" wrapText="1"/>
      <protection locked="0"/>
    </xf>
  </cellXfs>
  <cellStyles count="7">
    <cellStyle name="Lien hypertexte" xfId="1" builtinId="8" hidden="1"/>
    <cellStyle name="Lien hypertexte" xfId="3" builtinId="8" hidden="1"/>
    <cellStyle name="Lien hypertexte" xfId="6" builtinId="8"/>
    <cellStyle name="Lien hypertexte visité" xfId="2" builtinId="9" hidden="1"/>
    <cellStyle name="Lien hypertexte visité" xfId="4" builtinId="9" hidden="1"/>
    <cellStyle name="Normal" xfId="0" builtinId="0" customBuiltin="1"/>
    <cellStyle name="Normal 2" xfId="5"/>
  </cellStyles>
  <dxfs count="109">
    <dxf>
      <font>
        <b val="0"/>
        <i val="0"/>
        <strike val="0"/>
        <condense val="0"/>
        <extend val="0"/>
        <outline val="0"/>
        <shadow val="0"/>
        <u val="none"/>
        <vertAlign val="baseline"/>
        <sz val="10"/>
        <color auto="1"/>
        <name val="Trebuchet MS"/>
        <scheme val="minor"/>
      </font>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Trebuchet MS"/>
        <scheme val="min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Trebuchet MS"/>
        <scheme val="minor"/>
      </font>
      <alignment horizontal="righ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Trebuchet MS"/>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Trebuchet MS"/>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Trebuchet MS"/>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Trebuchet MS"/>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Trebuchet MS"/>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Trebuchet MS"/>
        <scheme val="minor"/>
      </font>
      <numFmt numFmtId="164" formatCode="[$-F800]dddd\,\ mmmm\ dd\,\ yyyy"/>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Trebuchet MS"/>
        <scheme val="minor"/>
      </font>
      <alignment textRotation="0" wrapText="1" indent="0" justifyLastLine="0" shrinkToFit="0" readingOrder="0"/>
    </dxf>
    <dxf>
      <font>
        <strike val="0"/>
        <outline val="0"/>
        <shadow val="0"/>
        <u val="none"/>
        <vertAlign val="baseline"/>
        <sz val="10"/>
        <color auto="1"/>
        <name val="Trebuchet MS"/>
        <scheme val="minor"/>
      </font>
      <alignment horizontal="center" vertical="center" textRotation="0" wrapText="1" indent="0" justifyLastLine="0" shrinkToFit="0" readingOrder="0"/>
    </dxf>
    <dxf>
      <font>
        <strike val="0"/>
        <outline val="0"/>
        <shadow val="0"/>
        <u val="none"/>
        <vertAlign val="baseline"/>
        <sz val="10"/>
        <color auto="1"/>
        <name val="Trebuchet MS"/>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Trebuchet MS"/>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Trebuchet MS"/>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Trebuchet MS"/>
        <scheme val="minor"/>
      </font>
      <numFmt numFmtId="1" formatCode="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Trebuchet MS"/>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Trebuchet MS"/>
        <scheme val="minor"/>
      </font>
      <alignment horizontal="righ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Trebuchet MS"/>
        <scheme val="min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Trebuchet MS"/>
        <scheme val="min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Trebuchet MS"/>
        <scheme val="minor"/>
      </font>
      <numFmt numFmtId="30" formatCode="@"/>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Trebuchet MS"/>
        <scheme val="minor"/>
      </font>
      <numFmt numFmtId="30" formatCode="@"/>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Trebuchet MS"/>
        <scheme val="minor"/>
      </font>
      <numFmt numFmtId="1" formatCode="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Trebuchet MS"/>
        <scheme val="minor"/>
      </font>
      <numFmt numFmtId="30" formatCode="@"/>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Trebuchet MS"/>
        <scheme val="minor"/>
      </font>
      <numFmt numFmtId="30" formatCode="@"/>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Trebuchet MS"/>
        <scheme val="minor"/>
      </font>
      <numFmt numFmtId="164" formatCode="[$-F800]dddd\,\ mmmm\ dd\,\ yyyy"/>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auto="1"/>
        <name val="Trebuchet MS"/>
        <scheme val="minor"/>
      </font>
      <alignment horizontal="center" vertical="center" textRotation="0" wrapText="1" indent="0" justifyLastLine="0" shrinkToFit="0" readingOrder="0"/>
    </dxf>
    <dxf>
      <font>
        <strike val="0"/>
        <outline val="0"/>
        <shadow val="0"/>
        <u val="none"/>
        <vertAlign val="baseline"/>
        <sz val="10"/>
        <color auto="1"/>
        <name val="Trebuchet MS"/>
        <scheme val="minor"/>
      </font>
      <alignment horizontal="center" vertical="center" textRotation="0" wrapText="1" indent="0" justifyLastLine="0" shrinkToFit="0" readingOrder="0"/>
    </dxf>
    <dxf>
      <font>
        <strike val="0"/>
        <outline val="0"/>
        <shadow val="0"/>
        <u val="none"/>
        <vertAlign val="baseline"/>
        <sz val="10"/>
        <color auto="1"/>
        <name val="Trebuchet MS"/>
        <scheme val="minor"/>
      </font>
      <alignment horizontal="general" vertical="center" textRotation="0" wrapText="1" indent="0" justifyLastLine="0" shrinkToFit="0" readingOrder="0"/>
    </dxf>
    <dxf>
      <font>
        <strike val="0"/>
        <outline val="0"/>
        <shadow val="0"/>
        <u val="none"/>
        <vertAlign val="baseline"/>
        <sz val="10"/>
        <color auto="1"/>
        <name val="Trebuchet MS"/>
        <scheme val="minor"/>
      </font>
      <alignment horizontal="general" vertical="center" textRotation="0" wrapText="1" indent="0" justifyLastLine="0" shrinkToFit="0" readingOrder="0"/>
    </dxf>
    <dxf>
      <font>
        <strike val="0"/>
        <outline val="0"/>
        <shadow val="0"/>
        <u val="none"/>
        <vertAlign val="baseline"/>
        <sz val="10"/>
        <color auto="1"/>
        <name val="Trebuchet MS"/>
        <scheme val="minor"/>
      </font>
      <alignment horizontal="general" vertical="center" textRotation="0" wrapText="1" indent="0" justifyLastLine="0" shrinkToFit="0" readingOrder="0"/>
    </dxf>
    <dxf>
      <font>
        <strike val="0"/>
        <outline val="0"/>
        <shadow val="0"/>
        <u val="none"/>
        <vertAlign val="baseline"/>
        <sz val="10"/>
        <color auto="1"/>
        <name val="Trebuchet MS"/>
        <scheme val="minor"/>
      </font>
      <alignment horizontal="general" vertical="center" textRotation="0" wrapText="1" indent="0" justifyLastLine="0" shrinkToFit="0" readingOrder="0"/>
    </dxf>
    <dxf>
      <font>
        <strike val="0"/>
        <outline val="0"/>
        <shadow val="0"/>
        <u val="none"/>
        <vertAlign val="baseline"/>
        <sz val="10"/>
        <color auto="1"/>
        <name val="Trebuchet MS"/>
        <scheme val="minor"/>
      </font>
      <alignment horizontal="general" vertical="center" textRotation="0" wrapText="1" indent="0" justifyLastLine="0" shrinkToFit="0" readingOrder="0"/>
    </dxf>
    <dxf>
      <font>
        <strike val="0"/>
        <outline val="0"/>
        <shadow val="0"/>
        <u val="none"/>
        <vertAlign val="baseline"/>
        <sz val="10"/>
        <color auto="1"/>
        <name val="Trebuchet MS"/>
        <scheme val="minor"/>
      </font>
      <alignment horizontal="general" vertical="center" textRotation="0" wrapText="1" indent="0" justifyLastLine="0" shrinkToFit="0" readingOrder="0"/>
    </dxf>
    <dxf>
      <alignment horizontal="general"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font>
        <b val="0"/>
        <i val="0"/>
        <strike val="0"/>
        <condense val="0"/>
        <extend val="0"/>
        <outline val="0"/>
        <shadow val="0"/>
        <u val="none"/>
        <vertAlign val="baseline"/>
        <sz val="10"/>
        <color auto="1"/>
        <name val="Trebuchet MS"/>
        <scheme val="minor"/>
      </font>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general" vertical="center" textRotation="0" wrapText="1" indent="0" justifyLastLine="0" shrinkToFit="0" readingOrder="0"/>
      <protection locked="0" hidden="0"/>
    </dxf>
    <dxf>
      <alignment horizontal="general" vertical="center" textRotation="0" wrapText="1" indent="0" justifyLastLine="0" shrinkToFit="0" readingOrder="0"/>
    </dxf>
    <dxf>
      <font>
        <strike val="0"/>
        <outline val="0"/>
        <shadow val="0"/>
        <u val="none"/>
        <vertAlign val="baseline"/>
        <sz val="10"/>
        <color auto="1"/>
        <name val="Trebuchet MS"/>
        <scheme val="minor"/>
      </font>
      <alignment horizontal="general" vertical="center" textRotation="0" wrapText="1" indent="0" justifyLastLine="0" shrinkToFit="0" readingOrder="0"/>
    </dxf>
    <dxf>
      <font>
        <strike val="0"/>
        <outline val="0"/>
        <shadow val="0"/>
        <u val="none"/>
        <vertAlign val="baseline"/>
        <sz val="10"/>
        <color auto="1"/>
        <name val="Trebuchet MS"/>
        <scheme val="minor"/>
      </font>
      <alignment horizontal="general" textRotation="0" wrapText="1" indent="0" justifyLastLine="0" shrinkToFit="0" readingOrder="0"/>
    </dxf>
    <dxf>
      <font>
        <strike val="0"/>
        <outline val="0"/>
        <shadow val="0"/>
        <u val="none"/>
        <vertAlign val="baseline"/>
        <sz val="10"/>
        <color auto="1"/>
        <name val="Trebuchet MS"/>
        <scheme val="minor"/>
      </font>
      <alignment horizontal="general" vertical="center" textRotation="0" wrapText="1" indent="0" justifyLastLine="0" shrinkToFit="0" readingOrder="0"/>
    </dxf>
    <dxf>
      <font>
        <strike val="0"/>
        <outline val="0"/>
        <shadow val="0"/>
        <u val="none"/>
        <vertAlign val="baseline"/>
        <sz val="10"/>
        <color auto="1"/>
        <name val="Trebuchet MS"/>
        <scheme val="minor"/>
      </font>
      <alignment horizontal="general" vertical="center" textRotation="0" wrapText="1" indent="0" justifyLastLine="0" shrinkToFit="0" readingOrder="0"/>
    </dxf>
    <dxf>
      <alignment horizontal="general"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general"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general"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general"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general"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general"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general"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general"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general" vertical="center" textRotation="0" wrapText="1" indent="0" justifyLastLine="0" shrinkToFit="0" readingOrder="0"/>
      <protection locked="0" hidden="0"/>
    </dxf>
    <dxf>
      <font>
        <strike val="0"/>
        <outline val="0"/>
        <shadow val="0"/>
        <u val="none"/>
        <vertAlign val="baseline"/>
        <sz val="10"/>
        <color auto="1"/>
        <name val="Trebuchet MS"/>
        <scheme val="minor"/>
      </font>
      <numFmt numFmtId="0" formatCode="General"/>
      <alignment horizontal="general" vertical="center" textRotation="0" wrapText="1" indent="0" justifyLastLine="0" shrinkToFit="0" readingOrder="0"/>
      <protection locked="1" hidden="0"/>
    </dxf>
    <dxf>
      <font>
        <strike val="0"/>
        <outline val="0"/>
        <shadow val="0"/>
        <u val="none"/>
        <vertAlign val="baseline"/>
        <sz val="10"/>
        <color auto="1"/>
        <name val="Trebuchet MS"/>
        <scheme val="minor"/>
      </font>
      <alignment horizontal="general" vertical="center" textRotation="0" wrapText="1" indent="0" justifyLastLine="0" shrinkToFit="0" readingOrder="0"/>
    </dxf>
    <dxf>
      <font>
        <strike val="0"/>
        <outline val="0"/>
        <shadow val="0"/>
        <u val="none"/>
        <vertAlign val="baseline"/>
        <sz val="10"/>
        <color auto="1"/>
        <name val="Trebuchet MS"/>
        <scheme val="minor"/>
      </font>
      <alignment horizontal="general" vertical="center" textRotation="0" wrapText="1" indent="0" justifyLastLine="0" shrinkToFit="0" readingOrder="0"/>
    </dxf>
    <dxf>
      <font>
        <strike val="0"/>
        <outline val="0"/>
        <shadow val="0"/>
        <u val="none"/>
        <vertAlign val="baseline"/>
        <sz val="10"/>
        <color auto="1"/>
        <name val="Trebuchet MS"/>
        <scheme val="minor"/>
      </font>
      <alignment horizontal="center"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center"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center"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center"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auto="1"/>
        <name val="Trebuchet MS"/>
        <scheme val="minor"/>
      </font>
      <alignment horizontal="center"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center"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center"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center" vertical="center" textRotation="0" wrapText="1" indent="0" justifyLastLine="0" shrinkToFit="0" readingOrder="0"/>
      <protection locked="0" hidden="0"/>
    </dxf>
    <dxf>
      <font>
        <strike val="0"/>
        <outline val="0"/>
        <shadow val="0"/>
        <u val="none"/>
        <vertAlign val="baseline"/>
        <sz val="10"/>
        <color auto="1"/>
        <name val="Trebuchet MS"/>
        <scheme val="minor"/>
      </font>
      <numFmt numFmtId="1" formatCode="0"/>
      <alignment horizontal="center"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center" vertical="center" textRotation="0" wrapText="1" indent="0" justifyLastLine="0" shrinkToFit="0" readingOrder="0"/>
      <protection locked="0" hidden="0"/>
    </dxf>
    <dxf>
      <font>
        <strike val="0"/>
        <outline val="0"/>
        <shadow val="0"/>
        <u val="none"/>
        <vertAlign val="baseline"/>
        <sz val="10"/>
        <color auto="1"/>
        <name val="Trebuchet MS"/>
        <scheme val="minor"/>
      </font>
      <numFmt numFmtId="1" formatCode="0"/>
      <alignment horizontal="center" vertical="center" textRotation="0" wrapText="1" indent="0" justifyLastLine="0" shrinkToFit="0" readingOrder="0"/>
      <protection locked="0" hidden="0"/>
    </dxf>
    <dxf>
      <font>
        <strike val="0"/>
        <outline val="0"/>
        <shadow val="0"/>
        <u val="none"/>
        <vertAlign val="baseline"/>
        <sz val="10"/>
        <color auto="1"/>
        <name val="Trebuchet MS"/>
        <scheme val="minor"/>
      </font>
      <numFmt numFmtId="1" formatCode="0"/>
      <alignment horizontal="center" vertical="center" textRotation="0" wrapText="1" indent="0" justifyLastLine="0" shrinkToFit="0" readingOrder="0"/>
      <protection locked="0" hidden="0"/>
    </dxf>
    <dxf>
      <font>
        <strike val="0"/>
        <outline val="0"/>
        <shadow val="0"/>
        <u val="none"/>
        <vertAlign val="baseline"/>
        <sz val="10"/>
        <color auto="1"/>
        <name val="Trebuchet MS"/>
        <scheme val="minor"/>
      </font>
      <numFmt numFmtId="164" formatCode="[$-F800]dddd\,\ mmmm\ dd\,\ yyyy"/>
      <alignment horizontal="center"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auto="1"/>
        <name val="Trebuchet MS"/>
        <scheme val="minor"/>
      </font>
      <numFmt numFmtId="1" formatCode="0"/>
      <alignment horizontal="center"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center" vertical="center" textRotation="0" wrapText="1" indent="0" justifyLastLine="0" shrinkToFit="0" readingOrder="0"/>
      <protection locked="0" hidden="0"/>
    </dxf>
    <dxf>
      <font>
        <strike val="0"/>
        <outline val="0"/>
        <shadow val="0"/>
        <u val="none"/>
        <vertAlign val="baseline"/>
        <sz val="10"/>
        <color auto="1"/>
        <name val="Trebuchet MS"/>
        <scheme val="minor"/>
      </font>
      <alignment horizontal="center" vertical="center" textRotation="0" wrapText="1" indent="0" justifyLastLine="0" shrinkToFit="0" readingOrder="0"/>
      <protection locked="1" hidden="0"/>
    </dxf>
    <dxf>
      <font>
        <strike val="0"/>
        <outline val="0"/>
        <shadow val="0"/>
        <u val="none"/>
        <vertAlign val="baseline"/>
        <sz val="10"/>
        <color theme="0"/>
        <name val="Trebuchet MS"/>
        <scheme val="minor"/>
      </font>
      <fill>
        <patternFill patternType="solid">
          <fgColor indexed="64"/>
          <bgColor rgb="FF4F81BD"/>
        </patternFill>
      </fill>
      <alignment horizontal="general" vertical="center" textRotation="0" wrapText="1" indent="0" justifyLastLine="0" shrinkToFit="0" readingOrder="0"/>
      <protection locked="0" hidden="0"/>
    </dxf>
    <dxf>
      <font>
        <strike val="0"/>
        <outline val="0"/>
        <shadow val="0"/>
        <u val="none"/>
        <vertAlign val="baseline"/>
        <sz val="10"/>
        <color theme="0"/>
        <name val="Trebuchet MS"/>
        <scheme val="minor"/>
      </font>
      <fill>
        <patternFill patternType="solid">
          <fgColor indexed="64"/>
          <bgColor rgb="FF4F81BD"/>
        </patternFill>
      </fill>
      <alignment horizontal="general" vertical="center" textRotation="0" wrapText="1" indent="0" justifyLastLine="0" shrinkToFit="0" readingOrder="0"/>
      <protection locked="0" hidden="0"/>
    </dxf>
    <dxf>
      <font>
        <strike val="0"/>
        <outline val="0"/>
        <shadow val="0"/>
        <u val="none"/>
        <vertAlign val="baseline"/>
        <sz val="10"/>
        <color theme="0"/>
        <name val="Trebuchet MS"/>
        <scheme val="minor"/>
      </font>
      <fill>
        <patternFill patternType="solid">
          <fgColor indexed="64"/>
          <bgColor rgb="FF4F81BD"/>
        </patternFill>
      </fill>
      <alignment horizontal="general" vertical="center" textRotation="0" wrapText="1" indent="0" justifyLastLine="0" shrinkToFit="0" readingOrder="0"/>
      <protection locked="0" hidden="0"/>
    </dxf>
    <dxf>
      <font>
        <strike val="0"/>
        <outline val="0"/>
        <shadow val="0"/>
        <u val="none"/>
        <vertAlign val="baseline"/>
        <sz val="10"/>
        <color theme="0"/>
        <name val="Trebuchet MS"/>
        <scheme val="minor"/>
      </font>
      <fill>
        <patternFill patternType="solid">
          <fgColor indexed="64"/>
          <bgColor rgb="FF4F81BD"/>
        </patternFill>
      </fill>
      <alignment horizontal="general" vertical="center" textRotation="0" wrapText="1" indent="0" justifyLastLine="0" shrinkToFit="0" readingOrder="0"/>
      <protection locked="0" hidden="0"/>
    </dxf>
    <dxf>
      <font>
        <strike val="0"/>
        <outline val="0"/>
        <shadow val="0"/>
        <u val="none"/>
        <vertAlign val="baseline"/>
        <sz val="10"/>
        <color theme="0"/>
        <name val="Trebuchet MS"/>
        <scheme val="minor"/>
      </font>
      <fill>
        <patternFill patternType="solid">
          <fgColor indexed="64"/>
          <bgColor rgb="FF4F81BD"/>
        </patternFill>
      </fill>
      <alignment horizontal="general" vertical="center" textRotation="0" wrapText="1" indent="0" justifyLastLine="0" shrinkToFit="0" readingOrder="0"/>
      <protection locked="0" hidden="0"/>
    </dxf>
    <dxf>
      <font>
        <strike val="0"/>
        <outline val="0"/>
        <shadow val="0"/>
        <u val="none"/>
        <vertAlign val="baseline"/>
        <sz val="10"/>
        <color theme="0"/>
        <name val="Trebuchet MS"/>
        <scheme val="minor"/>
      </font>
      <fill>
        <patternFill patternType="solid">
          <fgColor indexed="64"/>
          <bgColor rgb="FF4F81BD"/>
        </patternFill>
      </fill>
      <alignment horizontal="general" vertical="center" textRotation="0" wrapText="1" indent="0" justifyLastLine="0" shrinkToFit="0" readingOrder="0"/>
      <protection locked="0" hidden="0"/>
    </dxf>
    <dxf>
      <font>
        <strike val="0"/>
        <outline val="0"/>
        <shadow val="0"/>
        <u val="none"/>
        <vertAlign val="baseline"/>
        <sz val="10"/>
        <color theme="0"/>
        <name val="Trebuchet MS"/>
        <scheme val="minor"/>
      </font>
      <fill>
        <patternFill patternType="solid">
          <fgColor indexed="64"/>
          <bgColor rgb="FF4F81BD"/>
        </patternFill>
      </fill>
      <alignment horizontal="general" vertical="center" textRotation="0" wrapText="1" indent="0" justifyLastLine="0" shrinkToFit="0" readingOrder="0"/>
      <protection locked="0" hidden="0"/>
    </dxf>
    <dxf>
      <font>
        <strike val="0"/>
        <outline val="0"/>
        <shadow val="0"/>
        <vertAlign val="baseline"/>
        <sz val="10"/>
        <color auto="1"/>
        <name val="Trebuchet MS"/>
        <scheme val="minor"/>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0"/>
        <color theme="0"/>
        <name val="Trebuchet MS"/>
        <scheme val="minor"/>
      </font>
      <numFmt numFmtId="0" formatCode="General"/>
      <fill>
        <patternFill patternType="solid">
          <fgColor indexed="64"/>
          <bgColor rgb="FF4F81BD"/>
        </patternFill>
      </fill>
      <alignment horizontal="general" vertical="center" textRotation="0" wrapText="1" indent="0" justifyLastLine="0" shrinkToFit="0" readingOrder="0"/>
      <protection locked="0" hidden="0"/>
    </dxf>
    <dxf>
      <font>
        <strike val="0"/>
        <outline val="0"/>
        <shadow val="0"/>
        <u val="none"/>
        <vertAlign val="baseline"/>
        <sz val="10"/>
        <color theme="0"/>
        <name val="Trebuchet MS"/>
        <scheme val="minor"/>
      </font>
      <fill>
        <patternFill patternType="solid">
          <fgColor indexed="64"/>
          <bgColor rgb="FF4F81BD"/>
        </patternFill>
      </fill>
      <alignment horizontal="general" vertical="center" textRotation="0" wrapText="1" indent="0" justifyLastLine="0" shrinkToFit="0" readingOrder="0"/>
      <protection locked="0" hidden="0"/>
    </dxf>
    <dxf>
      <font>
        <strike val="0"/>
        <outline val="0"/>
        <shadow val="0"/>
        <vertAlign val="baseline"/>
        <sz val="10"/>
        <color auto="1"/>
        <name val="Trebuchet MS"/>
        <scheme val="minor"/>
      </font>
      <numFmt numFmtId="0" formatCode="General"/>
      <alignment horizontal="general" vertical="center" textRotation="0" wrapText="1" indent="0" justifyLastLine="0" shrinkToFit="0" readingOrder="0"/>
      <border diagonalUp="0" diagonalDown="0">
        <left/>
        <right style="double">
          <color rgb="FFFFFF00"/>
        </right>
        <top/>
        <bottom/>
        <vertical/>
        <horizontal/>
      </border>
    </dxf>
    <dxf>
      <font>
        <strike val="0"/>
        <outline val="0"/>
        <shadow val="0"/>
        <vertAlign val="baseline"/>
        <sz val="10"/>
        <color auto="1"/>
        <name val="Trebuchet MS"/>
        <scheme val="minor"/>
      </font>
      <numFmt numFmtId="0" formatCode="General"/>
      <alignment horizontal="general" vertical="center" textRotation="0" wrapText="1" indent="0" justifyLastLine="0" shrinkToFit="0" readingOrder="0"/>
    </dxf>
    <dxf>
      <font>
        <strike val="0"/>
        <outline val="0"/>
        <shadow val="0"/>
        <u val="none"/>
        <vertAlign val="baseline"/>
        <sz val="10"/>
        <color theme="0"/>
        <name val="Trebuchet MS"/>
        <scheme val="minor"/>
      </font>
      <fill>
        <patternFill patternType="solid">
          <fgColor indexed="64"/>
          <bgColor rgb="FF4F81BD"/>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0"/>
        <color auto="1"/>
        <name val="Trebuchet MS"/>
        <scheme val="minor"/>
      </font>
      <numFmt numFmtId="0" formatCode="General"/>
      <alignment horizontal="general" vertical="center" textRotation="0" wrapText="1" indent="0" justifyLastLine="0" shrinkToFit="0" readingOrder="0"/>
    </dxf>
    <dxf>
      <font>
        <strike val="0"/>
        <outline val="0"/>
        <shadow val="0"/>
        <vertAlign val="baseline"/>
        <sz val="10"/>
        <color auto="1"/>
        <name val="Trebuchet MS"/>
        <scheme val="minor"/>
      </font>
      <numFmt numFmtId="0" formatCode="General"/>
      <alignment horizontal="general" vertical="center" textRotation="0" wrapText="1" indent="0" justifyLastLine="0" shrinkToFit="0" readingOrder="0"/>
    </dxf>
    <dxf>
      <font>
        <strike val="0"/>
        <outline val="0"/>
        <shadow val="0"/>
        <vertAlign val="baseline"/>
        <sz val="10"/>
        <color auto="1"/>
        <name val="Trebuchet MS"/>
        <scheme val="minor"/>
      </font>
      <numFmt numFmtId="164" formatCode="[$-F800]dddd\,\ mmmm\ dd\,\ yyyy"/>
      <alignment horizontal="general" vertical="center" textRotation="0" wrapText="1" indent="0" justifyLastLine="0" shrinkToFit="0" readingOrder="0"/>
    </dxf>
    <dxf>
      <font>
        <strike val="0"/>
        <outline val="0"/>
        <shadow val="0"/>
        <vertAlign val="baseline"/>
        <sz val="10"/>
        <color auto="1"/>
        <name val="Trebuchet MS"/>
        <scheme val="minor"/>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0"/>
        <color auto="1"/>
        <name val="Trebuchet MS"/>
        <scheme val="minor"/>
      </font>
      <numFmt numFmtId="1" formatCode="0"/>
      <alignment horizontal="general" vertical="center" textRotation="0" wrapText="1" indent="0" justifyLastLine="0" shrinkToFit="0" readingOrder="0"/>
      <border diagonalUp="0" diagonalDown="0">
        <left style="double">
          <color rgb="FFFFFF00"/>
        </left>
        <right/>
        <top/>
        <bottom/>
        <vertical/>
        <horizontal/>
      </border>
      <protection locked="0" hidden="0"/>
    </dxf>
    <dxf>
      <font>
        <strike val="0"/>
        <outline val="0"/>
        <shadow val="0"/>
        <vertAlign val="baseline"/>
        <sz val="10"/>
        <color auto="1"/>
        <name val="Trebuchet MS"/>
        <scheme val="minor"/>
      </font>
      <alignment horizontal="general" vertical="center" textRotation="0" wrapText="1" indent="0" justifyLastLine="0" shrinkToFit="0" readingOrder="0"/>
    </dxf>
    <dxf>
      <font>
        <strike val="0"/>
        <outline val="0"/>
        <shadow val="0"/>
        <vertAlign val="baseline"/>
        <sz val="10"/>
        <color auto="1"/>
        <name val="Trebuchet MS"/>
        <scheme val="minor"/>
      </font>
      <alignment horizontal="general" vertical="center" textRotation="0" wrapText="1" indent="0" justifyLastLine="0" shrinkToFit="0" readingOrder="0"/>
    </dxf>
  </dxfs>
  <tableStyles count="0" defaultTableStyle="TableStyleMedium9" defaultPivotStyle="PivotStyleMedium4"/>
  <colors>
    <mruColors>
      <color rgb="FF4F81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tables/table1.xml><?xml version="1.0" encoding="utf-8"?>
<table xmlns="http://schemas.openxmlformats.org/spreadsheetml/2006/main" id="3" name="Tableau3" displayName="Tableau3" ref="A1:R8" totalsRowShown="0" headerRowDxfId="108" dataDxfId="107">
  <autoFilter ref="A1:R8">
    <filterColumn colId="0">
      <customFilters>
        <customFilter operator="notEqual" val=" "/>
      </customFilters>
    </filterColumn>
  </autoFilter>
  <tableColumns count="18">
    <tableColumn id="17" name="ID cours" dataDxfId="106"/>
    <tableColumn id="1" name="Nom cours" dataDxfId="105">
      <calculatedColumnFormula>IF(Tableau3[[#This Row],[ID cours]],VLOOKUP(Tableau3[ID cours],Tableau1[],2,),"")</calculatedColumnFormula>
    </tableColumn>
    <tableColumn id="2" name="Date début cours" dataDxfId="104">
      <calculatedColumnFormula>IF(Tableau3[[#This Row],[ID cours]],VLOOKUP(Tableau3[ID cours],Tableau1[],3,),"")</calculatedColumnFormula>
    </tableColumn>
    <tableColumn id="3" name="ID_formateur1" dataDxfId="103">
      <calculatedColumnFormula>IF(Tableau3[[#This Row],[ID cours]],VLOOKUP(Tableau3[ID cours],Tableau1[],10,),"")</calculatedColumnFormula>
    </tableColumn>
    <tableColumn id="16" name="ID_formateur2" dataDxfId="102">
      <calculatedColumnFormula>IF(Tableau3[[#This Row],[ID cours]],IF(VLOOKUP(Tableau3[ID cours],Tableau1[],11,)&lt;&gt;0,VLOOKUP(Tableau3[ID cours],Tableau1[],11,),""),"")</calculatedColumnFormula>
    </tableColumn>
    <tableColumn id="4" name="ID_eleve" dataDxfId="101"/>
    <tableColumn id="14" name="Lieu formation" dataDxfId="100">
      <calculatedColumnFormula>IF(Tableau3[[#This Row],[ID cours]],VLOOKUP(Tableau3[ID cours],Tableau1[],9,),"")</calculatedColumnFormula>
    </tableColumn>
    <tableColumn id="15" name="Durée [H]" dataDxfId="99">
      <calculatedColumnFormula>IF(Tableau3[[#This Row],[ID cours]],VLOOKUP(Tableau3[ID cours],Tableau1[],7,),"")</calculatedColumnFormula>
    </tableColumn>
    <tableColumn id="5" name="Date d'inscription" dataDxfId="98"/>
    <tableColumn id="20" name="Statut eleve" dataDxfId="97">
      <calculatedColumnFormula>IF(Tableau3[[#This Row],[ID_eleve]]&lt;&gt;0,VLOOKUP(Tableau3[ID_eleve],Tableau4[#All],4,),"")</calculatedColumnFormula>
    </tableColumn>
    <tableColumn id="6" name="Adresse facturation" dataDxfId="96">
      <calculatedColumnFormula>IF(Tableau3[[#This Row],[ID_eleve]]&lt;&gt;0,VLOOKUP(Tableau3[ID_eleve],Tableau4[#All],7,)&amp;" "&amp;VLOOKUP(Tableau3[ID_eleve],Tableau4[#All],8,)&amp;" "&amp;VLOOKUP(Tableau3[ID_eleve],Tableau4[#All],9,),"")</calculatedColumnFormula>
    </tableColumn>
    <tableColumn id="7" name="Remarques" dataDxfId="95"/>
    <tableColumn id="8" name="Date envoi facture" dataDxfId="94"/>
    <tableColumn id="9" name="Date du paiement" dataDxfId="93"/>
    <tableColumn id="10" name="Coût frais de repas/ Hébergement" dataDxfId="92"/>
    <tableColumn id="11" name="Frais de transports" dataDxfId="91"/>
    <tableColumn id="12" name="Participation collaborateur" dataDxfId="90"/>
    <tableColumn id="13" name="Heures prises par Graap/prorata temporis" dataDxfId="89"/>
  </tableColumns>
  <tableStyleInfo name="TableStyleMedium9" showFirstColumn="1" showLastColumn="0" showRowStripes="1" showColumnStripes="0"/>
</table>
</file>

<file path=xl/tables/table2.xml><?xml version="1.0" encoding="utf-8"?>
<table xmlns="http://schemas.openxmlformats.org/spreadsheetml/2006/main" id="1" name="Tableau1" displayName="Tableau1" ref="A1:P3" totalsRowShown="0" headerRowDxfId="88" dataDxfId="87" headerRowCellStyle="Normal">
  <autoFilter ref="A1:P3"/>
  <sortState ref="A2:P65">
    <sortCondition ref="A1:A65"/>
  </sortState>
  <tableColumns count="16">
    <tableColumn id="8" name="ID cours" dataDxfId="86"/>
    <tableColumn id="27" name="Nom cours" dataDxfId="85"/>
    <tableColumn id="4" name="Date début cours" dataDxfId="84"/>
    <tableColumn id="6" name="Partie du cours" dataDxfId="83"/>
    <tableColumn id="32" name="Nb participants max" dataDxfId="82"/>
    <tableColumn id="29" name="Horaire de début" dataDxfId="81"/>
    <tableColumn id="28" name="Durée [H]" dataDxfId="80"/>
    <tableColumn id="7" name="Type de formation" dataDxfId="79"/>
    <tableColumn id="31" name="Lieu formation" dataDxfId="78"/>
    <tableColumn id="26" name="ID_formateur1" dataDxfId="77"/>
    <tableColumn id="2" name="ID_formateur2" dataDxfId="76"/>
    <tableColumn id="13" name="Prix pers concernées et proches" dataDxfId="75"/>
    <tableColumn id="30" name="Prix autres" dataDxfId="74"/>
    <tableColumn id="1" name="Liste des présences remplie" dataDxfId="73"/>
    <tableColumn id="3" name="Attestations_x000a_transmises" dataDxfId="72"/>
    <tableColumn id="14" name="Remarques" dataDxfId="71"/>
  </tableColumns>
  <tableStyleInfo name="TableStyleMedium9" showFirstColumn="1" showLastColumn="0" showRowStripes="1" showColumnStripes="0"/>
</table>
</file>

<file path=xl/tables/table3.xml><?xml version="1.0" encoding="utf-8"?>
<table xmlns="http://schemas.openxmlformats.org/spreadsheetml/2006/main" id="4" name="Tableau4" displayName="Tableau4" ref="A1:J12" totalsRowShown="0" headerRowDxfId="70" dataDxfId="69">
  <autoFilter ref="A1:J12"/>
  <sortState ref="A2:J179">
    <sortCondition ref="B1:B179"/>
  </sortState>
  <tableColumns count="10">
    <tableColumn id="1" name="ID_eleve" dataDxfId="68">
      <calculatedColumnFormula>B2&amp;"_"&amp;C2</calculatedColumnFormula>
    </tableColumn>
    <tableColumn id="2" name="Nom eleve" dataDxfId="67"/>
    <tableColumn id="3" name="Prenom eleve" dataDxfId="66"/>
    <tableColumn id="5" name="Statut eleve" dataDxfId="65"/>
    <tableColumn id="4" name="AVS eleve" dataDxfId="64"/>
    <tableColumn id="6" name="Téléphone" dataDxfId="63"/>
    <tableColumn id="7" name="Rue" dataDxfId="62"/>
    <tableColumn id="8" name="Code Postal" dataDxfId="61"/>
    <tableColumn id="9" name="Localite" dataDxfId="60"/>
    <tableColumn id="10" name="Email" dataDxfId="59" dataCellStyle="Lien hypertexte"/>
  </tableColumns>
  <tableStyleInfo name="TableStyleMedium9" showFirstColumn="1" showLastColumn="0" showRowStripes="1" showColumnStripes="0"/>
</table>
</file>

<file path=xl/tables/table4.xml><?xml version="1.0" encoding="utf-8"?>
<table xmlns="http://schemas.openxmlformats.org/spreadsheetml/2006/main" id="5" name="Tableau5" displayName="Tableau5" ref="A1:J17" headerRowDxfId="58" dataDxfId="57" totalsRowDxfId="56">
  <autoFilter ref="A1:J17"/>
  <sortState ref="A2:I43">
    <sortCondition ref="A1:A43"/>
  </sortState>
  <tableColumns count="10">
    <tableColumn id="1" name="ID_formateur" totalsRowLabel="Total" dataDxfId="55" totalsRowDxfId="54">
      <calculatedColumnFormula>Tableau5[Nom formateur]&amp;"_"&amp;Tableau5[Prenom formateur]</calculatedColumnFormula>
    </tableColumn>
    <tableColumn id="2" name="Nom formateur" dataDxfId="53" totalsRowDxfId="52"/>
    <tableColumn id="3" name="Prenom formateur" dataDxfId="51" totalsRowDxfId="50"/>
    <tableColumn id="10" name="AVS formateur" dataDxfId="0" totalsRowDxfId="1"/>
    <tableColumn id="9" name="Compétence" dataDxfId="49" totalsRowDxfId="48"/>
    <tableColumn id="4" name="Téléphone" dataDxfId="47" totalsRowDxfId="46"/>
    <tableColumn id="5" name="Email" dataDxfId="45" totalsRowDxfId="44"/>
    <tableColumn id="6" name="Rue" dataDxfId="43" totalsRowDxfId="42"/>
    <tableColumn id="7" name="Code postal" dataDxfId="41" totalsRowDxfId="40"/>
    <tableColumn id="8" name="Localité" totalsRowFunction="count" dataDxfId="39" totalsRowDxfId="38"/>
  </tableColumns>
  <tableStyleInfo name="TableStyleMedium9" showFirstColumn="1" showLastColumn="0" showRowStripes="1" showColumnStripes="0"/>
</table>
</file>

<file path=xl/tables/table5.xml><?xml version="1.0" encoding="utf-8"?>
<table xmlns="http://schemas.openxmlformats.org/spreadsheetml/2006/main" id="2" name="Tableau2" displayName="Tableau2" ref="A1:D8" totalsRowShown="0" headerRowDxfId="37" dataDxfId="36">
  <autoFilter ref="A1:D8"/>
  <tableColumns count="4">
    <tableColumn id="1" name="Formations" dataDxfId="35"/>
    <tableColumn id="2" name="Statut eleve" dataDxfId="34"/>
    <tableColumn id="3" name="Lieux formation" dataDxfId="33"/>
    <tableColumn id="4" name="Dates année catalogue" dataDxfId="32"/>
  </tableColumns>
  <tableStyleInfo name="TableStyleMedium9" showFirstColumn="0" showLastColumn="0" showRowStripes="1" showColumnStripes="0"/>
</table>
</file>

<file path=xl/tables/table6.xml><?xml version="1.0" encoding="utf-8"?>
<table xmlns="http://schemas.openxmlformats.org/spreadsheetml/2006/main" id="7" name="Tableau7" displayName="Tableau7" ref="A1:N12" totalsRowShown="0" headerRowDxfId="31" dataDxfId="30" tableBorderDxfId="29">
  <autoFilter ref="A1:N12"/>
  <tableColumns count="14">
    <tableColumn id="1" name="Date de la formation " dataDxfId="28"/>
    <tableColumn id="2" name="Cours" dataDxfId="27"/>
    <tableColumn id="3" name="Formateur " dataDxfId="26"/>
    <tableColumn id="4" name="Centre graap" dataDxfId="25"/>
    <tableColumn id="5" name="Durée  (périodes)" dataDxfId="24"/>
    <tableColumn id="6" name="Nb participants" dataDxfId="23"/>
    <tableColumn id="7" name="No" dataDxfId="22"/>
    <tableColumn id="8" name="Catégorie" dataDxfId="21"/>
    <tableColumn id="9" name="Question" dataDxfId="20"/>
    <tableColumn id="10" name="Tout à fait vrai" dataDxfId="19"/>
    <tableColumn id="11" name="Plutôt vrai" dataDxfId="18"/>
    <tableColumn id="12" name="Plutôt faux" dataDxfId="17"/>
    <tableColumn id="13" name="Tout à fait faux" dataDxfId="16"/>
    <tableColumn id="14" name="Indécis" dataDxfId="15"/>
  </tableColumns>
  <tableStyleInfo name="TableStyleMedium11" showFirstColumn="0" showLastColumn="0" showRowStripes="1" showColumnStripes="0"/>
</table>
</file>

<file path=xl/tables/table7.xml><?xml version="1.0" encoding="utf-8"?>
<table xmlns="http://schemas.openxmlformats.org/spreadsheetml/2006/main" id="6" name="Tableau6" displayName="Tableau6" ref="A1:I7" totalsRowShown="0" headerRowDxfId="14" dataDxfId="13" tableBorderDxfId="12" totalsRowBorderDxfId="11" headerRowCellStyle="Normal">
  <autoFilter ref="A1:I7"/>
  <tableColumns count="9">
    <tableColumn id="1" name="Date de la formation " dataDxfId="10"/>
    <tableColumn id="2" name="Cours" dataDxfId="9"/>
    <tableColumn id="3" name="Formateur " dataDxfId="8"/>
    <tableColumn id="4" name="Centre graap" dataDxfId="7"/>
    <tableColumn id="5" name="Durée  (périodes)" dataDxfId="6"/>
    <tableColumn id="6" name="Nb participants" dataDxfId="5"/>
    <tableColumn id="7" name="ID remarque" dataDxfId="4"/>
    <tableColumn id="8" name="Catégorie" dataDxfId="3"/>
    <tableColumn id="9" name="Remarques, propositions, demandes d'améliorations, idées de cours complémentaires, etc." dataDxfId="2"/>
  </tableColumns>
  <tableStyleInfo name="TableStyleMedium11" showFirstColumn="0" showLastColumn="0"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pulent">
      <a:majorFont>
        <a:latin typeface="Trebuchet MS"/>
        <a:ea typeface=""/>
        <a:cs typeface=""/>
        <a:font script="Jpan" typeface="HG丸ｺﾞｼｯｸM-PRO"/>
        <a:font script="Hang" typeface="HY그래픽M"/>
        <a:font script="Hans" typeface="黑体"/>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a:ea typeface=""/>
        <a:cs typeface=""/>
        <a:font script="Jpan" typeface="HG丸ｺﾞｼｯｸM-PRO"/>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5" Type="http://schemas.openxmlformats.org/officeDocument/2006/relationships/comments" Target="../comments1.xml"/><Relationship Id="rId4"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theme="3" tint="0.39997558519241921"/>
    <pageSetUpPr fitToPage="1"/>
  </sheetPr>
  <dimension ref="A1:R8"/>
  <sheetViews>
    <sheetView tabSelected="1" zoomScaleNormal="100" zoomScaleSheetLayoutView="100" workbookViewId="0">
      <pane xSplit="1" ySplit="1" topLeftCell="B2" activePane="bottomRight" state="frozen"/>
      <selection activeCell="F2" sqref="F2:F3"/>
      <selection pane="topRight" activeCell="F2" sqref="F2:F3"/>
      <selection pane="bottomLeft" activeCell="F2" sqref="F2:F3"/>
      <selection pane="bottomRight" activeCell="D2" sqref="D2"/>
    </sheetView>
  </sheetViews>
  <sheetFormatPr baseColWidth="10" defaultRowHeight="14.4" x14ac:dyDescent="0.35"/>
  <cols>
    <col min="1" max="1" width="19.44140625" style="41" bestFit="1" customWidth="1"/>
    <col min="2" max="2" width="22.88671875" style="37" customWidth="1"/>
    <col min="3" max="3" width="21.21875" style="15" bestFit="1" customWidth="1"/>
    <col min="4" max="4" width="22.88671875" style="37" bestFit="1" customWidth="1"/>
    <col min="5" max="5" width="20.6640625" style="14" customWidth="1"/>
    <col min="6" max="6" width="18.44140625" style="42" customWidth="1"/>
    <col min="7" max="7" width="14.21875" style="14" bestFit="1" customWidth="1"/>
    <col min="8" max="8" width="19.88671875" style="14" bestFit="1" customWidth="1"/>
    <col min="9" max="9" width="14.77734375" style="13" bestFit="1" customWidth="1"/>
    <col min="10" max="11" width="23.44140625" style="14" bestFit="1" customWidth="1"/>
    <col min="12" max="12" width="25.6640625" style="13" bestFit="1" customWidth="1"/>
    <col min="13" max="13" width="16.77734375" style="13" bestFit="1" customWidth="1"/>
    <col min="14" max="14" width="24.33203125" style="13" bestFit="1" customWidth="1"/>
    <col min="15" max="15" width="23.44140625" style="13" bestFit="1" customWidth="1"/>
    <col min="16" max="16" width="25.44140625" style="13" bestFit="1" customWidth="1"/>
    <col min="17" max="17" width="24.5546875" style="13" bestFit="1" customWidth="1"/>
    <col min="18" max="18" width="33.109375" style="13" bestFit="1" customWidth="1"/>
    <col min="19" max="19" width="48.21875" style="14" bestFit="1" customWidth="1"/>
    <col min="20" max="20" width="38.77734375" style="14" customWidth="1"/>
    <col min="21" max="16384" width="11.5546875" style="14"/>
  </cols>
  <sheetData>
    <row r="1" spans="1:18" ht="35.4" customHeight="1" thickTop="1" x14ac:dyDescent="0.35">
      <c r="A1" s="46" t="s">
        <v>64</v>
      </c>
      <c r="B1" s="47" t="s">
        <v>29</v>
      </c>
      <c r="C1" s="48" t="s">
        <v>20</v>
      </c>
      <c r="D1" s="47" t="s">
        <v>62</v>
      </c>
      <c r="E1" s="47" t="s">
        <v>63</v>
      </c>
      <c r="F1" s="49" t="s">
        <v>28</v>
      </c>
      <c r="G1" s="47" t="s">
        <v>36</v>
      </c>
      <c r="H1" s="50" t="s">
        <v>31</v>
      </c>
      <c r="I1" s="14" t="s">
        <v>1</v>
      </c>
      <c r="J1" s="45" t="s">
        <v>16</v>
      </c>
      <c r="K1" s="45" t="s">
        <v>8</v>
      </c>
      <c r="L1" s="14" t="s">
        <v>33</v>
      </c>
      <c r="M1" s="14" t="s">
        <v>3</v>
      </c>
      <c r="N1" s="14" t="s">
        <v>4</v>
      </c>
      <c r="O1" s="14" t="s">
        <v>5</v>
      </c>
      <c r="P1" s="14" t="s">
        <v>6</v>
      </c>
      <c r="Q1" s="14" t="s">
        <v>0</v>
      </c>
      <c r="R1" s="14" t="s">
        <v>42</v>
      </c>
    </row>
    <row r="2" spans="1:18" ht="43.2" x14ac:dyDescent="0.35">
      <c r="A2" s="51">
        <v>16001</v>
      </c>
      <c r="B2" s="52" t="str">
        <f>IF(Tableau3[[#This Row],[ID cours]],VLOOKUP(Tableau3[ID cours],Tableau1[],2,),"")</f>
        <v>ICT306 (devt en groupe)</v>
      </c>
      <c r="C2" s="53">
        <f>IF(Tableau3[[#This Row],[ID cours]],VLOOKUP(Tableau3[ID cours],Tableau1[],3,),"")</f>
        <v>40985</v>
      </c>
      <c r="D2" s="52" t="str">
        <f>IF(Tableau3[[#This Row],[ID cours]],VLOOKUP(Tableau3[ID cours],Tableau1[],10,),"")</f>
        <v>Dev_Mark</v>
      </c>
      <c r="E2" s="52" t="str">
        <f>IF(Tableau3[[#This Row],[ID cours]],IF(VLOOKUP(Tableau3[ID cours],Tableau1[],11,)&lt;&gt;0,VLOOKUP(Tableau3[ID cours],Tableau1[],11,),""),"")</f>
        <v/>
      </c>
      <c r="F2" s="54" t="s">
        <v>123</v>
      </c>
      <c r="G2" s="52" t="str">
        <f>IF(Tableau3[[#This Row],[ID cours]],VLOOKUP(Tableau3[ID cours],Tableau1[],9,),"")</f>
        <v>ETML
Sébeillon 12
1004 Lausanne</v>
      </c>
      <c r="H2" s="55">
        <f>IF(Tableau3[[#This Row],[ID cours]],VLOOKUP(Tableau3[ID cours],Tableau1[],7,),"")</f>
        <v>4</v>
      </c>
      <c r="I2" s="44"/>
      <c r="J2" s="14">
        <f>IF(Tableau3[[#This Row],[ID_eleve]]&lt;&gt;0,VLOOKUP(Tableau3[ID_eleve],Tableau4[#All],4,),"")</f>
        <v>0</v>
      </c>
      <c r="K2" s="14" t="str">
        <f>IF(Tableau3[[#This Row],[ID_eleve]]&lt;&gt;0,VLOOKUP(Tableau3[ID_eleve],Tableau4[#All],7,)&amp;" "&amp;VLOOKUP(Tableau3[ID_eleve],Tableau4[#All],8,)&amp;" "&amp;VLOOKUP(Tableau3[ID_eleve],Tableau4[#All],9,),"")</f>
        <v xml:space="preserve">  </v>
      </c>
      <c r="L2" s="43"/>
      <c r="M2" s="43"/>
      <c r="N2" s="43"/>
      <c r="O2" s="43"/>
      <c r="P2" s="43"/>
      <c r="Q2" s="43"/>
      <c r="R2" s="43"/>
    </row>
    <row r="3" spans="1:18" ht="43.2" x14ac:dyDescent="0.35">
      <c r="A3" s="51">
        <v>16001</v>
      </c>
      <c r="B3" s="53" t="str">
        <f>IF(Tableau3[[#This Row],[ID cours]],VLOOKUP(Tableau3[ID cours],Tableau1[],2,),"")</f>
        <v>ICT306 (devt en groupe)</v>
      </c>
      <c r="C3" s="53">
        <f>IF(Tableau3[[#This Row],[ID cours]],VLOOKUP(Tableau3[ID cours],Tableau1[],3,),"")</f>
        <v>40985</v>
      </c>
      <c r="D3" s="52" t="str">
        <f>IF(Tableau3[[#This Row],[ID cours]],VLOOKUP(Tableau3[ID cours],Tableau1[],10,),"")</f>
        <v>Dev_Mark</v>
      </c>
      <c r="E3" s="52" t="str">
        <f>IF(Tableau3[[#This Row],[ID cours]],IF(VLOOKUP(Tableau3[ID cours],Tableau1[],11,)&lt;&gt;0,VLOOKUP(Tableau3[ID cours],Tableau1[],11,),""),"")</f>
        <v/>
      </c>
      <c r="F3" s="54" t="s">
        <v>124</v>
      </c>
      <c r="G3" s="56" t="str">
        <f>IF(Tableau3[[#This Row],[ID cours]],VLOOKUP(Tableau3[ID cours],Tableau1[],9,),"")</f>
        <v>ETML
Sébeillon 12
1004 Lausanne</v>
      </c>
      <c r="H3" s="57">
        <f>IF(Tableau3[[#This Row],[ID cours]],VLOOKUP(Tableau3[ID cours],Tableau1[],7,),"")</f>
        <v>4</v>
      </c>
      <c r="I3" s="43"/>
      <c r="J3" s="14">
        <f>IF(Tableau3[[#This Row],[ID_eleve]]&lt;&gt;0,VLOOKUP(Tableau3[ID_eleve],Tableau4[#All],4,),"")</f>
        <v>0</v>
      </c>
      <c r="K3" s="14" t="str">
        <f>IF(Tableau3[[#This Row],[ID_eleve]]&lt;&gt;0,VLOOKUP(Tableau3[ID_eleve],Tableau4[#All],7,)&amp;" "&amp;VLOOKUP(Tableau3[ID_eleve],Tableau4[#All],8,)&amp;" "&amp;VLOOKUP(Tableau3[ID_eleve],Tableau4[#All],9,),"")</f>
        <v xml:space="preserve">  </v>
      </c>
      <c r="L3" s="43"/>
      <c r="M3" s="43"/>
      <c r="N3" s="43"/>
      <c r="O3" s="43"/>
      <c r="P3" s="43"/>
      <c r="Q3" s="43"/>
      <c r="R3" s="43"/>
    </row>
    <row r="4" spans="1:18" hidden="1" x14ac:dyDescent="0.35">
      <c r="A4" s="51"/>
      <c r="B4" s="53" t="str">
        <f>IF(Tableau3[[#This Row],[ID cours]],VLOOKUP(Tableau3[ID cours],Tableau1[],2,),"")</f>
        <v/>
      </c>
      <c r="C4" s="53" t="str">
        <f>IF(Tableau3[[#This Row],[ID cours]],VLOOKUP(Tableau3[ID cours],Tableau1[],3,),"")</f>
        <v/>
      </c>
      <c r="D4" s="52" t="str">
        <f>IF(Tableau3[[#This Row],[ID cours]],VLOOKUP(Tableau3[ID cours],Tableau1[],10,),"")</f>
        <v/>
      </c>
      <c r="E4" s="52" t="str">
        <f>IF(Tableau3[[#This Row],[ID cours]],IF(VLOOKUP(Tableau3[ID cours],Tableau1[],11,)&lt;&gt;0,VLOOKUP(Tableau3[ID cours],Tableau1[],11,),""),"")</f>
        <v/>
      </c>
      <c r="F4" s="54"/>
      <c r="G4" s="56" t="str">
        <f>IF(Tableau3[[#This Row],[ID cours]],VLOOKUP(Tableau3[ID cours],Tableau1[],9,),"")</f>
        <v/>
      </c>
      <c r="H4" s="57" t="str">
        <f>IF(Tableau3[[#This Row],[ID cours]],VLOOKUP(Tableau3[ID cours],Tableau1[],7,),"")</f>
        <v/>
      </c>
      <c r="I4" s="43"/>
      <c r="J4" s="14" t="str">
        <f>IF(Tableau3[[#This Row],[ID_eleve]]&lt;&gt;0,VLOOKUP(Tableau3[ID_eleve],Tableau4[#All],4,),"")</f>
        <v/>
      </c>
      <c r="K4" s="14" t="str">
        <f>IF(Tableau3[[#This Row],[ID_eleve]]&lt;&gt;0,VLOOKUP(Tableau3[ID_eleve],Tableau4[#All],7,)&amp;" "&amp;VLOOKUP(Tableau3[ID_eleve],Tableau4[#All],8,)&amp;" "&amp;VLOOKUP(Tableau3[ID_eleve],Tableau4[#All],9,),"")</f>
        <v/>
      </c>
      <c r="L4" s="43"/>
      <c r="M4" s="43"/>
      <c r="N4" s="43"/>
      <c r="O4" s="43"/>
      <c r="P4" s="43"/>
      <c r="Q4" s="43"/>
      <c r="R4" s="43"/>
    </row>
    <row r="5" spans="1:18" hidden="1" x14ac:dyDescent="0.35">
      <c r="A5" s="51"/>
      <c r="B5" s="53" t="str">
        <f>IF(Tableau3[[#This Row],[ID cours]],VLOOKUP(Tableau3[ID cours],Tableau1[],2,),"")</f>
        <v/>
      </c>
      <c r="C5" s="53" t="str">
        <f>IF(Tableau3[[#This Row],[ID cours]],VLOOKUP(Tableau3[ID cours],Tableau1[],3,),"")</f>
        <v/>
      </c>
      <c r="D5" s="52" t="str">
        <f>IF(Tableau3[[#This Row],[ID cours]],VLOOKUP(Tableau3[ID cours],Tableau1[],10,),"")</f>
        <v/>
      </c>
      <c r="E5" s="56" t="str">
        <f>IF(Tableau3[[#This Row],[ID cours]],IF(VLOOKUP(Tableau3[ID cours],Tableau1[],11,)&lt;&gt;0,VLOOKUP(Tableau3[ID cours],Tableau1[],11,),""),"")</f>
        <v/>
      </c>
      <c r="F5" s="54"/>
      <c r="G5" s="56" t="str">
        <f>IF(Tableau3[[#This Row],[ID cours]],VLOOKUP(Tableau3[ID cours],Tableau1[],9,),"")</f>
        <v/>
      </c>
      <c r="H5" s="57" t="str">
        <f>IF(Tableau3[[#This Row],[ID cours]],VLOOKUP(Tableau3[ID cours],Tableau1[],7,),"")</f>
        <v/>
      </c>
      <c r="I5" s="43"/>
      <c r="J5" s="14" t="str">
        <f>IF(Tableau3[[#This Row],[ID_eleve]]&lt;&gt;0,VLOOKUP(Tableau3[ID_eleve],Tableau4[#All],4,),"")</f>
        <v/>
      </c>
      <c r="K5" s="14" t="str">
        <f>IF(Tableau3[[#This Row],[ID_eleve]]&lt;&gt;0,VLOOKUP(Tableau3[ID_eleve],Tableau4[#All],7,)&amp;" "&amp;VLOOKUP(Tableau3[ID_eleve],Tableau4[#All],8,)&amp;" "&amp;VLOOKUP(Tableau3[ID_eleve],Tableau4[#All],9,),"")</f>
        <v/>
      </c>
      <c r="L5" s="43"/>
      <c r="M5" s="43"/>
      <c r="N5" s="43"/>
      <c r="O5" s="43"/>
      <c r="P5" s="43"/>
      <c r="Q5" s="43"/>
      <c r="R5" s="43"/>
    </row>
    <row r="6" spans="1:18" hidden="1" x14ac:dyDescent="0.35">
      <c r="A6" s="51"/>
      <c r="B6" s="56" t="str">
        <f>IF(Tableau3[[#This Row],[ID cours]],VLOOKUP(Tableau3[ID cours],Tableau1[],2,),"")</f>
        <v/>
      </c>
      <c r="C6" s="53" t="str">
        <f>IF(Tableau3[[#This Row],[ID cours]],VLOOKUP(Tableau3[ID cours],Tableau1[],3,),"")</f>
        <v/>
      </c>
      <c r="D6" s="56" t="str">
        <f>IF(Tableau3[[#This Row],[ID cours]],VLOOKUP(Tableau3[ID cours],Tableau1[],10,),"")</f>
        <v/>
      </c>
      <c r="E6" s="56" t="str">
        <f>IF(Tableau3[[#This Row],[ID cours]],IF(VLOOKUP(Tableau3[ID cours],Tableau1[],11,)&lt;&gt;0,VLOOKUP(Tableau3[ID cours],Tableau1[],11,),""),"")</f>
        <v/>
      </c>
      <c r="F6" s="54"/>
      <c r="G6" s="56" t="str">
        <f>IF(Tableau3[[#This Row],[ID cours]],VLOOKUP(Tableau3[ID cours],Tableau1[],9,),"")</f>
        <v/>
      </c>
      <c r="H6" s="57" t="str">
        <f>IF(Tableau3[[#This Row],[ID cours]],VLOOKUP(Tableau3[ID cours],Tableau1[],7,),"")</f>
        <v/>
      </c>
      <c r="I6" s="43"/>
      <c r="J6" s="39" t="str">
        <f>IF(Tableau3[[#This Row],[ID_eleve]]&lt;&gt;0,VLOOKUP(Tableau3[ID_eleve],Tableau4[#All],4,),"")</f>
        <v/>
      </c>
      <c r="K6" s="39" t="str">
        <f>IF(Tableau3[[#This Row],[ID_eleve]]&lt;&gt;0,VLOOKUP(Tableau3[ID_eleve],Tableau4[#All],7,)&amp;" "&amp;VLOOKUP(Tableau3[ID_eleve],Tableau4[#All],8,)&amp;" "&amp;VLOOKUP(Tableau3[ID_eleve],Tableau4[#All],9,),"")</f>
        <v/>
      </c>
      <c r="L6" s="43"/>
      <c r="M6" s="43"/>
      <c r="N6" s="43"/>
      <c r="O6" s="43"/>
      <c r="P6" s="43"/>
      <c r="Q6" s="43"/>
      <c r="R6" s="43"/>
    </row>
    <row r="7" spans="1:18" hidden="1" x14ac:dyDescent="0.35">
      <c r="A7" s="51"/>
      <c r="B7" s="56" t="str">
        <f>IF(Tableau3[[#This Row],[ID cours]],VLOOKUP(Tableau3[ID cours],Tableau1[],2,),"")</f>
        <v/>
      </c>
      <c r="C7" s="53" t="str">
        <f>IF(Tableau3[[#This Row],[ID cours]],VLOOKUP(Tableau3[ID cours],Tableau1[],3,),"")</f>
        <v/>
      </c>
      <c r="D7" s="56" t="str">
        <f>IF(Tableau3[[#This Row],[ID cours]],VLOOKUP(Tableau3[ID cours],Tableau1[],10,),"")</f>
        <v/>
      </c>
      <c r="E7" s="56" t="str">
        <f>IF(Tableau3[[#This Row],[ID cours]],IF(VLOOKUP(Tableau3[ID cours],Tableau1[],11,)&lt;&gt;0,VLOOKUP(Tableau3[ID cours],Tableau1[],11,),""),"")</f>
        <v/>
      </c>
      <c r="F7" s="54"/>
      <c r="G7" s="56" t="str">
        <f>IF(Tableau3[[#This Row],[ID cours]],VLOOKUP(Tableau3[ID cours],Tableau1[],9,),"")</f>
        <v/>
      </c>
      <c r="H7" s="57" t="str">
        <f>IF(Tableau3[[#This Row],[ID cours]],VLOOKUP(Tableau3[ID cours],Tableau1[],7,),"")</f>
        <v/>
      </c>
      <c r="I7" s="43"/>
      <c r="J7" s="39" t="str">
        <f>IF(Tableau3[[#This Row],[ID_eleve]]&lt;&gt;0,VLOOKUP(Tableau3[ID_eleve],Tableau4[#All],4,),"")</f>
        <v/>
      </c>
      <c r="K7" s="39" t="str">
        <f>IF(Tableau3[[#This Row],[ID_eleve]]&lt;&gt;0,VLOOKUP(Tableau3[ID_eleve],Tableau4[#All],7,)&amp;" "&amp;VLOOKUP(Tableau3[ID_eleve],Tableau4[#All],8,)&amp;" "&amp;VLOOKUP(Tableau3[ID_eleve],Tableau4[#All],9,),"")</f>
        <v/>
      </c>
      <c r="L7" s="43"/>
      <c r="M7" s="43"/>
      <c r="N7" s="43"/>
      <c r="O7" s="43"/>
      <c r="P7" s="43"/>
      <c r="Q7" s="43"/>
      <c r="R7" s="43"/>
    </row>
    <row r="8" spans="1:18" ht="15" hidden="1" thickBot="1" x14ac:dyDescent="0.4">
      <c r="A8" s="58"/>
      <c r="B8" s="59" t="str">
        <f>IF(Tableau3[[#This Row],[ID cours]],VLOOKUP(Tableau3[ID cours],Tableau1[],2,),"")</f>
        <v/>
      </c>
      <c r="C8" s="60" t="str">
        <f>IF(Tableau3[[#This Row],[ID cours]],VLOOKUP(Tableau3[ID cours],Tableau1[],3,),"")</f>
        <v/>
      </c>
      <c r="D8" s="59" t="str">
        <f>IF(Tableau3[[#This Row],[ID cours]],VLOOKUP(Tableau3[ID cours],Tableau1[],10,),"")</f>
        <v/>
      </c>
      <c r="E8" s="59" t="str">
        <f>IF(Tableau3[[#This Row],[ID cours]],IF(VLOOKUP(Tableau3[ID cours],Tableau1[],11,)&lt;&gt;0,VLOOKUP(Tableau3[ID cours],Tableau1[],11,),""),"")</f>
        <v/>
      </c>
      <c r="F8" s="61"/>
      <c r="G8" s="59" t="str">
        <f>IF(Tableau3[[#This Row],[ID cours]],VLOOKUP(Tableau3[ID cours],Tableau1[],9,),"")</f>
        <v/>
      </c>
      <c r="H8" s="62" t="str">
        <f>IF(Tableau3[[#This Row],[ID cours]],VLOOKUP(Tableau3[ID cours],Tableau1[],7,),"")</f>
        <v/>
      </c>
      <c r="I8" s="43"/>
      <c r="J8" s="39" t="str">
        <f>IF(Tableau3[[#This Row],[ID_eleve]]&lt;&gt;0,VLOOKUP(Tableau3[ID_eleve],Tableau4[#All],4,),"")</f>
        <v/>
      </c>
      <c r="K8" s="39" t="str">
        <f>IF(Tableau3[[#This Row],[ID_eleve]]&lt;&gt;0,VLOOKUP(Tableau3[ID_eleve],Tableau4[#All],7,)&amp;" "&amp;VLOOKUP(Tableau3[ID_eleve],Tableau4[#All],8,)&amp;" "&amp;VLOOKUP(Tableau3[ID_eleve],Tableau4[#All],9,),"")</f>
        <v/>
      </c>
      <c r="L8" s="43"/>
      <c r="M8" s="43"/>
      <c r="N8" s="43"/>
      <c r="O8" s="43"/>
      <c r="P8" s="43"/>
      <c r="Q8" s="43"/>
      <c r="R8" s="43"/>
    </row>
  </sheetData>
  <sheetProtection formatCells="0" formatColumns="0" insertColumns="0" insertRows="0" sort="0" autoFilter="0"/>
  <dataValidations count="1">
    <dataValidation type="list" allowBlank="1" showErrorMessage="1" sqref="A2:A1048576">
      <formula1>idcours</formula1>
    </dataValidation>
  </dataValidations>
  <printOptions horizontalCentered="1"/>
  <pageMargins left="0.70866141732283472" right="0.70866141732283472" top="0.74803149606299213" bottom="0.74803149606299213" header="0.31496062992125984" footer="0.31496062992125984"/>
  <pageSetup paperSize="9" scale="35" fitToHeight="0" orientation="landscape" r:id="rId1"/>
  <headerFooter>
    <oddHeader>&amp;CAgenda de formation</oddHeader>
    <oddFooter>&amp;LSecrétariat de formation - &amp;D&amp;C&amp;F - &amp;A&amp;RPage &amp;P/&amp;N</oddFooter>
  </headerFooter>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eleves!$A$2:$A$1048576</xm:f>
          </x14:formula1>
          <xm:sqref>F2:F1048576</xm:sqref>
        </x14:dataValidation>
        <x14:dataValidation type="date" allowBlank="1" showInputMessage="1" showErrorMessage="1" errorTitle="err-date-inscr" error="La date d'inscription doit se situer dans la période concernée par le catalogue de formation (voir la feuille &quot;cstes&quot;)">
          <x14:formula1>
            <xm:f>cstes!D2</xm:f>
          </x14:formula1>
          <x14:formula2>
            <xm:f>cstes!D3</xm:f>
          </x14:formula2>
          <xm:sqref>I2:I1048576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3" tint="0.39997558519241921"/>
    <pageSetUpPr fitToPage="1"/>
  </sheetPr>
  <dimension ref="A1:X3"/>
  <sheetViews>
    <sheetView zoomScaleNormal="100" zoomScaleSheetLayoutView="100" workbookViewId="0">
      <pane xSplit="1" ySplit="1" topLeftCell="B2" activePane="bottomRight" state="frozen"/>
      <selection activeCell="F2" sqref="F2:F3"/>
      <selection pane="topRight" activeCell="F2" sqref="F2:F3"/>
      <selection pane="bottomLeft" activeCell="F2" sqref="F2:F3"/>
      <selection pane="bottomRight" activeCell="N2" sqref="N2"/>
    </sheetView>
  </sheetViews>
  <sheetFormatPr baseColWidth="10" defaultRowHeight="14.4" x14ac:dyDescent="0.35"/>
  <cols>
    <col min="1" max="1" width="8.5546875" customWidth="1"/>
    <col min="2" max="2" width="21.6640625" bestFit="1" customWidth="1"/>
    <col min="3" max="3" width="25.21875" style="6" bestFit="1" customWidth="1"/>
    <col min="4" max="4" width="11.77734375" style="9" customWidth="1"/>
    <col min="5" max="5" width="14" style="5" customWidth="1"/>
    <col min="6" max="6" width="17" style="6" customWidth="1"/>
    <col min="7" max="7" width="12.33203125" style="6" customWidth="1"/>
    <col min="8" max="8" width="12.5546875" style="9" customWidth="1"/>
    <col min="9" max="9" width="10.5546875" style="6" customWidth="1"/>
    <col min="10" max="10" width="14.6640625" style="9" customWidth="1"/>
    <col min="11" max="11" width="13.77734375" style="9" customWidth="1"/>
    <col min="12" max="13" width="12.77734375" style="9" customWidth="1"/>
    <col min="14" max="14" width="13.21875" style="10" customWidth="1"/>
    <col min="15" max="15" width="11.5546875" style="10"/>
    <col min="16" max="17" width="19.5546875" style="9" customWidth="1"/>
    <col min="18" max="18" width="25.88671875" style="9" customWidth="1"/>
    <col min="21" max="16384" width="11.5546875" style="10"/>
  </cols>
  <sheetData>
    <row r="1" spans="1:24" s="3" customFormat="1" ht="43.2" x14ac:dyDescent="0.35">
      <c r="A1" s="2" t="s">
        <v>64</v>
      </c>
      <c r="B1" s="3" t="s">
        <v>29</v>
      </c>
      <c r="C1" s="1" t="s">
        <v>20</v>
      </c>
      <c r="D1" s="2" t="s">
        <v>30</v>
      </c>
      <c r="E1" s="2" t="s">
        <v>37</v>
      </c>
      <c r="F1" s="3" t="s">
        <v>32</v>
      </c>
      <c r="G1" s="2" t="s">
        <v>31</v>
      </c>
      <c r="H1" s="3" t="s">
        <v>21</v>
      </c>
      <c r="I1" s="3" t="s">
        <v>36</v>
      </c>
      <c r="J1" s="3" t="s">
        <v>62</v>
      </c>
      <c r="K1" s="3" t="s">
        <v>63</v>
      </c>
      <c r="L1" s="3" t="s">
        <v>34</v>
      </c>
      <c r="M1" s="4" t="s">
        <v>35</v>
      </c>
      <c r="N1" s="3" t="s">
        <v>40</v>
      </c>
      <c r="O1" s="3" t="s">
        <v>2</v>
      </c>
      <c r="P1" s="3" t="s">
        <v>33</v>
      </c>
    </row>
    <row r="2" spans="1:24" ht="72" x14ac:dyDescent="0.35">
      <c r="A2" s="6">
        <v>16001</v>
      </c>
      <c r="B2" s="7" t="s">
        <v>120</v>
      </c>
      <c r="C2" s="5">
        <v>40985</v>
      </c>
      <c r="D2" s="6">
        <v>1</v>
      </c>
      <c r="E2" s="6">
        <v>16</v>
      </c>
      <c r="F2" s="8">
        <v>0.54166666666666663</v>
      </c>
      <c r="G2" s="6">
        <v>4</v>
      </c>
      <c r="H2" s="9" t="s">
        <v>11</v>
      </c>
      <c r="I2" s="9" t="s">
        <v>117</v>
      </c>
      <c r="J2" s="9" t="s">
        <v>121</v>
      </c>
      <c r="N2" s="9"/>
      <c r="O2" s="9"/>
      <c r="Q2" s="10"/>
      <c r="R2" s="10"/>
      <c r="S2" s="10"/>
      <c r="T2" s="10"/>
      <c r="X2" s="10" t="s">
        <v>39</v>
      </c>
    </row>
    <row r="3" spans="1:24" ht="72" x14ac:dyDescent="0.35">
      <c r="A3" s="64">
        <v>16002</v>
      </c>
      <c r="B3" s="9" t="s">
        <v>122</v>
      </c>
      <c r="C3" s="66">
        <v>40981</v>
      </c>
      <c r="D3" s="64">
        <v>1</v>
      </c>
      <c r="E3" s="64">
        <v>16</v>
      </c>
      <c r="F3" s="8">
        <v>0.33333333333333331</v>
      </c>
      <c r="G3" s="64">
        <v>4</v>
      </c>
      <c r="H3" s="65" t="s">
        <v>11</v>
      </c>
      <c r="I3" s="64" t="s">
        <v>117</v>
      </c>
      <c r="J3" s="65" t="s">
        <v>121</v>
      </c>
      <c r="K3" s="65"/>
      <c r="L3" s="65"/>
      <c r="M3" s="65"/>
      <c r="N3" s="65"/>
      <c r="O3" s="65"/>
      <c r="P3" s="65"/>
    </row>
  </sheetData>
  <sheetProtection selectLockedCells="1"/>
  <dataValidations count="7">
    <dataValidation type="whole" allowBlank="1" showErrorMessage="1" errorTitle="msg-partie-cours" error="Introduire un numéro d'une partie de cours. Un cours est donné en général en une seule partie. Toutefois, il peut être donné en plusieurs parties. La cellule peut être laissée vide ou un nombre de 1 à 10 peut être introduit." promptTitle="msg-partie-cours" prompt="Introduire un numéro d'une partie de cours. Un cours est donné en général en une seule partie. Toutefois, il peut être donné en plusieurs parties. La cellule peut être laissée vide ou un nombre de 1 à 10 peut être introduit." sqref="D2:D1048576">
      <formula1>1</formula1>
      <formula2>10</formula2>
    </dataValidation>
    <dataValidation type="list" allowBlank="1" showInputMessage="1" showErrorMessage="1" errorTitle="err-confirmation" error="Il faut introduire &quot;OK&quot; ou laisser la cellule vide." promptTitle="msg-confirmation" prompt="Il faut introduire &quot;OK&quot; ou laisser la cellule vide." sqref="N2:O1048576 Q3:Q1048576">
      <formula1>"OK"</formula1>
    </dataValidation>
    <dataValidation type="textLength" operator="greaterThan" showErrorMessage="1" errorTitle="err-nom-cours" error="Un nom de cours constitué d'au moins 10 caractères, correspondant à son identifiant doit être introduit. Ce champ est obligatoire. " promptTitle="msg-nom-cours" prompt="Un nom de cours constitué d'au moins 10 caractères, correspondant à son identifiant doit être introduit. Ce champ est obligatoire. " sqref="B2:B1048576">
      <formula1>10</formula1>
    </dataValidation>
    <dataValidation type="whole" showErrorMessage="1" errorTitle="err-nb-participants" error="Un nombre de participants de minimum 1, et maximum 50, doit être introduit. Ce champs est obligatoire." promptTitle="msg-nb-participants" prompt="Un nombre de participants de minimum 1, et maximum 50, doit être introduit. Ce champs est obligatoire." sqref="E2:E1048576">
      <formula1>1</formula1>
      <formula2>50</formula2>
    </dataValidation>
    <dataValidation type="time" showErrorMessage="1" errorTitle="err-heure-debut" error="L'heure de début de la partie de cours doit être indiquée, au format HH:MM. Ce champ est obligatoire. L'heure de début au plus tôt est 8:00, qu plus tard 20:00. " promptTitle="msg-horaire-debut" prompt="L'heure de début de la partie de cours doit être indiquée, au format HH:MM. Ce champ est obligatoire. L'heure de début au plus tôt est 8:00, qu plus tard 20:00. " sqref="F2:F1048576">
      <formula1>0.333333333333333</formula1>
      <formula2>0.833333333333333</formula2>
    </dataValidation>
    <dataValidation type="whole" showErrorMessage="1" errorTitle="err-duree" error="Une durée en heure doit être indiquée. Ce champ est obligatoire. _x000a_Minimum : 1, maximum : 8" promptTitle="msg-duree" prompt="Une durée en heure doit être indiquée. Ce champ est obligatoire. _x000a_Minimum : 1, maximum : 8" sqref="G2:G1048576">
      <formula1>1</formula1>
      <formula2>8</formula2>
    </dataValidation>
    <dataValidation type="whole" allowBlank="1" showInputMessage="1" showErrorMessage="1" errorTitle="err-prix-pers" error="Le prix par personne concernée, ou proche, est compris entre 0.- et 300.-" sqref="L2:L1048576">
      <formula1>0</formula1>
      <formula2>300</formula2>
    </dataValidation>
  </dataValidations>
  <printOptions horizontalCentered="1"/>
  <pageMargins left="0.70866141732283472" right="0.70866141732283472" top="0.74803149606299213" bottom="0.74803149606299213" header="0.31496062992125984" footer="0.31496062992125984"/>
  <pageSetup paperSize="9" scale="62" fitToHeight="0" orientation="landscape" r:id="rId1"/>
  <headerFooter>
    <oddHeader>&amp;CAgenda de formation</oddHeader>
    <oddFooter>&amp;LSecrétariat de formation - &amp;D&amp;C&amp;F - &amp;A&amp;RPage &amp;P/&amp;N</oddFooter>
  </headerFooter>
  <legacyDrawingHF r:id="rId2"/>
  <tableParts count="1">
    <tablePart r:id="rId3"/>
  </tableParts>
  <extLst>
    <ext xmlns:x14="http://schemas.microsoft.com/office/spreadsheetml/2009/9/main" uri="{CCE6A557-97BC-4b89-ADB6-D9C93CAAB3DF}">
      <x14:dataValidations xmlns:xm="http://schemas.microsoft.com/office/excel/2006/main" count="7">
        <x14:dataValidation type="list" allowBlank="1" showErrorMessage="1" errorTitle="err-lieu-formation" error="Il faut introduire une lieu de formation comme ceux mentionnés dans l'onglet &quot;cstes&quot;" promptTitle="msg-lieu-formation" prompt="Il faut introduire une lieu de formation comme ceux mentionnés dans l'onglet &quot;cstes&quot;">
          <x14:formula1>
            <xm:f>cstes!$C$2:$C$1048576</xm:f>
          </x14:formula1>
          <xm:sqref>I2:I1048576</xm:sqref>
        </x14:dataValidation>
        <x14:dataValidation type="list" allowBlank="1" showErrorMessage="1" errorTitle="err-type-formation" error="Il faut introduire un type de formation correspondant à ce qui est défini dans l'onglet &quot;cstes&quot;" promptTitle="msg-type-formation" prompt="Il faut introduire un type de formation correspondant à ce qui est défini dans l'onglet &quot;cstes&quot;">
          <x14:formula1>
            <xm:f>cstes!$A$2:$A$1048576</xm:f>
          </x14:formula1>
          <xm:sqref>H2:H1048576</xm:sqref>
        </x14:dataValidation>
        <x14:dataValidation type="whole" allowBlank="1" showErrorMessage="1" errorTitle="msg-id-cours" error="Le numéro d'identification du cours est incorrect. Il est constitué d'un nombre à 5 chiffres, avec les 2 premiers correspondants à l'année définie dans les constantes, au format AA. Par exemple : 16 pour 2016. Recommencez !" promptTitle="msg-id-cours" prompt="Introduire un numéro d'identification de cours. _x000a_Les 2 premiers chiffres représentent l'année du cours. Par exemple, pour l'année 2016, les 2 premiers chiffres sont 16. Ensuite, il s'agit d'un numéro de cours compris entre 001 et 999. Exemple  16023">
          <x14:formula1>
            <xm:f>cstes!$D$4*1000+1</xm:f>
          </x14:formula1>
          <x14:formula2>
            <xm:f>cstes!$D$4*1000+999</xm:f>
          </x14:formula2>
          <xm:sqref>A2:A1048576</xm:sqref>
        </x14:dataValidation>
        <x14:dataValidation type="list" allowBlank="1" showErrorMessage="1" errorTitle="err-id-formateur" error="Il faut introduire l'identifiant d'un des formateurs, conformément à ceux qui sont définis dans l'onglet &quot;formateurs&quot;" promptTitle="msg-id-formateur" prompt="Il faut introduire l'identifiant d'un des formateurs, conformément à ceux qui sont définis dans l'onglet &quot;formateurs&quot;">
          <x14:formula1>
            <xm:f>formateurs!$A$2:$A$1048576</xm:f>
          </x14:formula1>
          <xm:sqref>J2:K1048576</xm:sqref>
        </x14:dataValidation>
        <x14:dataValidation type="date" allowBlank="1" showErrorMessage="1" errorTitle="err-date-debut" error="La date de début doit être comprise dans la période définie dans l'onglet des constantes (cstes)">
          <x14:formula1>
            <xm:f>cstes!D2</xm:f>
          </x14:formula1>
          <x14:formula2>
            <xm:f>cstes!D3</xm:f>
          </x14:formula2>
          <xm:sqref>C2</xm:sqref>
        </x14:dataValidation>
        <x14:dataValidation type="date" allowBlank="1" showErrorMessage="1" errorTitle="err-date-debut" error="La date de début doit être comprise dans la période définie dans l'onglet des constantes (cstes)">
          <x14:formula1>
            <xm:f>cstes!D1048407</xm:f>
          </x14:formula1>
          <x14:formula2>
            <xm:f>cstes!D1048408</xm:f>
          </x14:formula2>
          <xm:sqref>C1048407:C1048576</xm:sqref>
        </x14:dataValidation>
        <x14:dataValidation type="date" allowBlank="1" showErrorMessage="1" errorTitle="err-date-debut" error="La date de début doit être comprise dans la période définie dans l'onglet des constantes (cstes)">
          <x14:formula1>
            <xm:f>cstes!D88</xm:f>
          </x14:formula1>
          <x14:formula2>
            <xm:f>cstes!D89</xm:f>
          </x14:formula2>
          <xm:sqref>C3:C1048406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theme="0" tint="-0.249977111117893"/>
    <pageSetUpPr fitToPage="1"/>
  </sheetPr>
  <dimension ref="A1:J12"/>
  <sheetViews>
    <sheetView zoomScale="85" zoomScaleNormal="85" zoomScaleSheetLayoutView="100" workbookViewId="0">
      <pane ySplit="1" topLeftCell="A2" activePane="bottomLeft" state="frozen"/>
      <selection activeCell="F2" sqref="F2:F3"/>
      <selection pane="bottomLeft" activeCell="B2" sqref="B2"/>
    </sheetView>
  </sheetViews>
  <sheetFormatPr baseColWidth="10" defaultRowHeight="14.4" x14ac:dyDescent="0.35"/>
  <cols>
    <col min="1" max="1" width="24.6640625" style="37" customWidth="1"/>
    <col min="2" max="3" width="20.77734375" style="10" customWidth="1"/>
    <col min="4" max="4" width="13.21875" style="10" customWidth="1"/>
    <col min="5" max="5" width="21" style="10" customWidth="1"/>
    <col min="6" max="6" width="18.77734375" style="10" customWidth="1"/>
    <col min="7" max="7" width="27.88671875" style="10" customWidth="1"/>
    <col min="8" max="8" width="11.5546875" style="10"/>
    <col min="9" max="9" width="17.77734375" style="10" customWidth="1"/>
    <col min="10" max="10" width="28.88671875" style="10" customWidth="1"/>
    <col min="11" max="16384" width="11.5546875" style="37"/>
  </cols>
  <sheetData>
    <row r="1" spans="1:10" ht="24.6" customHeight="1" x14ac:dyDescent="0.35">
      <c r="A1" s="14" t="s">
        <v>28</v>
      </c>
      <c r="B1" s="14" t="s">
        <v>13</v>
      </c>
      <c r="C1" s="14" t="s">
        <v>14</v>
      </c>
      <c r="D1" s="14" t="s">
        <v>16</v>
      </c>
      <c r="E1" s="14" t="s">
        <v>15</v>
      </c>
      <c r="F1" s="14" t="s">
        <v>22</v>
      </c>
      <c r="G1" s="14" t="s">
        <v>23</v>
      </c>
      <c r="H1" s="14" t="s">
        <v>24</v>
      </c>
      <c r="I1" s="14" t="s">
        <v>25</v>
      </c>
      <c r="J1" s="14" t="s">
        <v>26</v>
      </c>
    </row>
    <row r="2" spans="1:10" x14ac:dyDescent="0.35">
      <c r="A2" s="12" t="str">
        <f t="shared" ref="A2:A12" si="0">B2&amp;"_"&amp;C2</f>
        <v>Duran_Pierre</v>
      </c>
      <c r="B2" s="13" t="s">
        <v>66</v>
      </c>
      <c r="C2" s="13" t="s">
        <v>61</v>
      </c>
      <c r="D2" s="13"/>
      <c r="E2" s="13"/>
      <c r="F2" s="13"/>
      <c r="G2" s="13"/>
      <c r="H2" s="13"/>
      <c r="I2" s="13"/>
      <c r="J2" s="40"/>
    </row>
    <row r="3" spans="1:10" x14ac:dyDescent="0.35">
      <c r="A3" s="12" t="str">
        <f t="shared" si="0"/>
        <v>Dupond_Jean-Pierre</v>
      </c>
      <c r="B3" s="13" t="s">
        <v>67</v>
      </c>
      <c r="C3" s="13" t="s">
        <v>68</v>
      </c>
      <c r="D3" s="13"/>
      <c r="E3" s="13"/>
      <c r="F3" s="13"/>
      <c r="G3" s="13"/>
      <c r="H3" s="13"/>
      <c r="I3" s="13"/>
      <c r="J3" s="40"/>
    </row>
    <row r="4" spans="1:10" x14ac:dyDescent="0.35">
      <c r="A4" s="63" t="str">
        <f t="shared" si="0"/>
        <v>De Pasquale_Flavio</v>
      </c>
      <c r="B4" s="13" t="s">
        <v>69</v>
      </c>
      <c r="C4" s="13" t="s">
        <v>70</v>
      </c>
      <c r="D4" s="13"/>
      <c r="E4" s="13"/>
      <c r="F4" s="13"/>
      <c r="G4" s="13"/>
      <c r="H4" s="13"/>
      <c r="I4" s="13"/>
      <c r="J4" s="40"/>
    </row>
    <row r="5" spans="1:10" x14ac:dyDescent="0.35">
      <c r="A5" s="63" t="str">
        <f t="shared" si="0"/>
        <v>Deleze_Jérémie</v>
      </c>
      <c r="B5" s="13" t="s">
        <v>71</v>
      </c>
      <c r="C5" s="13" t="s">
        <v>72</v>
      </c>
      <c r="D5" s="13"/>
      <c r="E5" s="13"/>
      <c r="F5" s="13"/>
      <c r="G5" s="13"/>
      <c r="H5" s="13"/>
      <c r="I5" s="13"/>
      <c r="J5" s="40"/>
    </row>
    <row r="6" spans="1:10" x14ac:dyDescent="0.35">
      <c r="A6" s="63" t="str">
        <f t="shared" si="0"/>
        <v>Evesque_Michaël</v>
      </c>
      <c r="B6" s="13" t="s">
        <v>73</v>
      </c>
      <c r="C6" s="13" t="s">
        <v>74</v>
      </c>
      <c r="D6" s="13"/>
      <c r="E6" s="13"/>
      <c r="F6" s="13"/>
      <c r="G6" s="13"/>
      <c r="H6" s="13"/>
      <c r="I6" s="13"/>
      <c r="J6" s="40"/>
    </row>
    <row r="7" spans="1:10" x14ac:dyDescent="0.35">
      <c r="A7" s="63" t="str">
        <f t="shared" si="0"/>
        <v>Grandjean_Alicia</v>
      </c>
      <c r="B7" s="13" t="s">
        <v>75</v>
      </c>
      <c r="C7" s="13" t="s">
        <v>76</v>
      </c>
      <c r="D7" s="13"/>
      <c r="E7" s="13"/>
      <c r="F7" s="13"/>
      <c r="G7" s="13"/>
      <c r="H7" s="13"/>
      <c r="I7" s="13"/>
      <c r="J7" s="40"/>
    </row>
    <row r="8" spans="1:10" x14ac:dyDescent="0.35">
      <c r="A8" s="63" t="str">
        <f t="shared" si="0"/>
        <v>Huguenin_Yoann</v>
      </c>
      <c r="B8" s="13" t="s">
        <v>77</v>
      </c>
      <c r="C8" s="13" t="s">
        <v>78</v>
      </c>
      <c r="D8" s="13"/>
      <c r="E8" s="13"/>
      <c r="F8" s="13"/>
      <c r="G8" s="13"/>
      <c r="H8" s="13"/>
      <c r="I8" s="13"/>
      <c r="J8" s="40"/>
    </row>
    <row r="9" spans="1:10" x14ac:dyDescent="0.35">
      <c r="A9" s="63" t="str">
        <f t="shared" si="0"/>
        <v>Mosca_Alexandre</v>
      </c>
      <c r="B9" s="13" t="s">
        <v>79</v>
      </c>
      <c r="C9" s="13" t="s">
        <v>65</v>
      </c>
      <c r="D9" s="13"/>
      <c r="E9" s="13"/>
      <c r="F9" s="13"/>
      <c r="G9" s="13"/>
      <c r="H9" s="13"/>
      <c r="I9" s="13"/>
      <c r="J9" s="40"/>
    </row>
    <row r="10" spans="1:10" x14ac:dyDescent="0.35">
      <c r="A10" s="63" t="str">
        <f t="shared" si="0"/>
        <v>Panchaud_Gaël</v>
      </c>
      <c r="B10" s="13" t="s">
        <v>80</v>
      </c>
      <c r="C10" s="13" t="s">
        <v>81</v>
      </c>
      <c r="D10" s="13"/>
      <c r="E10" s="13"/>
      <c r="F10" s="13"/>
      <c r="G10" s="13"/>
      <c r="H10" s="13"/>
      <c r="I10" s="13"/>
      <c r="J10" s="40"/>
    </row>
    <row r="11" spans="1:10" x14ac:dyDescent="0.35">
      <c r="A11" s="63" t="str">
        <f t="shared" si="0"/>
        <v>Pantoja_Alexander</v>
      </c>
      <c r="B11" s="13" t="s">
        <v>82</v>
      </c>
      <c r="C11" s="13" t="s">
        <v>83</v>
      </c>
      <c r="D11" s="13"/>
      <c r="E11" s="13"/>
      <c r="F11" s="13"/>
      <c r="G11" s="13"/>
      <c r="H11" s="13"/>
      <c r="I11" s="13"/>
      <c r="J11" s="40"/>
    </row>
    <row r="12" spans="1:10" x14ac:dyDescent="0.35">
      <c r="A12" s="63" t="str">
        <f t="shared" si="0"/>
        <v>Grand_Maxime</v>
      </c>
      <c r="B12" s="13" t="s">
        <v>60</v>
      </c>
      <c r="C12" s="13" t="s">
        <v>84</v>
      </c>
      <c r="D12" s="13"/>
      <c r="E12" s="13"/>
      <c r="F12" s="13"/>
      <c r="G12" s="13"/>
      <c r="H12" s="13"/>
      <c r="I12" s="13"/>
      <c r="J12" s="40"/>
    </row>
  </sheetData>
  <sheetProtection selectLockedCells="1"/>
  <dataValidations count="5">
    <dataValidation type="custom" allowBlank="1" showInputMessage="1" showErrorMessage="1" errorTitle="err-id-eleve" error="l'ID_eleve est évalué automatiquement à l'aide du nom et du prénom inscrit à droite ... Vous n'avez rien besoin de faire !" sqref="A1048409:A1048576">
      <formula1>B1048231:B1048410&amp;"_"&amp;C1048231:C1048410</formula1>
    </dataValidation>
    <dataValidation type="custom" allowBlank="1" showInputMessage="1" showErrorMessage="1" errorTitle="err-id-eleve" error="l'ID_eleve est évalué automatiquement à l'aide du nom et du prénom inscrit à droite ... Vous n'avez rien besoin de faire !" sqref="A2:A12">
      <formula1>B2:B1048576&amp;"_"&amp;C2:C1048576</formula1>
    </dataValidation>
    <dataValidation type="custom" allowBlank="1" showInputMessage="1" showErrorMessage="1" errorTitle="err-id-eleve" error="l'ID_eleve est évalué automatiquement à l'aide du nom et du prénom inscrit à droite ... Vous n'avez rien besoin de faire !" sqref="A13:A175">
      <formula1>B2:B13&amp;"_"&amp;C2:C13</formula1>
    </dataValidation>
    <dataValidation type="custom" allowBlank="1" showInputMessage="1" showErrorMessage="1" errorTitle="err-id-eleve" error="l'ID_eleve est évalué automatiquement à l'aide du nom et du prénom inscrit à droite ... Vous n'avez rien besoin de faire !" sqref="A191:A1048408">
      <formula1>B13:B191&amp;"_"&amp;C13:C191</formula1>
    </dataValidation>
    <dataValidation type="custom" allowBlank="1" showInputMessage="1" showErrorMessage="1" errorTitle="err-id-eleve" error="l'ID_eleve est évalué automatiquement à l'aide du nom et du prénom inscrit à droite ... Vous n'avez rien besoin de faire !" sqref="A176:A190">
      <formula1>B13:B176&amp;"_"&amp;C13:C176</formula1>
    </dataValidation>
  </dataValidations>
  <printOptions horizontalCentered="1"/>
  <pageMargins left="0.70866141732283472" right="0.70866141732283472" top="0.74803149606299213" bottom="0.74803149606299213" header="0.31496062992125984" footer="0.31496062992125984"/>
  <pageSetup paperSize="9" scale="68" fitToHeight="0" orientation="landscape" r:id="rId1"/>
  <headerFooter>
    <oddHeader>&amp;CAgenda de formation</oddHeader>
    <oddFooter>&amp;LSecrétariat de formation - &amp;D&amp;C&amp;F - &amp;A&amp;RPage &amp;P/&amp;N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showInputMessage="1" showErrorMessage="1" errorTitle="msg-statut-eleve" error="Statut de l'élève. Ce statut correspond à un de ceux définis dans l'onglet &quot;cstes&quot;. Le champ est obligatoire." promptTitle="msg-statut-eleve" prompt="Statut de l'élève. Ce statut correspond à un de ceux définis dans l'onglet &quot;cstes&quot;. Le champ est obligatoire.">
          <x14:formula1>
            <xm:f>cstes!$B$2:$B$1048576</xm:f>
          </x14:formula1>
          <xm:sqref>D2:D1048576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0" tint="-0.249977111117893"/>
    <pageSetUpPr fitToPage="1"/>
  </sheetPr>
  <dimension ref="A1:J17"/>
  <sheetViews>
    <sheetView showGridLines="0" zoomScale="85" zoomScaleNormal="85" zoomScaleSheetLayoutView="100" workbookViewId="0">
      <pane ySplit="1" topLeftCell="A2" activePane="bottomLeft" state="frozen"/>
      <selection activeCell="F2" sqref="F2:F3"/>
      <selection pane="bottomLeft" activeCell="D1" sqref="D1"/>
    </sheetView>
  </sheetViews>
  <sheetFormatPr baseColWidth="10" defaultRowHeight="14.4" x14ac:dyDescent="0.35"/>
  <cols>
    <col min="1" max="1" width="22.44140625" style="37" customWidth="1"/>
    <col min="2" max="5" width="20.77734375" style="10" customWidth="1"/>
    <col min="6" max="6" width="11.5546875" style="10"/>
    <col min="7" max="7" width="24.109375" style="10" customWidth="1"/>
    <col min="8" max="8" width="21" style="10" customWidth="1"/>
    <col min="9" max="9" width="11.5546875" style="10"/>
    <col min="10" max="10" width="50.109375" style="10" customWidth="1"/>
    <col min="11" max="16384" width="11.5546875" style="37"/>
  </cols>
  <sheetData>
    <row r="1" spans="1:10" ht="27" customHeight="1" x14ac:dyDescent="0.35">
      <c r="A1" s="14" t="s">
        <v>17</v>
      </c>
      <c r="B1" s="14" t="s">
        <v>18</v>
      </c>
      <c r="C1" s="14" t="s">
        <v>19</v>
      </c>
      <c r="D1" s="14" t="s">
        <v>125</v>
      </c>
      <c r="E1" s="14" t="s">
        <v>59</v>
      </c>
      <c r="F1" s="14" t="s">
        <v>22</v>
      </c>
      <c r="G1" s="14" t="s">
        <v>26</v>
      </c>
      <c r="H1" s="14" t="s">
        <v>23</v>
      </c>
      <c r="I1" s="14" t="s">
        <v>27</v>
      </c>
      <c r="J1" s="14" t="s">
        <v>7</v>
      </c>
    </row>
    <row r="2" spans="1:10" x14ac:dyDescent="0.35">
      <c r="A2" s="52" t="str">
        <f>Tableau5[Nom formateur]&amp;"_"&amp;Tableau5[Prenom formateur]</f>
        <v>Smith_John</v>
      </c>
      <c r="B2" s="13" t="s">
        <v>85</v>
      </c>
      <c r="C2" s="13" t="s">
        <v>86</v>
      </c>
      <c r="D2" s="13"/>
      <c r="E2" s="13"/>
      <c r="F2" s="13"/>
      <c r="G2" s="13"/>
      <c r="H2" s="13"/>
      <c r="I2" s="13"/>
      <c r="J2" s="13"/>
    </row>
    <row r="3" spans="1:10" x14ac:dyDescent="0.35">
      <c r="A3" s="14" t="str">
        <f>Tableau5[Nom formateur]&amp;"_"&amp;Tableau5[Prenom formateur]</f>
        <v>Dev_Mark</v>
      </c>
      <c r="B3" s="13" t="s">
        <v>87</v>
      </c>
      <c r="C3" s="13" t="s">
        <v>88</v>
      </c>
      <c r="D3" s="13"/>
      <c r="E3" s="13"/>
      <c r="F3" s="13"/>
      <c r="G3" s="13"/>
      <c r="H3" s="13"/>
      <c r="I3" s="13"/>
      <c r="J3" s="13"/>
    </row>
    <row r="4" spans="1:10" x14ac:dyDescent="0.35">
      <c r="A4" s="14" t="str">
        <f>Tableau5[Nom formateur]&amp;"_"&amp;Tableau5[Prenom formateur]</f>
        <v>Jobs_Steve</v>
      </c>
      <c r="B4" s="13" t="s">
        <v>89</v>
      </c>
      <c r="C4" s="13" t="s">
        <v>90</v>
      </c>
      <c r="D4" s="13"/>
      <c r="E4" s="13"/>
      <c r="F4" s="13"/>
      <c r="G4" s="13"/>
      <c r="H4" s="13"/>
      <c r="I4" s="13"/>
      <c r="J4" s="13"/>
    </row>
    <row r="5" spans="1:10" x14ac:dyDescent="0.35">
      <c r="A5" s="14" t="str">
        <f>Tableau5[Nom formateur]&amp;"_"&amp;Tableau5[Prenom formateur]</f>
        <v>Price_Léon</v>
      </c>
      <c r="B5" s="13" t="s">
        <v>91</v>
      </c>
      <c r="C5" s="13" t="s">
        <v>92</v>
      </c>
      <c r="D5" s="13"/>
      <c r="E5" s="13"/>
      <c r="F5" s="13"/>
      <c r="G5" s="13"/>
      <c r="H5" s="13"/>
      <c r="I5" s="13"/>
      <c r="J5" s="13"/>
    </row>
    <row r="6" spans="1:10" x14ac:dyDescent="0.35">
      <c r="A6" s="14" t="str">
        <f>Tableau5[Nom formateur]&amp;"_"&amp;Tableau5[Prenom formateur]</f>
        <v>Popov_Vashya</v>
      </c>
      <c r="B6" s="13" t="s">
        <v>93</v>
      </c>
      <c r="C6" s="13" t="s">
        <v>94</v>
      </c>
      <c r="D6" s="13"/>
      <c r="E6" s="13"/>
      <c r="F6" s="13"/>
      <c r="G6" s="13"/>
      <c r="H6" s="13"/>
      <c r="I6" s="13"/>
      <c r="J6" s="13"/>
    </row>
    <row r="7" spans="1:10" x14ac:dyDescent="0.35">
      <c r="A7" s="14" t="str">
        <f>Tableau5[Nom formateur]&amp;"_"&amp;Tableau5[Prenom formateur]</f>
        <v>Black_Jim</v>
      </c>
      <c r="B7" s="13" t="s">
        <v>95</v>
      </c>
      <c r="C7" s="13" t="s">
        <v>96</v>
      </c>
      <c r="D7" s="13"/>
      <c r="E7" s="13"/>
      <c r="F7" s="13"/>
      <c r="G7" s="13"/>
      <c r="H7" s="13"/>
      <c r="I7" s="13"/>
      <c r="J7" s="13"/>
    </row>
    <row r="8" spans="1:10" x14ac:dyDescent="0.35">
      <c r="A8" s="14" t="str">
        <f>Tableau5[Nom formateur]&amp;"_"&amp;Tableau5[Prenom formateur]</f>
        <v>Martinov_Devid</v>
      </c>
      <c r="B8" s="13" t="s">
        <v>97</v>
      </c>
      <c r="C8" s="13" t="s">
        <v>98</v>
      </c>
      <c r="D8" s="13"/>
      <c r="E8" s="13"/>
      <c r="F8" s="13"/>
      <c r="G8" s="13"/>
      <c r="H8" s="13"/>
      <c r="I8" s="13"/>
      <c r="J8" s="13"/>
    </row>
    <row r="9" spans="1:10" x14ac:dyDescent="0.35">
      <c r="A9" s="14" t="str">
        <f>Tableau5[Nom formateur]&amp;"_"&amp;Tableau5[Prenom formateur]</f>
        <v>Marley_Bob</v>
      </c>
      <c r="B9" s="13" t="s">
        <v>99</v>
      </c>
      <c r="C9" s="13" t="s">
        <v>100</v>
      </c>
      <c r="D9" s="13"/>
      <c r="E9" s="13"/>
      <c r="F9" s="13"/>
      <c r="G9" s="13"/>
      <c r="H9" s="13"/>
      <c r="I9" s="13"/>
      <c r="J9" s="13"/>
    </row>
    <row r="10" spans="1:10" x14ac:dyDescent="0.35">
      <c r="A10" s="14" t="str">
        <f>Tableau5[Nom formateur]&amp;"_"&amp;Tableau5[Prenom formateur]</f>
        <v>Big_Ned</v>
      </c>
      <c r="B10" s="13" t="s">
        <v>101</v>
      </c>
      <c r="C10" s="13" t="s">
        <v>102</v>
      </c>
      <c r="D10" s="13"/>
      <c r="E10" s="13"/>
      <c r="F10" s="13"/>
      <c r="G10" s="13"/>
      <c r="H10" s="13"/>
      <c r="I10" s="13"/>
      <c r="J10" s="13"/>
    </row>
    <row r="11" spans="1:10" x14ac:dyDescent="0.35">
      <c r="A11" s="14" t="str">
        <f>Tableau5[Nom formateur]&amp;"_"&amp;Tableau5[Prenom formateur]</f>
        <v>Tiny_Tim</v>
      </c>
      <c r="B11" s="13" t="s">
        <v>103</v>
      </c>
      <c r="C11" s="13" t="s">
        <v>104</v>
      </c>
      <c r="D11" s="13"/>
      <c r="E11" s="13"/>
      <c r="F11" s="13"/>
      <c r="G11" s="13"/>
      <c r="H11" s="13"/>
      <c r="I11" s="13"/>
      <c r="J11" s="13"/>
    </row>
    <row r="12" spans="1:10" x14ac:dyDescent="0.35">
      <c r="A12" s="14" t="str">
        <f>Tableau5[Nom formateur]&amp;"_"&amp;Tableau5[Prenom formateur]</f>
        <v>Sun_Mike</v>
      </c>
      <c r="B12" s="13" t="s">
        <v>105</v>
      </c>
      <c r="C12" s="13" t="s">
        <v>106</v>
      </c>
      <c r="D12" s="13"/>
      <c r="E12" s="13"/>
      <c r="F12" s="13"/>
      <c r="G12" s="13"/>
      <c r="H12" s="13"/>
      <c r="I12" s="13"/>
      <c r="J12" s="13"/>
    </row>
    <row r="13" spans="1:10" x14ac:dyDescent="0.35">
      <c r="A13" s="14" t="str">
        <f>Tableau5[Nom formateur]&amp;"_"&amp;Tableau5[Prenom formateur]</f>
        <v>Math_Théo</v>
      </c>
      <c r="B13" s="13" t="s">
        <v>107</v>
      </c>
      <c r="C13" s="13" t="s">
        <v>108</v>
      </c>
      <c r="D13" s="13"/>
      <c r="E13" s="13"/>
      <c r="F13" s="13"/>
      <c r="G13" s="13"/>
      <c r="H13" s="13"/>
      <c r="I13" s="13"/>
      <c r="J13" s="13"/>
    </row>
    <row r="14" spans="1:10" x14ac:dyDescent="0.35">
      <c r="A14" s="14" t="str">
        <f>Tableau5[Nom formateur]&amp;"_"&amp;Tableau5[Prenom formateur]</f>
        <v>Chexov_Vitya</v>
      </c>
      <c r="B14" s="13" t="s">
        <v>109</v>
      </c>
      <c r="C14" s="13" t="s">
        <v>110</v>
      </c>
      <c r="D14" s="13"/>
      <c r="E14" s="13"/>
      <c r="F14" s="13"/>
      <c r="G14" s="13"/>
      <c r="H14" s="13"/>
      <c r="I14" s="13"/>
      <c r="J14" s="13"/>
    </row>
    <row r="15" spans="1:10" x14ac:dyDescent="0.35">
      <c r="A15" s="14" t="str">
        <f>Tableau5[Nom formateur]&amp;"_"&amp;Tableau5[Prenom formateur]</f>
        <v>Path_Will</v>
      </c>
      <c r="B15" s="13" t="s">
        <v>111</v>
      </c>
      <c r="C15" s="13" t="s">
        <v>112</v>
      </c>
      <c r="D15" s="13"/>
      <c r="E15" s="13"/>
      <c r="F15" s="13"/>
      <c r="G15" s="13"/>
      <c r="H15" s="13"/>
      <c r="I15" s="13"/>
      <c r="J15" s="13"/>
    </row>
    <row r="16" spans="1:10" x14ac:dyDescent="0.35">
      <c r="A16" s="14" t="str">
        <f>Tableau5[Nom formateur]&amp;"_"&amp;Tableau5[Prenom formateur]</f>
        <v>Smith_Devid</v>
      </c>
      <c r="B16" s="13" t="s">
        <v>85</v>
      </c>
      <c r="C16" s="13" t="s">
        <v>98</v>
      </c>
      <c r="D16" s="13"/>
      <c r="E16" s="13"/>
      <c r="F16" s="13"/>
      <c r="G16" s="13"/>
      <c r="H16" s="13"/>
      <c r="I16" s="13"/>
      <c r="J16" s="13"/>
    </row>
    <row r="17" spans="1:10" x14ac:dyDescent="0.35">
      <c r="A17" s="14" t="str">
        <f>Tableau5[Nom formateur]&amp;"_"&amp;Tableau5[Prenom formateur]</f>
        <v>Price_John</v>
      </c>
      <c r="B17" s="13" t="s">
        <v>91</v>
      </c>
      <c r="C17" s="13" t="s">
        <v>86</v>
      </c>
      <c r="D17" s="13"/>
      <c r="E17" s="13"/>
      <c r="F17" s="13"/>
      <c r="G17" s="13"/>
      <c r="H17" s="13"/>
      <c r="I17" s="13"/>
      <c r="J17" s="13"/>
    </row>
  </sheetData>
  <sheetProtection selectLockedCells="1"/>
  <dataValidations count="3">
    <dataValidation type="custom" allowBlank="1" showInputMessage="1" showErrorMessage="1" errorTitle="err-id-formateur" error="Cette cellule est évaluée avec le nom et prénom situés à droite. Il ne faut donc rien saisir ..." promptTitle="msg-id-formateur" prompt="Identifiant du formateur. Ce champ est évalué à l'aide du nom et du prénom du foramteur. Il ne dervait en principe pas être saisi ni modifié par quelqu'un ..." sqref="A2:A17">
      <formula1>B2:B1048576&amp;"_"&amp;C2:C1048576</formula1>
    </dataValidation>
    <dataValidation type="custom" allowBlank="1" showInputMessage="1" showErrorMessage="1" errorTitle="err-id-formateur" error="Cette cellule est évaluée avec le nom et prénom situés à droite. Il ne faut donc rien saisir ..." promptTitle="msg-id-formateur" prompt="Identifiant du formateur. Ce champ est évalué à l'aide du nom et du prénom du foramteur. Il ne dervait en principe pas être saisi ni modifié par quelqu'un ..." sqref="A1048525:A1048576">
      <formula1>B1048523:B1048525&amp;"_"&amp;C1048523:C1048525</formula1>
    </dataValidation>
    <dataValidation type="custom" allowBlank="1" showInputMessage="1" showErrorMessage="1" errorTitle="err-id-formateur" error="Cette cellule est évaluée avec le nom et prénom situés à droite. Il ne faut donc rien saisir ..." promptTitle="msg-id-formateur" prompt="Identifiant du formateur. Ce champ est évalué à l'aide du nom et du prénom du foramteur. Il ne dervait en principe pas être saisi ni modifié par quelqu'un ..." sqref="A18:A1048524">
      <formula1>B17:B18&amp;"_"&amp;C17:C18</formula1>
    </dataValidation>
  </dataValidations>
  <printOptions horizontalCentered="1"/>
  <pageMargins left="0.70866141732283472" right="0.70866141732283472" top="0.74803149606299213" bottom="0.74803149606299213" header="0.31496062992125984" footer="0.31496062992125984"/>
  <pageSetup paperSize="9" scale="69" fitToHeight="0" orientation="landscape" r:id="rId1"/>
  <headerFooter>
    <oddHeader>&amp;CAgenda de formation</oddHeader>
    <oddFooter>&amp;LSecrétariat de formation - &amp;D&amp;C&amp;F - &amp;A&amp;RPage &amp;P/&amp;N</oddFooter>
  </headerFooter>
  <legacyDrawingHF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5">
    <tabColor rgb="FFFFC000"/>
    <pageSetUpPr fitToPage="1"/>
  </sheetPr>
  <dimension ref="A1:D8"/>
  <sheetViews>
    <sheetView view="pageBreakPreview" zoomScaleNormal="100" zoomScaleSheetLayoutView="100" workbookViewId="0">
      <selection activeCell="F2" sqref="F2:F3"/>
    </sheetView>
  </sheetViews>
  <sheetFormatPr baseColWidth="10" defaultRowHeight="14.4" x14ac:dyDescent="0.35"/>
  <cols>
    <col min="1" max="4" width="30.77734375" style="11" customWidth="1"/>
    <col min="5" max="16384" width="11.5546875" style="11"/>
  </cols>
  <sheetData>
    <row r="1" spans="1:4" x14ac:dyDescent="0.35">
      <c r="A1" s="14" t="s">
        <v>9</v>
      </c>
      <c r="B1" s="14" t="s">
        <v>16</v>
      </c>
      <c r="C1" s="14" t="s">
        <v>38</v>
      </c>
      <c r="D1" s="14" t="s">
        <v>41</v>
      </c>
    </row>
    <row r="2" spans="1:4" ht="49.95" customHeight="1" x14ac:dyDescent="0.35">
      <c r="A2" s="14" t="s">
        <v>11</v>
      </c>
      <c r="B2" s="14" t="s">
        <v>113</v>
      </c>
      <c r="C2" s="14" t="s">
        <v>117</v>
      </c>
      <c r="D2" s="16">
        <v>40908</v>
      </c>
    </row>
    <row r="3" spans="1:4" ht="49.95" customHeight="1" x14ac:dyDescent="0.35">
      <c r="A3" s="14" t="s">
        <v>12</v>
      </c>
      <c r="B3" s="14" t="s">
        <v>114</v>
      </c>
      <c r="C3" s="14" t="s">
        <v>118</v>
      </c>
      <c r="D3" s="16">
        <v>41273</v>
      </c>
    </row>
    <row r="4" spans="1:4" ht="49.95" customHeight="1" x14ac:dyDescent="0.35">
      <c r="A4" s="14" t="s">
        <v>10</v>
      </c>
      <c r="B4" s="14" t="s">
        <v>115</v>
      </c>
      <c r="C4" s="14" t="s">
        <v>117</v>
      </c>
      <c r="D4" s="38">
        <f>YEAR(D2)-2000</f>
        <v>16</v>
      </c>
    </row>
    <row r="5" spans="1:4" ht="49.95" customHeight="1" x14ac:dyDescent="0.35">
      <c r="A5" s="14"/>
      <c r="B5" s="14" t="s">
        <v>116</v>
      </c>
      <c r="C5" s="14" t="s">
        <v>119</v>
      </c>
      <c r="D5" s="14"/>
    </row>
    <row r="6" spans="1:4" ht="49.95" customHeight="1" x14ac:dyDescent="0.35">
      <c r="A6" s="14"/>
      <c r="B6" s="14"/>
      <c r="C6" s="14"/>
      <c r="D6" s="14"/>
    </row>
    <row r="7" spans="1:4" ht="49.95" customHeight="1" x14ac:dyDescent="0.35">
      <c r="A7" s="14"/>
      <c r="B7" s="14"/>
      <c r="C7" s="14"/>
      <c r="D7" s="14"/>
    </row>
    <row r="8" spans="1:4" ht="49.95" customHeight="1" x14ac:dyDescent="0.35">
      <c r="A8" s="14"/>
      <c r="B8" s="14"/>
      <c r="C8" s="14"/>
      <c r="D8" s="14"/>
    </row>
  </sheetData>
  <printOptions horizontalCentered="1"/>
  <pageMargins left="0.70866141732283472" right="0.70866141732283472" top="0.74803149606299213" bottom="0.74803149606299213" header="0.31496062992125984" footer="0.31496062992125984"/>
  <pageSetup paperSize="9" fitToHeight="0" orientation="landscape" r:id="rId1"/>
  <headerFooter>
    <oddHeader>&amp;CAgenda de formation</oddHeader>
    <oddFooter>&amp;LSecrétariat de formation - &amp;D&amp;C&amp;F - &amp;A&amp;RPage &amp;P/&amp;N</oddFooter>
  </headerFooter>
  <legacyDrawing r:id="rId2"/>
  <legacyDrawingHF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tabColor theme="6" tint="-0.249977111117893"/>
    <pageSetUpPr fitToPage="1"/>
  </sheetPr>
  <dimension ref="A1:N12"/>
  <sheetViews>
    <sheetView view="pageBreakPreview" zoomScale="115" zoomScaleNormal="100" zoomScaleSheetLayoutView="115" workbookViewId="0">
      <pane ySplit="1" topLeftCell="A2" activePane="bottomLeft" state="frozen"/>
      <selection activeCell="F2" sqref="F2:F3"/>
      <selection pane="bottomLeft" activeCell="J2" sqref="J2"/>
    </sheetView>
  </sheetViews>
  <sheetFormatPr baseColWidth="10" defaultRowHeight="14.4" x14ac:dyDescent="0.35"/>
  <cols>
    <col min="1" max="1" width="14.5546875" style="31" customWidth="1"/>
    <col min="2" max="2" width="11.5546875" style="31"/>
    <col min="3" max="3" width="11.109375" style="31" customWidth="1"/>
    <col min="4" max="4" width="12.6640625" style="31" customWidth="1"/>
    <col min="5" max="5" width="13.77734375" style="31" customWidth="1"/>
    <col min="6" max="6" width="11.5546875" style="31" customWidth="1"/>
    <col min="7" max="7" width="9.6640625" style="31" customWidth="1"/>
    <col min="8" max="8" width="11.5546875" style="31"/>
    <col min="9" max="9" width="21" style="31" customWidth="1"/>
    <col min="10" max="14" width="10.77734375" style="31" customWidth="1"/>
    <col min="15" max="16384" width="11.5546875" style="30"/>
  </cols>
  <sheetData>
    <row r="1" spans="1:14" s="17" customFormat="1" ht="40.200000000000003" customHeight="1" x14ac:dyDescent="0.35">
      <c r="A1" s="17" t="s">
        <v>57</v>
      </c>
      <c r="B1" s="17" t="s">
        <v>43</v>
      </c>
      <c r="C1" s="17" t="s">
        <v>44</v>
      </c>
      <c r="D1" s="17" t="s">
        <v>45</v>
      </c>
      <c r="E1" s="17" t="s">
        <v>58</v>
      </c>
      <c r="F1" s="17" t="s">
        <v>46</v>
      </c>
      <c r="G1" s="17" t="s">
        <v>47</v>
      </c>
      <c r="H1" s="17" t="s">
        <v>48</v>
      </c>
      <c r="I1" s="17" t="s">
        <v>49</v>
      </c>
      <c r="J1" s="17" t="s">
        <v>50</v>
      </c>
      <c r="K1" s="17" t="s">
        <v>51</v>
      </c>
      <c r="L1" s="17" t="s">
        <v>52</v>
      </c>
      <c r="M1" s="17" t="s">
        <v>53</v>
      </c>
      <c r="N1" s="17" t="s">
        <v>54</v>
      </c>
    </row>
    <row r="2" spans="1:14" x14ac:dyDescent="0.35">
      <c r="A2" s="18"/>
      <c r="B2" s="19"/>
      <c r="C2" s="19"/>
      <c r="D2" s="19"/>
      <c r="E2" s="19"/>
      <c r="F2" s="19"/>
      <c r="G2" s="20"/>
      <c r="H2" s="21"/>
      <c r="I2" s="20"/>
      <c r="J2" s="19"/>
      <c r="K2" s="22"/>
      <c r="L2" s="19"/>
      <c r="M2" s="19"/>
      <c r="N2" s="19"/>
    </row>
    <row r="3" spans="1:14" x14ac:dyDescent="0.35">
      <c r="A3" s="18"/>
      <c r="B3" s="23"/>
      <c r="C3" s="23"/>
      <c r="D3" s="22"/>
      <c r="E3" s="23"/>
      <c r="F3" s="23"/>
      <c r="G3" s="21"/>
      <c r="H3" s="21"/>
      <c r="I3" s="20"/>
      <c r="J3" s="19"/>
      <c r="K3" s="22"/>
      <c r="L3" s="19"/>
      <c r="M3" s="19"/>
      <c r="N3" s="19"/>
    </row>
    <row r="4" spans="1:14" x14ac:dyDescent="0.35">
      <c r="A4" s="18"/>
      <c r="B4" s="23"/>
      <c r="C4" s="23"/>
      <c r="D4" s="22"/>
      <c r="E4" s="23"/>
      <c r="F4" s="23"/>
      <c r="G4" s="21"/>
      <c r="H4" s="21"/>
      <c r="I4" s="20"/>
      <c r="J4" s="19"/>
      <c r="K4" s="22"/>
      <c r="L4" s="19"/>
      <c r="M4" s="19"/>
      <c r="N4" s="19"/>
    </row>
    <row r="5" spans="1:14" x14ac:dyDescent="0.35">
      <c r="A5" s="18"/>
      <c r="B5" s="23"/>
      <c r="C5" s="23"/>
      <c r="D5" s="22"/>
      <c r="E5" s="23"/>
      <c r="F5" s="23"/>
      <c r="G5" s="21"/>
      <c r="H5" s="21"/>
      <c r="I5" s="20"/>
      <c r="J5" s="19"/>
      <c r="K5" s="22"/>
      <c r="L5" s="19"/>
      <c r="M5" s="19"/>
      <c r="N5" s="19"/>
    </row>
    <row r="6" spans="1:14" x14ac:dyDescent="0.35">
      <c r="A6" s="18"/>
      <c r="B6" s="23"/>
      <c r="C6" s="23"/>
      <c r="D6" s="22"/>
      <c r="E6" s="23"/>
      <c r="F6" s="23"/>
      <c r="G6" s="21"/>
      <c r="H6" s="21"/>
      <c r="I6" s="20"/>
      <c r="J6" s="19"/>
      <c r="K6" s="22"/>
      <c r="L6" s="19"/>
      <c r="M6" s="19"/>
      <c r="N6" s="19"/>
    </row>
    <row r="7" spans="1:14" x14ac:dyDescent="0.35">
      <c r="A7" s="18"/>
      <c r="B7" s="23"/>
      <c r="C7" s="23"/>
      <c r="D7" s="22"/>
      <c r="E7" s="23"/>
      <c r="F7" s="23"/>
      <c r="G7" s="21"/>
      <c r="H7" s="21"/>
      <c r="I7" s="20"/>
      <c r="J7" s="19"/>
      <c r="K7" s="22"/>
      <c r="L7" s="19"/>
      <c r="M7" s="19"/>
      <c r="N7" s="19"/>
    </row>
    <row r="8" spans="1:14" x14ac:dyDescent="0.35">
      <c r="A8" s="18"/>
      <c r="B8" s="23"/>
      <c r="C8" s="23"/>
      <c r="D8" s="22"/>
      <c r="E8" s="23"/>
      <c r="F8" s="23"/>
      <c r="G8" s="21"/>
      <c r="H8" s="21"/>
      <c r="I8" s="20"/>
      <c r="J8" s="19"/>
      <c r="K8" s="22"/>
      <c r="L8" s="19"/>
      <c r="M8" s="19"/>
      <c r="N8" s="19"/>
    </row>
    <row r="9" spans="1:14" x14ac:dyDescent="0.35">
      <c r="A9" s="18"/>
      <c r="B9" s="23"/>
      <c r="C9" s="23"/>
      <c r="D9" s="22"/>
      <c r="E9" s="23"/>
      <c r="F9" s="23"/>
      <c r="G9" s="21"/>
      <c r="H9" s="21"/>
      <c r="I9" s="20"/>
      <c r="J9" s="19"/>
      <c r="K9" s="22"/>
      <c r="L9" s="19"/>
      <c r="M9" s="19"/>
      <c r="N9" s="19"/>
    </row>
    <row r="10" spans="1:14" x14ac:dyDescent="0.35">
      <c r="A10" s="18"/>
      <c r="B10" s="23"/>
      <c r="C10" s="23"/>
      <c r="D10" s="22"/>
      <c r="E10" s="23"/>
      <c r="F10" s="23"/>
      <c r="G10" s="21"/>
      <c r="H10" s="21"/>
      <c r="I10" s="20"/>
      <c r="J10" s="19"/>
      <c r="K10" s="22"/>
      <c r="L10" s="19"/>
      <c r="M10" s="19"/>
      <c r="N10" s="19"/>
    </row>
    <row r="11" spans="1:14" x14ac:dyDescent="0.35">
      <c r="A11" s="18"/>
      <c r="B11" s="23"/>
      <c r="C11" s="23"/>
      <c r="D11" s="22"/>
      <c r="E11" s="23"/>
      <c r="F11" s="23"/>
      <c r="G11" s="21"/>
      <c r="H11" s="21"/>
      <c r="I11" s="20"/>
      <c r="J11" s="19"/>
      <c r="K11" s="22"/>
      <c r="L11" s="19"/>
      <c r="M11" s="19"/>
      <c r="N11" s="19"/>
    </row>
    <row r="12" spans="1:14" x14ac:dyDescent="0.35">
      <c r="A12" s="24"/>
      <c r="B12" s="25"/>
      <c r="C12" s="25"/>
      <c r="D12" s="26"/>
      <c r="E12" s="25"/>
      <c r="F12" s="25"/>
      <c r="G12" s="27"/>
      <c r="H12" s="27"/>
      <c r="I12" s="28"/>
      <c r="J12" s="29"/>
      <c r="K12" s="26"/>
      <c r="L12" s="29"/>
      <c r="M12" s="29"/>
      <c r="N12" s="29"/>
    </row>
  </sheetData>
  <printOptions horizontalCentered="1"/>
  <pageMargins left="0.70866141732283472" right="0.70866141732283472" top="0.74803149606299213" bottom="0.74803149606299213" header="0.31496062992125984" footer="0.31496062992125984"/>
  <pageSetup paperSize="9" scale="80" fitToHeight="0" orientation="landscape" r:id="rId1"/>
  <headerFooter>
    <oddHeader>&amp;CAgenda de formation</oddHeader>
    <oddFooter>&amp;LSecrétariat de formation - &amp;D&amp;C&amp;F - &amp;A&amp;RPage &amp;P/&amp;N</oddFooter>
  </headerFooter>
  <legacyDrawingHF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tabColor theme="6" tint="-0.249977111117893"/>
    <pageSetUpPr fitToPage="1"/>
  </sheetPr>
  <dimension ref="A1:I7"/>
  <sheetViews>
    <sheetView view="pageBreakPreview" zoomScale="115" zoomScaleNormal="100" zoomScaleSheetLayoutView="115" workbookViewId="0">
      <pane ySplit="1" topLeftCell="A2" activePane="bottomLeft" state="frozen"/>
      <selection activeCell="F2" sqref="F2:F3"/>
      <selection pane="bottomLeft" activeCell="F2" sqref="F2:F3"/>
    </sheetView>
  </sheetViews>
  <sheetFormatPr baseColWidth="10" defaultRowHeight="14.4" x14ac:dyDescent="0.35"/>
  <cols>
    <col min="1" max="1" width="22.77734375" style="31" customWidth="1"/>
    <col min="2" max="2" width="19.33203125" style="31" customWidth="1"/>
    <col min="3" max="3" width="12.33203125" style="31" customWidth="1"/>
    <col min="4" max="4" width="13.88671875" style="31" customWidth="1"/>
    <col min="5" max="5" width="15.44140625" style="31" customWidth="1"/>
    <col min="6" max="6" width="13" style="31" customWidth="1"/>
    <col min="7" max="7" width="11.5546875" style="36" customWidth="1"/>
    <col min="8" max="8" width="11.5546875" style="31" customWidth="1"/>
    <col min="9" max="9" width="49.6640625" style="31" customWidth="1"/>
    <col min="10" max="16384" width="11.5546875" style="30"/>
  </cols>
  <sheetData>
    <row r="1" spans="1:9" s="17" customFormat="1" ht="43.2" customHeight="1" x14ac:dyDescent="0.35">
      <c r="A1" s="17" t="s">
        <v>57</v>
      </c>
      <c r="B1" s="17" t="s">
        <v>43</v>
      </c>
      <c r="C1" s="17" t="s">
        <v>44</v>
      </c>
      <c r="D1" s="17" t="s">
        <v>45</v>
      </c>
      <c r="E1" s="17" t="s">
        <v>58</v>
      </c>
      <c r="F1" s="17" t="s">
        <v>46</v>
      </c>
      <c r="G1" s="17" t="s">
        <v>55</v>
      </c>
      <c r="H1" s="17" t="s">
        <v>48</v>
      </c>
      <c r="I1" s="17" t="s">
        <v>56</v>
      </c>
    </row>
    <row r="2" spans="1:9" x14ac:dyDescent="0.35">
      <c r="A2" s="32"/>
      <c r="B2" s="19"/>
      <c r="C2" s="19"/>
      <c r="D2" s="19"/>
      <c r="E2" s="19"/>
      <c r="F2" s="19"/>
      <c r="G2" s="20"/>
      <c r="H2" s="21"/>
      <c r="I2" s="33"/>
    </row>
    <row r="3" spans="1:9" x14ac:dyDescent="0.35">
      <c r="A3" s="32"/>
      <c r="B3" s="19"/>
      <c r="C3" s="19"/>
      <c r="D3" s="19"/>
      <c r="E3" s="19"/>
      <c r="F3" s="19"/>
      <c r="G3" s="20"/>
      <c r="H3" s="21"/>
      <c r="I3" s="33"/>
    </row>
    <row r="4" spans="1:9" x14ac:dyDescent="0.35">
      <c r="A4" s="32"/>
      <c r="B4" s="19"/>
      <c r="C4" s="19"/>
      <c r="D4" s="19"/>
      <c r="E4" s="19"/>
      <c r="F4" s="19"/>
      <c r="G4" s="20"/>
      <c r="H4" s="21"/>
      <c r="I4" s="33"/>
    </row>
    <row r="5" spans="1:9" x14ac:dyDescent="0.35">
      <c r="A5" s="32"/>
      <c r="B5" s="19"/>
      <c r="C5" s="19"/>
      <c r="D5" s="19"/>
      <c r="E5" s="19"/>
      <c r="F5" s="19"/>
      <c r="G5" s="20"/>
      <c r="H5" s="21"/>
      <c r="I5" s="33"/>
    </row>
    <row r="6" spans="1:9" x14ac:dyDescent="0.35">
      <c r="A6" s="32"/>
      <c r="B6" s="19"/>
      <c r="C6" s="19"/>
      <c r="D6" s="19"/>
      <c r="E6" s="19"/>
      <c r="F6" s="19"/>
      <c r="G6" s="20"/>
      <c r="H6" s="21"/>
      <c r="I6" s="33"/>
    </row>
    <row r="7" spans="1:9" x14ac:dyDescent="0.35">
      <c r="A7" s="34"/>
      <c r="B7" s="29"/>
      <c r="C7" s="29"/>
      <c r="D7" s="29"/>
      <c r="E7" s="29"/>
      <c r="F7" s="29"/>
      <c r="G7" s="28"/>
      <c r="H7" s="27"/>
      <c r="I7" s="35"/>
    </row>
  </sheetData>
  <printOptions horizontalCentered="1"/>
  <pageMargins left="0.70866141732283472" right="0.70866141732283472" top="0.74803149606299213" bottom="0.74803149606299213" header="0.31496062992125984" footer="0.31496062992125984"/>
  <pageSetup paperSize="9" scale="83" fitToHeight="0" orientation="landscape" r:id="rId1"/>
  <headerFooter>
    <oddHeader>&amp;CAgenda de formation</oddHeader>
    <oddFooter>&amp;LSecrétariat de formation - &amp;D&amp;C&amp;F - &amp;A&amp;RPage &amp;P/&amp;N</oddFooter>
  </headerFooter>
  <legacyDrawingHF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12</vt:i4>
      </vt:variant>
    </vt:vector>
  </HeadingPairs>
  <TitlesOfParts>
    <vt:vector size="19" baseType="lpstr">
      <vt:lpstr>inscriptions</vt:lpstr>
      <vt:lpstr>agenda</vt:lpstr>
      <vt:lpstr>eleves</vt:lpstr>
      <vt:lpstr>formateurs</vt:lpstr>
      <vt:lpstr>cstes</vt:lpstr>
      <vt:lpstr>statistiques-cours</vt:lpstr>
      <vt:lpstr>remarques-cours</vt:lpstr>
      <vt:lpstr>idannee</vt:lpstr>
      <vt:lpstr>idcours</vt:lpstr>
      <vt:lpstr>agenda!Impression_des_titres</vt:lpstr>
      <vt:lpstr>eleves!Impression_des_titres</vt:lpstr>
      <vt:lpstr>formateurs!Impression_des_titres</vt:lpstr>
      <vt:lpstr>inscriptions!Impression_des_titres</vt:lpstr>
      <vt:lpstr>'remarques-cours'!Impression_des_titres</vt:lpstr>
      <vt:lpstr>'statistiques-cours'!Impression_des_titres</vt:lpstr>
      <vt:lpstr>lieuxformation</vt:lpstr>
      <vt:lpstr>statuteleve</vt:lpstr>
      <vt:lpstr>agenda!Zone_d_impression</vt:lpstr>
      <vt:lpstr>inscriptions!Zone_d_impression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Gruaz Gilbert</dc:creator>
  <cp:lastModifiedBy>Gilbert Gruaz</cp:lastModifiedBy>
  <cp:lastPrinted>2016-02-25T14:12:53Z</cp:lastPrinted>
  <dcterms:created xsi:type="dcterms:W3CDTF">2011-03-08T13:57:24Z</dcterms:created>
  <dcterms:modified xsi:type="dcterms:W3CDTF">2017-03-20T10:09:49Z</dcterms:modified>
</cp:coreProperties>
</file>