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JOS\PORTAFOLIO\"/>
    </mc:Choice>
  </mc:AlternateContent>
  <xr:revisionPtr revIDLastSave="0" documentId="13_ncr:1_{4122F4D5-E623-40BE-AFAF-C6D133555701}" xr6:coauthVersionLast="47" xr6:coauthVersionMax="47" xr10:uidLastSave="{00000000-0000-0000-0000-000000000000}"/>
  <bookViews>
    <workbookView xWindow="-120" yWindow="-120" windowWidth="20730" windowHeight="11760" activeTab="1" xr2:uid="{E557CB57-2A6F-4C0E-8057-079EB621F910}"/>
  </bookViews>
  <sheets>
    <sheet name="- AYUDA -" sheetId="3" r:id="rId1"/>
    <sheet name="LISTADO-ASISTENCIA" sheetId="1" r:id="rId2"/>
    <sheet name="Hoja2" sheetId="2" state="hidden" r:id="rId3"/>
  </sheets>
  <definedNames>
    <definedName name="imag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B12" i="2"/>
  <c r="B11" i="2"/>
  <c r="B10" i="2"/>
  <c r="B9" i="2"/>
  <c r="B8" i="2"/>
  <c r="B7" i="2"/>
  <c r="B6" i="2"/>
  <c r="B5" i="2"/>
  <c r="B4" i="2"/>
  <c r="B3" i="2"/>
  <c r="B2" i="2"/>
  <c r="B1" i="2"/>
  <c r="E11" i="1" l="1"/>
  <c r="E12" i="1" s="1"/>
  <c r="V7" i="1" l="1"/>
  <c r="W9" i="1" s="1"/>
  <c r="F13" i="1" s="1"/>
  <c r="G13" i="1" l="1"/>
  <c r="F11" i="1"/>
  <c r="F12" i="1" s="1"/>
  <c r="H13" i="1" l="1"/>
  <c r="G11" i="1"/>
  <c r="G12" i="1" s="1"/>
  <c r="I13" i="1" l="1"/>
  <c r="H11" i="1"/>
  <c r="H12" i="1" s="1"/>
  <c r="J13" i="1" l="1"/>
  <c r="I11" i="1"/>
  <c r="I12" i="1" s="1"/>
  <c r="K13" i="1" l="1"/>
  <c r="J11" i="1"/>
  <c r="J12" i="1" s="1"/>
  <c r="L13" i="1" l="1"/>
  <c r="K11" i="1"/>
  <c r="K12" i="1" s="1"/>
  <c r="M13" i="1" l="1"/>
  <c r="L11" i="1"/>
  <c r="L12" i="1" s="1"/>
  <c r="N13" i="1" l="1"/>
  <c r="M11" i="1"/>
  <c r="M12" i="1" s="1"/>
  <c r="O13" i="1" l="1"/>
  <c r="N11" i="1"/>
  <c r="N12" i="1" s="1"/>
  <c r="P13" i="1" l="1"/>
  <c r="O11" i="1"/>
  <c r="O12" i="1" s="1"/>
  <c r="Q13" i="1" l="1"/>
  <c r="P11" i="1"/>
  <c r="P12" i="1" s="1"/>
  <c r="R13" i="1" l="1"/>
  <c r="Q11" i="1"/>
  <c r="Q12" i="1" s="1"/>
  <c r="S13" i="1" l="1"/>
  <c r="R11" i="1"/>
  <c r="R12" i="1" s="1"/>
  <c r="T13" i="1" l="1"/>
  <c r="S11" i="1"/>
  <c r="S12" i="1" s="1"/>
  <c r="U13" i="1" l="1"/>
  <c r="T11" i="1"/>
  <c r="T12" i="1" s="1"/>
  <c r="V13" i="1" l="1"/>
  <c r="U11" i="1"/>
  <c r="U12" i="1" s="1"/>
  <c r="W13" i="1" l="1"/>
  <c r="V11" i="1"/>
  <c r="V12" i="1" s="1"/>
  <c r="X13" i="1" l="1"/>
  <c r="W11" i="1"/>
  <c r="W12" i="1" s="1"/>
  <c r="Y13" i="1" l="1"/>
  <c r="X11" i="1"/>
  <c r="X12" i="1" s="1"/>
  <c r="Z13" i="1" l="1"/>
  <c r="Y11" i="1"/>
  <c r="Y12" i="1" s="1"/>
  <c r="AA13" i="1" l="1"/>
  <c r="Z11" i="1"/>
  <c r="Z12" i="1" s="1"/>
  <c r="AB13" i="1" l="1"/>
  <c r="AA11" i="1"/>
  <c r="AA12" i="1" s="1"/>
  <c r="AC13" i="1" l="1"/>
  <c r="AB11" i="1"/>
  <c r="AB12" i="1" s="1"/>
  <c r="AD13" i="1" l="1"/>
  <c r="AC11" i="1"/>
  <c r="AC12" i="1" s="1"/>
  <c r="AE13" i="1" l="1"/>
  <c r="AD11" i="1"/>
  <c r="AD12" i="1" s="1"/>
  <c r="AF13" i="1" l="1"/>
  <c r="AE11" i="1"/>
  <c r="AE12" i="1" s="1"/>
  <c r="AG13" i="1" l="1"/>
  <c r="AF11" i="1"/>
  <c r="AF12" i="1" s="1"/>
  <c r="AH13" i="1" l="1"/>
  <c r="AG11" i="1"/>
  <c r="AG12" i="1" s="1"/>
  <c r="AI13" i="1" l="1"/>
  <c r="AI11" i="1" s="1"/>
  <c r="AI12" i="1" s="1"/>
  <c r="AH11" i="1"/>
  <c r="AH12" i="1" s="1"/>
  <c r="W7" i="1" l="1"/>
  <c r="AM41" i="1" s="1"/>
  <c r="AK17" i="1" l="1"/>
  <c r="AK22" i="1"/>
  <c r="AJ20" i="1"/>
  <c r="AM39" i="1"/>
  <c r="AK20" i="1"/>
  <c r="AM38" i="1"/>
  <c r="AL18" i="1"/>
  <c r="AL37" i="1"/>
  <c r="AJ16" i="1"/>
  <c r="AK30" i="1"/>
  <c r="AJ24" i="1"/>
  <c r="AL19" i="1"/>
  <c r="AJ27" i="1"/>
  <c r="AJ32" i="1"/>
  <c r="AK34" i="1"/>
  <c r="AL41" i="1"/>
  <c r="AM35" i="1"/>
  <c r="AJ37" i="1"/>
  <c r="AJ38" i="1"/>
  <c r="AK36" i="1"/>
  <c r="AK26" i="1"/>
  <c r="AL26" i="1"/>
  <c r="AJ36" i="1"/>
  <c r="AK42" i="1"/>
  <c r="AM24" i="1"/>
  <c r="AM34" i="1"/>
  <c r="AJ15" i="1"/>
  <c r="AK18" i="1"/>
  <c r="AL31" i="1"/>
  <c r="AK39" i="1"/>
  <c r="AM28" i="1"/>
  <c r="AJ31" i="1"/>
  <c r="AL15" i="1"/>
  <c r="AM44" i="1"/>
  <c r="AM19" i="1"/>
  <c r="AL20" i="1"/>
  <c r="AM32" i="1"/>
  <c r="AJ17" i="1"/>
  <c r="AL42" i="1"/>
  <c r="AM27" i="1"/>
  <c r="AL43" i="1"/>
  <c r="AL32" i="1"/>
  <c r="AL22" i="1"/>
  <c r="AL35" i="1"/>
  <c r="AJ21" i="1"/>
  <c r="AJ29" i="1"/>
  <c r="AJ23" i="1"/>
  <c r="AJ30" i="1"/>
  <c r="AJ35" i="1"/>
  <c r="AJ41" i="1"/>
  <c r="AK38" i="1"/>
  <c r="AJ28" i="1"/>
  <c r="AJ19" i="1"/>
  <c r="AK40" i="1"/>
  <c r="AL39" i="1"/>
  <c r="AM16" i="1"/>
  <c r="AL34" i="1"/>
  <c r="AL23" i="1"/>
  <c r="AL27" i="1"/>
  <c r="AJ42" i="1"/>
  <c r="AM42" i="1"/>
  <c r="AM31" i="1"/>
  <c r="AM15" i="1"/>
  <c r="AM20" i="1"/>
  <c r="AL30" i="1"/>
  <c r="AM23" i="1"/>
  <c r="AJ33" i="1"/>
  <c r="AK29" i="1"/>
  <c r="AK16" i="1"/>
  <c r="AK21" i="1"/>
  <c r="AK32" i="1"/>
  <c r="AK37" i="1"/>
  <c r="AL28" i="1"/>
  <c r="AK41" i="1"/>
  <c r="AM21" i="1"/>
  <c r="AK33" i="1"/>
  <c r="AM25" i="1"/>
  <c r="AK25" i="1"/>
  <c r="AM29" i="1"/>
  <c r="AL21" i="1"/>
  <c r="AL17" i="1"/>
  <c r="AL24" i="1"/>
  <c r="AM22" i="1"/>
  <c r="AM43" i="1"/>
  <c r="AJ40" i="1"/>
  <c r="AL38" i="1"/>
  <c r="AK24" i="1"/>
  <c r="AL29" i="1"/>
  <c r="AL25" i="1"/>
  <c r="AL44" i="1"/>
  <c r="AM30" i="1"/>
  <c r="AM26" i="1"/>
  <c r="AJ44" i="1"/>
  <c r="AM18" i="1"/>
  <c r="AK28" i="1"/>
  <c r="AL33" i="1"/>
  <c r="AM17" i="1"/>
  <c r="AM37" i="1"/>
  <c r="AJ18" i="1"/>
  <c r="AK15" i="1"/>
  <c r="AJ43" i="1"/>
  <c r="AM40" i="1"/>
  <c r="AJ39" i="1"/>
  <c r="AK44" i="1"/>
  <c r="AL40" i="1"/>
  <c r="AM33" i="1"/>
  <c r="AJ26" i="1"/>
  <c r="AK31" i="1"/>
  <c r="AK23" i="1"/>
  <c r="AJ25" i="1"/>
  <c r="AK19" i="1"/>
  <c r="AL16" i="1"/>
  <c r="AJ34" i="1"/>
  <c r="AK43" i="1"/>
  <c r="AK35" i="1"/>
  <c r="AJ22" i="1"/>
  <c r="AK27" i="1"/>
  <c r="AL36" i="1"/>
  <c r="AM36" i="1"/>
  <c r="AE5" i="1" l="1"/>
  <c r="AE3" i="1"/>
  <c r="AE7" i="1"/>
  <c r="AE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<sst xmlns="http://schemas.openxmlformats.org/spreadsheetml/2006/main" count="121" uniqueCount="71">
  <si>
    <t>Nº Documento</t>
  </si>
  <si>
    <t>Nombres y Apellidos</t>
  </si>
  <si>
    <t>INSTITUCIÓN:</t>
  </si>
  <si>
    <t>RESPONSABLE:</t>
  </si>
  <si>
    <t>NIVEL:</t>
  </si>
  <si>
    <t>MES</t>
  </si>
  <si>
    <t>Marzo</t>
  </si>
  <si>
    <t>T</t>
  </si>
  <si>
    <t>J</t>
  </si>
  <si>
    <t>Asistencia =</t>
  </si>
  <si>
    <t>Ausencia =</t>
  </si>
  <si>
    <t>Tardanza =</t>
  </si>
  <si>
    <t>Justificación =</t>
  </si>
  <si>
    <t>Leyenda</t>
  </si>
  <si>
    <t>AÑO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</si>
  <si>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</si>
  <si>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</si>
  <si>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</si>
  <si>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</si>
  <si>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</si>
  <si>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</si>
  <si>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</si>
  <si>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</si>
  <si>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</si>
  <si>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</si>
  <si>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</si>
  <si>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</t>
  </si>
  <si>
    <t>M</t>
  </si>
  <si>
    <t>V</t>
  </si>
  <si>
    <t>S</t>
  </si>
  <si>
    <t>D</t>
  </si>
  <si>
    <t>ASISTENCIA</t>
  </si>
  <si>
    <t>%</t>
  </si>
  <si>
    <t>AUSENCIA</t>
  </si>
  <si>
    <t>TARDANZA</t>
  </si>
  <si>
    <t>JUSTIFICACIÓN</t>
  </si>
  <si>
    <t>Begoña Cuerno</t>
  </si>
  <si>
    <t>Miren Lourdes</t>
  </si>
  <si>
    <t>ILIDIO Matos</t>
  </si>
  <si>
    <t>Maria Pereira</t>
  </si>
  <si>
    <t>MARIA JESUS</t>
  </si>
  <si>
    <t>Isabel Gama</t>
  </si>
  <si>
    <t>Belina Soldado</t>
  </si>
  <si>
    <t>Ana Sousa</t>
  </si>
  <si>
    <t>Marta Cruz</t>
  </si>
  <si>
    <t>Maria Ferreira</t>
  </si>
  <si>
    <t>Enrique García</t>
  </si>
  <si>
    <t>jose carlos</t>
  </si>
  <si>
    <t>Jordi Moral</t>
  </si>
  <si>
    <t>Mariana Ribeiro</t>
  </si>
  <si>
    <t>Marie George</t>
  </si>
  <si>
    <t>jingjing Liu</t>
  </si>
  <si>
    <t>Myriam Calderón</t>
  </si>
  <si>
    <t>Montserrat Pascual</t>
  </si>
  <si>
    <t>Elsa Oliveira</t>
  </si>
  <si>
    <t>Maria Silva</t>
  </si>
  <si>
    <t>VICTORIA FERNÁNDEZ</t>
  </si>
  <si>
    <t>Maria Lucília</t>
  </si>
  <si>
    <t>Carina Pires</t>
  </si>
  <si>
    <t>Categoría:</t>
  </si>
  <si>
    <t>Instrucciones:</t>
  </si>
  <si>
    <t>Recursos Humanos, Administración, Educación</t>
  </si>
  <si>
    <t>CURSO/CAPACITACIÓN:</t>
  </si>
  <si>
    <t>Más ayuda</t>
  </si>
  <si>
    <t>Si quieres saber más sobre cómo usar esta plantilla, o adaptarla, extenderla o corregir algún error, sigue este link y te ayudamos:</t>
  </si>
  <si>
    <r>
      <t xml:space="preserve"> </t>
    </r>
    <r>
      <rPr>
        <b/>
        <sz val="14"/>
        <color rgb="FF136E42"/>
        <rFont val="Calibri"/>
        <family val="2"/>
        <scheme val="minor"/>
      </rPr>
      <t xml:space="preserve">VER MAS AYUDA: </t>
    </r>
  </si>
  <si>
    <t>Llego la hora que aproveches mejor tu tiempo, o obtengas una mejor posición en tu trabajo. No lo dejes para después. Fórmate en Excel AHORA.</t>
  </si>
  <si>
    <t>¿Interesado en aprender EXCEL?</t>
  </si>
  <si>
    <t>Facultad Nacional de Oruro</t>
  </si>
  <si>
    <t>Henry Maya Mamani</t>
  </si>
  <si>
    <t>ActualizacionTecnologica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</si>
</sst>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4" tint="-0.249977111117893"/>
      <name val="Arial Narrow"/>
      <family val="2"/>
    </font>
    <font>
      <sz val="12"/>
      <color theme="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6.5"/>
      <color theme="0"/>
      <name val="Arial"/>
      <family val="2"/>
    </font>
    <font>
      <b/>
      <sz val="6.5"/>
      <name val="Arial"/>
      <family val="2"/>
    </font>
    <font>
      <sz val="7"/>
      <color theme="0" tint="-0.1499984740745262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22"/>
      <color theme="1" tint="0.249977111117893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8"/>
      <color rgb="FFFF0000"/>
      <name val="Calibr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6"/>
      <color rgb="FF595959"/>
      <name val="Calibri"/>
      <family val="2"/>
    </font>
    <font>
      <b/>
      <sz val="14"/>
      <color rgb="FF136E42"/>
      <name val="Calibri"/>
      <family val="2"/>
      <scheme val="minor"/>
    </font>
    <font>
      <b/>
      <sz val="18"/>
      <color rgb="FF000000"/>
      <name val="Calibri"/>
      <family val="2"/>
    </font>
    <font>
      <b/>
      <sz val="18"/>
      <name val="Calibri"/>
      <family val="2"/>
    </font>
    <font>
      <b/>
      <sz val="14"/>
      <color rgb="FF136E42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6E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rgb="FF136E4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136E4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136E42"/>
      </right>
      <top style="medium">
        <color rgb="FF136E4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136E4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rgb="FF136E4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136E42"/>
      </bottom>
      <diagonal/>
    </border>
    <border>
      <left style="thin">
        <color theme="0" tint="-0.499984740745262"/>
      </left>
      <right style="medium">
        <color rgb="FF136E42"/>
      </right>
      <top style="thin">
        <color theme="0" tint="-0.499984740745262"/>
      </top>
      <bottom style="medium">
        <color rgb="FF136E4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6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Continuous" vertical="center" wrapText="1"/>
    </xf>
    <xf numFmtId="0" fontId="0" fillId="0" borderId="4" xfId="0" applyBorder="1"/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left"/>
    </xf>
    <xf numFmtId="0" fontId="0" fillId="0" borderId="11" xfId="0" applyBorder="1"/>
    <xf numFmtId="0" fontId="2" fillId="0" borderId="12" xfId="0" applyFont="1" applyBorder="1" applyAlignment="1">
      <alignment horizontal="left"/>
    </xf>
    <xf numFmtId="0" fontId="0" fillId="0" borderId="13" xfId="0" applyBorder="1"/>
    <xf numFmtId="0" fontId="2" fillId="0" borderId="14" xfId="0" applyFont="1" applyBorder="1" applyAlignment="1">
      <alignment horizontal="left"/>
    </xf>
    <xf numFmtId="0" fontId="0" fillId="4" borderId="11" xfId="0" applyFill="1" applyBorder="1"/>
    <xf numFmtId="0" fontId="0" fillId="4" borderId="0" xfId="0" applyFill="1"/>
    <xf numFmtId="0" fontId="2" fillId="4" borderId="12" xfId="0" applyFont="1" applyFill="1" applyBorder="1" applyAlignment="1">
      <alignment horizontal="left"/>
    </xf>
    <xf numFmtId="0" fontId="3" fillId="0" borderId="0" xfId="0" applyFont="1"/>
    <xf numFmtId="0" fontId="2" fillId="2" borderId="16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4" fontId="10" fillId="0" borderId="0" xfId="0" applyNumberFormat="1" applyFont="1"/>
    <xf numFmtId="0" fontId="5" fillId="0" borderId="21" xfId="0" applyFont="1" applyBorder="1"/>
    <xf numFmtId="0" fontId="5" fillId="0" borderId="23" xfId="0" applyFont="1" applyBorder="1"/>
    <xf numFmtId="0" fontId="5" fillId="0" borderId="26" xfId="0" applyFont="1" applyBorder="1"/>
    <xf numFmtId="0" fontId="14" fillId="5" borderId="0" xfId="0" applyFont="1" applyFill="1" applyAlignment="1">
      <alignment textRotation="30"/>
    </xf>
    <xf numFmtId="0" fontId="15" fillId="8" borderId="0" xfId="2" applyFill="1"/>
    <xf numFmtId="0" fontId="1" fillId="8" borderId="0" xfId="2" applyFont="1" applyFill="1"/>
    <xf numFmtId="0" fontId="15" fillId="0" borderId="0" xfId="2"/>
    <xf numFmtId="0" fontId="16" fillId="0" borderId="0" xfId="3"/>
    <xf numFmtId="0" fontId="17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17" fillId="0" borderId="0" xfId="3" applyFont="1" applyAlignment="1">
      <alignment vertical="top"/>
    </xf>
    <xf numFmtId="0" fontId="19" fillId="0" borderId="0" xfId="3" applyFont="1" applyAlignment="1">
      <alignment vertical="center"/>
    </xf>
    <xf numFmtId="0" fontId="20" fillId="0" borderId="0" xfId="3" applyFont="1" applyAlignment="1">
      <alignment vertical="top"/>
    </xf>
    <xf numFmtId="0" fontId="21" fillId="0" borderId="0" xfId="2" applyFo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0" xfId="3" applyAlignment="1">
      <alignment wrapText="1"/>
    </xf>
    <xf numFmtId="0" fontId="26" fillId="0" borderId="0" xfId="0" applyFont="1"/>
    <xf numFmtId="0" fontId="27" fillId="0" borderId="0" xfId="0" applyFont="1"/>
    <xf numFmtId="0" fontId="11" fillId="9" borderId="18" xfId="0" applyFont="1" applyFill="1" applyBorder="1" applyAlignment="1">
      <alignment horizontal="center" vertical="center"/>
    </xf>
    <xf numFmtId="0" fontId="0" fillId="10" borderId="11" xfId="0" applyFill="1" applyBorder="1"/>
    <xf numFmtId="0" fontId="0" fillId="10" borderId="12" xfId="0" applyFill="1" applyBorder="1"/>
    <xf numFmtId="9" fontId="2" fillId="11" borderId="27" xfId="1" applyFont="1" applyFill="1" applyBorder="1" applyAlignment="1">
      <alignment horizontal="center"/>
    </xf>
    <xf numFmtId="9" fontId="2" fillId="11" borderId="28" xfId="1" applyFont="1" applyFill="1" applyBorder="1" applyAlignment="1">
      <alignment horizontal="center"/>
    </xf>
    <xf numFmtId="9" fontId="2" fillId="11" borderId="29" xfId="1" applyFont="1" applyFill="1" applyBorder="1" applyAlignment="1">
      <alignment horizontal="center"/>
    </xf>
    <xf numFmtId="9" fontId="2" fillId="11" borderId="22" xfId="1" applyFont="1" applyFill="1" applyBorder="1" applyAlignment="1">
      <alignment horizontal="center"/>
    </xf>
    <xf numFmtId="9" fontId="2" fillId="11" borderId="2" xfId="1" applyFont="1" applyFill="1" applyBorder="1" applyAlignment="1">
      <alignment horizontal="center"/>
    </xf>
    <xf numFmtId="9" fontId="2" fillId="11" borderId="30" xfId="1" applyFont="1" applyFill="1" applyBorder="1" applyAlignment="1">
      <alignment horizontal="center"/>
    </xf>
    <xf numFmtId="9" fontId="2" fillId="11" borderId="31" xfId="1" applyFont="1" applyFill="1" applyBorder="1" applyAlignment="1">
      <alignment horizontal="center"/>
    </xf>
    <xf numFmtId="9" fontId="2" fillId="11" borderId="32" xfId="1" applyFont="1" applyFill="1" applyBorder="1" applyAlignment="1">
      <alignment horizontal="center"/>
    </xf>
    <xf numFmtId="9" fontId="2" fillId="11" borderId="33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center" wrapText="1"/>
    </xf>
    <xf numFmtId="0" fontId="28" fillId="0" borderId="0" xfId="3" applyFont="1" applyAlignment="1">
      <alignment horizontal="left" vertical="center"/>
    </xf>
    <xf numFmtId="0" fontId="23" fillId="0" borderId="0" xfId="5" applyAlignment="1">
      <alignment horizontal="left" vertical="top" wrapText="1"/>
    </xf>
    <xf numFmtId="0" fontId="12" fillId="6" borderId="0" xfId="0" applyFont="1" applyFill="1" applyAlignment="1">
      <alignment horizontal="center" vertical="center" textRotation="90"/>
    </xf>
    <xf numFmtId="0" fontId="12" fillId="7" borderId="0" xfId="0" applyFont="1" applyFill="1" applyAlignment="1">
      <alignment horizontal="center" vertical="center" textRotation="90"/>
    </xf>
    <xf numFmtId="0" fontId="13" fillId="2" borderId="0" xfId="0" applyFont="1" applyFill="1" applyAlignment="1">
      <alignment horizontal="center" vertical="center" textRotation="90"/>
    </xf>
    <xf numFmtId="0" fontId="13" fillId="3" borderId="0" xfId="0" applyFont="1" applyFill="1" applyAlignment="1">
      <alignment horizontal="center" vertical="center" textRotation="90"/>
    </xf>
    <xf numFmtId="0" fontId="7" fillId="9" borderId="4" xfId="0" applyFont="1" applyFill="1" applyBorder="1" applyAlignment="1">
      <alignment horizontal="center"/>
    </xf>
    <xf numFmtId="9" fontId="2" fillId="10" borderId="1" xfId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9" fontId="2" fillId="10" borderId="8" xfId="1" applyFont="1" applyFill="1" applyBorder="1" applyAlignment="1">
      <alignment horizontal="center"/>
    </xf>
    <xf numFmtId="9" fontId="2" fillId="10" borderId="10" xfId="1" applyFont="1" applyFill="1" applyBorder="1" applyAlignment="1">
      <alignment horizontal="center"/>
    </xf>
  </cellXfs>
  <cellStyles count="6">
    <cellStyle name="Hipervínculo" xfId="5" builtinId="8"/>
    <cellStyle name="Hipervínculo 2" xfId="4" xr:uid="{7CB2EF18-26D9-491D-9882-5C9DC12095B1}"/>
    <cellStyle name="Normal" xfId="0" builtinId="0"/>
    <cellStyle name="Normal 2" xfId="2" xr:uid="{B998CF31-103D-4B22-A824-0CF0F7CC0270}"/>
    <cellStyle name="Normal 3" xfId="3" xr:uid="{FC4018D6-F2B0-46CB-A89F-5BF20BD84CA0}"/>
    <cellStyle name="Porcentaje" xfId="1" builtinId="5"/>
  </cellStyles>
  <dxfs count="3">
    <dxf>
      <fill>
        <patternFill>
          <bgColor theme="2" tint="-0.49998474074526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136E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excelfull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164976</xdr:colOff>
      <xdr:row>6</xdr:row>
      <xdr:rowOff>476250</xdr:rowOff>
    </xdr:from>
    <xdr:to>
      <xdr:col>7</xdr:col>
      <xdr:colOff>717176</xdr:colOff>
      <xdr:row>56</xdr:row>
      <xdr:rowOff>26894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E46BD590-5D39-4A12-B901-9E67F5F37C66}"/>
            </a:ext>
          </a:extLst>
        </xdr:cNvPr>
        <xdr:cNvSpPr txBox="1"/>
      </xdr:nvSpPr>
      <xdr:spPr>
        <a:xfrm>
          <a:off x="290482" y="2466415"/>
          <a:ext cx="8136341" cy="98421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La plantilla para hacer un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listado de asistencia en excel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, permite llevar el control de asistencia y ausentismo. Aplica para temas escolares y/o educativos, así como para control y gestión de recurso humano, dentro de organizaciones, por ejemplo, para llevar control de asistencia a capacitaciones o el control de asistencia diaria de trabajadores.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El listado de asistencia, esta totalmente formulado y automatizado para cada mes, además excluye sábados y domingos.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Para usarla, sigue estos pasos: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Navegue por los menús del principio de esta hoja, dando clic sobre 👉 </a:t>
          </a:r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LISTADO ASISTENCIA:</a:t>
          </a:r>
        </a:p>
        <a:p>
          <a:endParaRPr lang="es-ES" sz="180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Seleccione el año, mes</a:t>
          </a:r>
          <a:r>
            <a:rPr lang="es-ES" sz="18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y diligencia los datos generales por los cuales esta usando la plantilla de control y listado de asistencia.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Fíjese en las opciones de control de asistencia en la tabla leyenda.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Por cada persona, en cada uno de los días, tendrá disponible una listada desplegable para seleccionar, de acuerdo a la leyenda la observación de cada persona.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* Al final tendrá un resumen proporcional de las asistencias y falta de cada persona y en general de la capacitación o curso escolar.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1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RESULTADO:</a:t>
          </a:r>
        </a:p>
        <a:p>
          <a:endParaRPr lang="es-ES" sz="1800" b="1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✔Utiliza un listado de asistencia fácil de usar, claro y automatizado, que puedes replicar para cada mes.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✔ Obtén estadísticas directamente, sobre el impacto de la asistencia al curso.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  <a:p>
          <a:r>
            <a:rPr lang="es-ES" sz="18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Tecnología: Plantilla en Excel para descargar, tablas de excel, buscarv, formato condicional, listas desplegables, función DIASEM, función TEXTO.</a:t>
          </a:r>
        </a:p>
        <a:p>
          <a:endParaRPr lang="es-ES" sz="1800" b="0" baseline="0">
            <a:solidFill>
              <a:schemeClr val="tx1">
                <a:lumMod val="65000"/>
                <a:lumOff val="35000"/>
              </a:schemeClr>
            </a:solidFill>
            <a:latin typeface="+mj-lt"/>
          </a:endParaRPr>
        </a:p>
      </xdr:txBody>
    </xdr:sp>
    <xdr:clientData/>
  </xdr:twoCellAnchor>
  <xdr:oneCellAnchor>
    <xdr:from>
      <xdr:col>0</xdr:col>
      <xdr:colOff>19921</xdr:colOff>
      <xdr:row>1</xdr:row>
      <xdr:rowOff>32997</xdr:rowOff>
    </xdr:from>
    <xdr:ext cx="12620314" cy="639358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5F08493-631D-4999-B28A-74DBFCB85C41}"/>
            </a:ext>
          </a:extLst>
        </xdr:cNvPr>
        <xdr:cNvSpPr/>
      </xdr:nvSpPr>
      <xdr:spPr>
        <a:xfrm>
          <a:off x="19921" y="690222"/>
          <a:ext cx="12620314" cy="639358"/>
        </a:xfrm>
        <a:prstGeom prst="rect">
          <a:avLst/>
        </a:prstGeom>
        <a:solidFill>
          <a:srgbClr val="136E42"/>
        </a:solidFill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2800" b="1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PLANTILLA CONTROL Y LISTADO DE ASISTENCIA EN EXCEL</a:t>
          </a:r>
          <a:endParaRPr lang="es-ES" sz="2200" b="1" cap="none" spc="0">
            <a:ln w="0"/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224114</xdr:colOff>
      <xdr:row>0</xdr:row>
      <xdr:rowOff>11207</xdr:rowOff>
    </xdr:from>
    <xdr:to>
      <xdr:col>2</xdr:col>
      <xdr:colOff>773206</xdr:colOff>
      <xdr:row>0</xdr:row>
      <xdr:rowOff>649942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C65A0DC-8124-42E2-9A2D-077FF54D75AC}"/>
            </a:ext>
          </a:extLst>
        </xdr:cNvPr>
        <xdr:cNvSpPr/>
      </xdr:nvSpPr>
      <xdr:spPr>
        <a:xfrm>
          <a:off x="357464" y="11207"/>
          <a:ext cx="1815917" cy="638735"/>
        </a:xfrm>
        <a:prstGeom prst="rect">
          <a:avLst/>
        </a:prstGeom>
        <a:solidFill>
          <a:srgbClr val="136E42"/>
        </a:solidFill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AYUDA</a:t>
          </a:r>
        </a:p>
      </xdr:txBody>
    </xdr:sp>
    <xdr:clientData/>
  </xdr:twoCellAnchor>
  <xdr:twoCellAnchor>
    <xdr:from>
      <xdr:col>8</xdr:col>
      <xdr:colOff>28685</xdr:colOff>
      <xdr:row>17</xdr:row>
      <xdr:rowOff>78446</xdr:rowOff>
    </xdr:from>
    <xdr:to>
      <xdr:col>11</xdr:col>
      <xdr:colOff>284628</xdr:colOff>
      <xdr:row>20</xdr:row>
      <xdr:rowOff>134475</xdr:rowOff>
    </xdr:to>
    <xdr:sp macro="" textlink="">
      <xdr:nvSpPr>
        <xdr:cNvPr id="11" name="Rectángulo: esquinas redondeadas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38D5CB-E2BC-4B67-A39C-33EDD8893587}"/>
            </a:ext>
          </a:extLst>
        </xdr:cNvPr>
        <xdr:cNvSpPr/>
      </xdr:nvSpPr>
      <xdr:spPr>
        <a:xfrm>
          <a:off x="8509297" y="4740093"/>
          <a:ext cx="4164555" cy="647700"/>
        </a:xfrm>
        <a:prstGeom prst="roundRect">
          <a:avLst/>
        </a:prstGeom>
        <a:solidFill>
          <a:srgbClr val="136E42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bg1"/>
              </a:solidFill>
            </a:rPr>
            <a:t>CURSO DE EXCEL ONLINE</a:t>
          </a:r>
        </a:p>
      </xdr:txBody>
    </xdr:sp>
    <xdr:clientData/>
  </xdr:twoCellAnchor>
  <xdr:twoCellAnchor editAs="oneCell">
    <xdr:from>
      <xdr:col>8</xdr:col>
      <xdr:colOff>251012</xdr:colOff>
      <xdr:row>18</xdr:row>
      <xdr:rowOff>8964</xdr:rowOff>
    </xdr:from>
    <xdr:to>
      <xdr:col>8</xdr:col>
      <xdr:colOff>708252</xdr:colOff>
      <xdr:row>19</xdr:row>
      <xdr:rowOff>177533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DFB7B54-DA50-E4CE-6B5E-022E63086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1624" y="4867835"/>
          <a:ext cx="457240" cy="3657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5</v>
    <v>0</v>
  </rv>
</rvData>
</file>

<file path=xl/richData/rdrichvaluestructure.xml><?xml version="1.0" encoding="utf-8"?>
<rvStructures xmlns="http://schemas.microsoft.com/office/spreadsheetml/2017/richdata" count="1">
  <s t="_localImage">
    <k n="CalcOrigin" t="i"/>
    <k n="_rvRel:LocalImageIdentifier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celfull.com/excel/?p=15950&amp;preview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C3E-54D9-4123-9120-4DABD5410818}">
  <sheetPr codeName="Hoja5">
    <tabColor rgb="FF136E42"/>
  </sheetPr>
  <dimension ref="A1:P47"/>
  <sheetViews>
    <sheetView showGridLines="0" zoomScale="85" zoomScaleNormal="85" workbookViewId="0">
      <pane ySplit="5" topLeftCell="A37" activePane="bottomLeft" state="frozen"/>
      <selection activeCell="I61" sqref="I61"/>
      <selection pane="bottomLeft" activeCell="J10" sqref="J10:K11"/>
    </sheetView>
  </sheetViews>
  <sheetFormatPr baseColWidth="10" defaultColWidth="0" defaultRowHeight="15.75" x14ac:dyDescent="0.25"/>
  <cols>
    <col min="1" max="1" width="1.75" style="41" customWidth="1"/>
    <col min="2" max="7" width="16.625" style="41" customWidth="1"/>
    <col min="8" max="8" width="10.125" style="41" customWidth="1"/>
    <col min="9" max="9" width="20" style="41" customWidth="1"/>
    <col min="10" max="11" width="16.625" style="41" customWidth="1"/>
    <col min="12" max="12" width="4.375" style="41" customWidth="1"/>
    <col min="13" max="16" width="0" style="40" hidden="1" customWidth="1"/>
    <col min="17" max="16384" width="10" style="40" hidden="1"/>
  </cols>
  <sheetData>
    <row r="1" spans="1:12" ht="51.75" customHeight="1" x14ac:dyDescent="0.25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9.9499999999999993" customHeight="1" x14ac:dyDescent="0.25"/>
    <row r="4" spans="1:12" ht="24" customHeight="1" x14ac:dyDescent="0.25"/>
    <row r="5" spans="1:12" ht="24" customHeight="1" x14ac:dyDescent="0.25"/>
    <row r="6" spans="1:12" ht="42" customHeight="1" x14ac:dyDescent="0.35">
      <c r="B6" s="42" t="s">
        <v>59</v>
      </c>
      <c r="C6" s="43" t="s">
        <v>61</v>
      </c>
      <c r="D6" s="44"/>
      <c r="E6" s="44"/>
      <c r="F6" s="44"/>
      <c r="G6" s="44"/>
      <c r="H6" s="44"/>
      <c r="I6" s="52" t="s">
        <v>63</v>
      </c>
      <c r="J6" s="44"/>
      <c r="K6" s="44"/>
    </row>
    <row r="7" spans="1:12" ht="42" customHeight="1" x14ac:dyDescent="0.25">
      <c r="B7" s="45" t="s">
        <v>60</v>
      </c>
      <c r="C7" s="44"/>
      <c r="D7" s="46"/>
      <c r="E7" s="44"/>
      <c r="F7" s="44"/>
      <c r="G7" s="44"/>
      <c r="H7" s="44"/>
      <c r="I7" s="68" t="s">
        <v>64</v>
      </c>
      <c r="J7" s="68"/>
      <c r="K7" s="68"/>
      <c r="L7" s="50"/>
    </row>
    <row r="8" spans="1:12" ht="15" customHeight="1" x14ac:dyDescent="0.25">
      <c r="I8" s="68"/>
      <c r="J8" s="68"/>
      <c r="K8" s="68"/>
      <c r="L8" s="50"/>
    </row>
    <row r="9" spans="1:12" ht="15.6" customHeight="1" x14ac:dyDescent="0.25">
      <c r="I9" s="68"/>
      <c r="J9" s="68"/>
      <c r="K9" s="68"/>
      <c r="L9" s="50"/>
    </row>
    <row r="10" spans="1:12" ht="15.6" customHeight="1" x14ac:dyDescent="0.25">
      <c r="I10" s="69" t="s">
        <v>65</v>
      </c>
      <c r="J10" s="70" t="e" vm="1">
        <v>#VALUE!</v>
      </c>
      <c r="K10" s="70"/>
      <c r="L10" s="50"/>
    </row>
    <row r="11" spans="1:12" x14ac:dyDescent="0.25">
      <c r="I11" s="69"/>
      <c r="J11" s="70"/>
      <c r="K11" s="70"/>
    </row>
    <row r="13" spans="1:12" ht="23.25" x14ac:dyDescent="0.35">
      <c r="I13" s="51" t="s">
        <v>67</v>
      </c>
    </row>
    <row r="14" spans="1:12" ht="21" customHeight="1" x14ac:dyDescent="0.25">
      <c r="I14" s="67" t="s">
        <v>66</v>
      </c>
      <c r="J14" s="67"/>
      <c r="K14" s="67"/>
      <c r="L14" s="67"/>
    </row>
    <row r="15" spans="1:12" ht="15.6" customHeight="1" x14ac:dyDescent="0.25">
      <c r="I15" s="67"/>
      <c r="J15" s="67"/>
      <c r="K15" s="67"/>
      <c r="L15" s="67"/>
    </row>
    <row r="16" spans="1:12" ht="15.6" customHeight="1" x14ac:dyDescent="0.25">
      <c r="I16" s="67"/>
      <c r="J16" s="67"/>
      <c r="K16" s="67"/>
      <c r="L16" s="67"/>
    </row>
    <row r="17" spans="9:12" ht="15.6" customHeight="1" x14ac:dyDescent="0.25">
      <c r="I17" s="67"/>
      <c r="J17" s="67"/>
      <c r="K17" s="67"/>
      <c r="L17" s="67"/>
    </row>
    <row r="18" spans="9:12" ht="15.6" customHeight="1" x14ac:dyDescent="0.25">
      <c r="I18" s="67"/>
      <c r="J18" s="67"/>
      <c r="K18" s="67"/>
      <c r="L18" s="67"/>
    </row>
    <row r="19" spans="9:12" ht="15.6" customHeight="1" x14ac:dyDescent="0.25">
      <c r="I19" s="67"/>
      <c r="J19" s="67"/>
      <c r="K19" s="67"/>
      <c r="L19" s="67"/>
    </row>
    <row r="47" spans="9:9" s="41" customFormat="1" ht="23.25" x14ac:dyDescent="0.35">
      <c r="I47" s="47"/>
    </row>
  </sheetData>
  <mergeCells count="4">
    <mergeCell ref="I14:L19"/>
    <mergeCell ref="I7:K9"/>
    <mergeCell ref="I10:I11"/>
    <mergeCell ref="J10:K11"/>
  </mergeCells>
  <hyperlinks>
    <hyperlink ref="J10:K11" r:id="rId1" display="https://excelfull.com/excel/?p=15950&amp;preview=true" xr:uid="{A12FC317-8C34-44D9-A1E9-CD9FC220AB1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43B4-8D9D-4EDE-8E2C-420F88A5D98D}">
  <sheetPr>
    <tabColor rgb="FF136E42"/>
  </sheetPr>
  <dimension ref="A1:AN52"/>
  <sheetViews>
    <sheetView showGridLines="0" showRowColHeaders="0" tabSelected="1" zoomScale="70" zoomScaleNormal="70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C7" sqref="C7"/>
    </sheetView>
  </sheetViews>
  <sheetFormatPr baseColWidth="10" defaultColWidth="0" defaultRowHeight="14.25" x14ac:dyDescent="0.2"/>
  <cols>
    <col min="1" max="1" width="1.25" customWidth="1"/>
    <col min="2" max="2" width="14.5" customWidth="1"/>
    <col min="3" max="3" width="33.5" customWidth="1"/>
    <col min="4" max="4" width="0.75" customWidth="1"/>
    <col min="5" max="21" width="4.125" customWidth="1"/>
    <col min="22" max="22" width="4.25" customWidth="1"/>
    <col min="23" max="35" width="4.125" customWidth="1"/>
    <col min="36" max="36" width="5" customWidth="1"/>
    <col min="37" max="39" width="4.625" customWidth="1"/>
    <col min="40" max="40" width="1.75" customWidth="1"/>
    <col min="41" max="16384" width="11" hidden="1"/>
  </cols>
  <sheetData>
    <row r="1" spans="2:39" ht="15" customHeight="1" x14ac:dyDescent="0.2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9" ht="15.75" x14ac:dyDescent="0.25">
      <c r="Z2" s="78" t="s">
        <v>13</v>
      </c>
      <c r="AA2" s="79"/>
      <c r="AB2" s="79"/>
      <c r="AC2" s="79"/>
      <c r="AD2" s="80"/>
      <c r="AE2" s="23" t="s">
        <v>32</v>
      </c>
      <c r="AF2" s="24"/>
    </row>
    <row r="3" spans="2:39" ht="30" customHeight="1" x14ac:dyDescent="0.25">
      <c r="B3" s="77"/>
      <c r="C3" s="1" t="s">
        <v>2</v>
      </c>
      <c r="E3" s="5" t="s">
        <v>68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Z3" s="8" t="s">
        <v>9</v>
      </c>
      <c r="AA3" s="9"/>
      <c r="AB3" s="9"/>
      <c r="AC3" s="10">
        <v>1</v>
      </c>
      <c r="AD3" s="48">
        <v>1</v>
      </c>
      <c r="AE3" s="81">
        <f>+AVERAGE(AJ:AJ)</f>
        <v>0.79472140762463284</v>
      </c>
      <c r="AF3" s="82"/>
    </row>
    <row r="4" spans="2:39" ht="3" customHeight="1" x14ac:dyDescent="0.25">
      <c r="B4" s="77"/>
      <c r="C4" s="1"/>
      <c r="Z4" s="15"/>
      <c r="AA4" s="16"/>
      <c r="AB4" s="16"/>
      <c r="AC4" s="17"/>
      <c r="AD4" s="20"/>
      <c r="AE4" s="54"/>
      <c r="AF4" s="55"/>
    </row>
    <row r="5" spans="2:39" ht="15" x14ac:dyDescent="0.25">
      <c r="B5" s="77"/>
      <c r="C5" s="1" t="s">
        <v>3</v>
      </c>
      <c r="E5" s="5" t="s">
        <v>69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18"/>
      <c r="W5" s="18"/>
      <c r="X5" s="18"/>
      <c r="Z5" s="11" t="s">
        <v>10</v>
      </c>
      <c r="AC5" s="12">
        <v>0</v>
      </c>
      <c r="AD5" s="49">
        <v>0</v>
      </c>
      <c r="AE5" s="81">
        <f>+AVERAGE(AK:AK)</f>
        <v>0.14222873900293254</v>
      </c>
      <c r="AF5" s="82"/>
    </row>
    <row r="6" spans="2:39" ht="3" customHeight="1" x14ac:dyDescent="0.25">
      <c r="C6" s="1"/>
      <c r="V6" s="18"/>
      <c r="W6" s="18"/>
      <c r="X6" s="18"/>
      <c r="Z6" s="15"/>
      <c r="AA6" s="16"/>
      <c r="AB6" s="16"/>
      <c r="AC6" s="17"/>
      <c r="AD6" s="20"/>
      <c r="AE6" s="54"/>
      <c r="AF6" s="55"/>
    </row>
    <row r="7" spans="2:39" ht="15.75" x14ac:dyDescent="0.25">
      <c r="C7" s="1" t="s">
        <v>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 t="s">
        <v>14</v>
      </c>
      <c r="R7" s="7"/>
      <c r="S7" s="75">
        <v>2025</v>
      </c>
      <c r="T7" s="75"/>
      <c r="U7" s="75"/>
      <c r="V7" s="33">
        <f>+EOMONTH(E11,0)</f>
        <v>45808</v>
      </c>
      <c r="W7" s="18">
        <f>+COUNTIF($E$12:$AI$12,"S")+COUNTIF($E$12:$AI$12,"D")</f>
        <v>9</v>
      </c>
      <c r="X7" s="18"/>
      <c r="Z7" s="11" t="s">
        <v>11</v>
      </c>
      <c r="AC7" s="12" t="s">
        <v>7</v>
      </c>
      <c r="AD7" s="19" t="s">
        <v>7</v>
      </c>
      <c r="AE7" s="81">
        <f>+AVERAGE(AL:AL)</f>
        <v>1.8181818181818184E-2</v>
      </c>
      <c r="AF7" s="82"/>
    </row>
    <row r="8" spans="2:39" ht="3" customHeight="1" x14ac:dyDescent="0.25">
      <c r="C8" s="1"/>
      <c r="V8" s="18"/>
      <c r="W8" s="18"/>
      <c r="X8" s="18"/>
      <c r="Z8" s="15"/>
      <c r="AA8" s="16"/>
      <c r="AB8" s="16"/>
      <c r="AC8" s="17"/>
      <c r="AD8" s="20"/>
      <c r="AE8" s="54"/>
      <c r="AF8" s="55"/>
    </row>
    <row r="9" spans="2:39" ht="15.75" x14ac:dyDescent="0.25">
      <c r="C9" s="1" t="s">
        <v>62</v>
      </c>
      <c r="E9" s="5" t="s">
        <v>70</v>
      </c>
      <c r="F9" s="5"/>
      <c r="G9" s="5"/>
      <c r="H9" s="5"/>
      <c r="I9" s="5"/>
      <c r="J9" s="5"/>
      <c r="K9" s="5"/>
      <c r="L9" s="5"/>
      <c r="M9" s="5"/>
      <c r="N9" s="5"/>
      <c r="O9" s="5"/>
      <c r="Q9" s="6" t="s">
        <v>5</v>
      </c>
      <c r="R9" s="7"/>
      <c r="S9" s="75" t="s">
        <v>18</v>
      </c>
      <c r="T9" s="75"/>
      <c r="U9" s="75"/>
      <c r="V9" s="18">
        <f>+VLOOKUP(S9,Hoja2!$A$1:$B$12,2,FALSE)</f>
        <v>5</v>
      </c>
      <c r="W9" s="18">
        <f>+DAY(V7)</f>
        <v>31</v>
      </c>
      <c r="X9" s="18"/>
      <c r="Z9" s="13" t="s">
        <v>12</v>
      </c>
      <c r="AA9" s="3"/>
      <c r="AB9" s="3"/>
      <c r="AC9" s="14" t="s">
        <v>8</v>
      </c>
      <c r="AD9" s="21" t="s">
        <v>8</v>
      </c>
      <c r="AE9" s="76">
        <f>+AVERAGE(AM:AM)</f>
        <v>4.6969696969696946E-2</v>
      </c>
      <c r="AF9" s="76"/>
    </row>
    <row r="10" spans="2:39" ht="9" customHeight="1" x14ac:dyDescent="0.2">
      <c r="AJ10" s="18">
        <v>1</v>
      </c>
      <c r="AK10" s="18">
        <v>0</v>
      </c>
      <c r="AL10" s="18" t="s">
        <v>7</v>
      </c>
      <c r="AM10" s="18" t="s">
        <v>8</v>
      </c>
    </row>
    <row r="11" spans="2:39" s="18" customFormat="1" ht="10.5" customHeight="1" x14ac:dyDescent="0.2">
      <c r="E11" s="37" t="str">
        <f>+E13&amp;"/"&amp;$V$9&amp;"/"&amp;$S$7</f>
        <v>1/5/2025</v>
      </c>
      <c r="F11" s="37" t="str">
        <f t="shared" ref="F11:AI11" si="0">+F13&amp;"/"&amp;$V$9&amp;"/"&amp;$S$7</f>
        <v>2/5/2025</v>
      </c>
      <c r="G11" s="37" t="str">
        <f t="shared" si="0"/>
        <v>3/5/2025</v>
      </c>
      <c r="H11" s="37" t="str">
        <f t="shared" si="0"/>
        <v>4/5/2025</v>
      </c>
      <c r="I11" s="37" t="str">
        <f t="shared" si="0"/>
        <v>5/5/2025</v>
      </c>
      <c r="J11" s="37" t="str">
        <f t="shared" si="0"/>
        <v>6/5/2025</v>
      </c>
      <c r="K11" s="37" t="str">
        <f t="shared" si="0"/>
        <v>7/5/2025</v>
      </c>
      <c r="L11" s="37" t="str">
        <f t="shared" si="0"/>
        <v>8/5/2025</v>
      </c>
      <c r="M11" s="37" t="str">
        <f t="shared" si="0"/>
        <v>9/5/2025</v>
      </c>
      <c r="N11" s="37" t="str">
        <f t="shared" si="0"/>
        <v>10/5/2025</v>
      </c>
      <c r="O11" s="37" t="str">
        <f t="shared" si="0"/>
        <v>11/5/2025</v>
      </c>
      <c r="P11" s="37" t="str">
        <f t="shared" si="0"/>
        <v>12/5/2025</v>
      </c>
      <c r="Q11" s="37" t="str">
        <f t="shared" si="0"/>
        <v>13/5/2025</v>
      </c>
      <c r="R11" s="37" t="str">
        <f t="shared" si="0"/>
        <v>14/5/2025</v>
      </c>
      <c r="S11" s="37" t="str">
        <f t="shared" si="0"/>
        <v>15/5/2025</v>
      </c>
      <c r="T11" s="37" t="str">
        <f t="shared" si="0"/>
        <v>16/5/2025</v>
      </c>
      <c r="U11" s="37" t="str">
        <f t="shared" si="0"/>
        <v>17/5/2025</v>
      </c>
      <c r="V11" s="37" t="str">
        <f t="shared" si="0"/>
        <v>18/5/2025</v>
      </c>
      <c r="W11" s="37" t="str">
        <f t="shared" si="0"/>
        <v>19/5/2025</v>
      </c>
      <c r="X11" s="37" t="str">
        <f t="shared" si="0"/>
        <v>20/5/2025</v>
      </c>
      <c r="Y11" s="37" t="str">
        <f t="shared" si="0"/>
        <v>21/5/2025</v>
      </c>
      <c r="Z11" s="37" t="str">
        <f t="shared" si="0"/>
        <v>22/5/2025</v>
      </c>
      <c r="AA11" s="37" t="str">
        <f t="shared" si="0"/>
        <v>23/5/2025</v>
      </c>
      <c r="AB11" s="37" t="str">
        <f t="shared" si="0"/>
        <v>24/5/2025</v>
      </c>
      <c r="AC11" s="37" t="str">
        <f t="shared" si="0"/>
        <v>25/5/2025</v>
      </c>
      <c r="AD11" s="37" t="str">
        <f t="shared" si="0"/>
        <v>26/5/2025</v>
      </c>
      <c r="AE11" s="37" t="str">
        <f t="shared" si="0"/>
        <v>27/5/2025</v>
      </c>
      <c r="AF11" s="37" t="str">
        <f t="shared" si="0"/>
        <v>28/5/2025</v>
      </c>
      <c r="AG11" s="37" t="str">
        <f t="shared" si="0"/>
        <v>29/5/2025</v>
      </c>
      <c r="AH11" s="37" t="str">
        <f t="shared" si="0"/>
        <v>30/5/2025</v>
      </c>
      <c r="AI11" s="37" t="str">
        <f t="shared" si="0"/>
        <v>31/5/2025</v>
      </c>
      <c r="AJ11" s="71" t="s">
        <v>31</v>
      </c>
      <c r="AK11" s="72" t="s">
        <v>33</v>
      </c>
      <c r="AL11" s="73" t="s">
        <v>34</v>
      </c>
      <c r="AM11" s="74" t="s">
        <v>35</v>
      </c>
    </row>
    <row r="12" spans="2:39" ht="17.25" customHeight="1" x14ac:dyDescent="0.2">
      <c r="E12" s="66" t="str">
        <f>+IFERROR(VLOOKUP(WEEKDAY(E11,2),Hoja2!$D$1:$E$7,2,FALSE),"")</f>
        <v>J</v>
      </c>
      <c r="F12" s="66" t="str">
        <f>+IFERROR(VLOOKUP(WEEKDAY(F11,2),Hoja2!$D$1:$E$7,2,FALSE),"")</f>
        <v>V</v>
      </c>
      <c r="G12" s="66" t="str">
        <f>+IFERROR(VLOOKUP(WEEKDAY(G11,2),Hoja2!$D$1:$E$7,2,FALSE),"")</f>
        <v>S</v>
      </c>
      <c r="H12" s="66" t="str">
        <f>+IFERROR(VLOOKUP(WEEKDAY(H11,2),Hoja2!$D$1:$E$7,2,FALSE),"")</f>
        <v>D</v>
      </c>
      <c r="I12" s="66" t="str">
        <f>+IFERROR(VLOOKUP(WEEKDAY(I11,2),Hoja2!$D$1:$E$7,2,FALSE),"")</f>
        <v>L</v>
      </c>
      <c r="J12" s="66" t="str">
        <f>+IFERROR(VLOOKUP(WEEKDAY(J11,2),Hoja2!$D$1:$E$7,2,FALSE),"")</f>
        <v>M</v>
      </c>
      <c r="K12" s="66" t="str">
        <f>+IFERROR(VLOOKUP(WEEKDAY(K11,2),Hoja2!$D$1:$E$7,2,FALSE),"")</f>
        <v>M</v>
      </c>
      <c r="L12" s="66" t="str">
        <f>+IFERROR(VLOOKUP(WEEKDAY(L11,2),Hoja2!$D$1:$E$7,2,FALSE),"")</f>
        <v>J</v>
      </c>
      <c r="M12" s="66" t="str">
        <f>+IFERROR(VLOOKUP(WEEKDAY(M11,2),Hoja2!$D$1:$E$7,2,FALSE),"")</f>
        <v>V</v>
      </c>
      <c r="N12" s="66" t="str">
        <f>+IFERROR(VLOOKUP(WEEKDAY(N11,2),Hoja2!$D$1:$E$7,2,FALSE),"")</f>
        <v>S</v>
      </c>
      <c r="O12" s="66" t="str">
        <f>+IFERROR(VLOOKUP(WEEKDAY(O11,2),Hoja2!$D$1:$E$7,2,FALSE),"")</f>
        <v>D</v>
      </c>
      <c r="P12" s="66" t="str">
        <f>+IFERROR(VLOOKUP(WEEKDAY(P11,2),Hoja2!$D$1:$E$7,2,FALSE),"")</f>
        <v>L</v>
      </c>
      <c r="Q12" s="66" t="str">
        <f>+IFERROR(VLOOKUP(WEEKDAY(Q11,2),Hoja2!$D$1:$E$7,2,FALSE),"")</f>
        <v>M</v>
      </c>
      <c r="R12" s="66" t="str">
        <f>+IFERROR(VLOOKUP(WEEKDAY(R11,2),Hoja2!$D$1:$E$7,2,FALSE),"")</f>
        <v>M</v>
      </c>
      <c r="S12" s="66" t="str">
        <f>+IFERROR(VLOOKUP(WEEKDAY(S11,2),Hoja2!$D$1:$E$7,2,FALSE),"")</f>
        <v>J</v>
      </c>
      <c r="T12" s="66" t="str">
        <f>+IFERROR(VLOOKUP(WEEKDAY(T11,2),Hoja2!$D$1:$E$7,2,FALSE),"")</f>
        <v>V</v>
      </c>
      <c r="U12" s="66" t="str">
        <f>+IFERROR(VLOOKUP(WEEKDAY(U11,2),Hoja2!$D$1:$E$7,2,FALSE),"")</f>
        <v>S</v>
      </c>
      <c r="V12" s="66" t="str">
        <f>+IFERROR(VLOOKUP(WEEKDAY(V11,2),Hoja2!$D$1:$E$7,2,FALSE),"")</f>
        <v>D</v>
      </c>
      <c r="W12" s="66" t="str">
        <f>+IFERROR(VLOOKUP(WEEKDAY(W11,2),Hoja2!$D$1:$E$7,2,FALSE),"")</f>
        <v>L</v>
      </c>
      <c r="X12" s="66" t="str">
        <f>+IFERROR(VLOOKUP(WEEKDAY(X11,2),Hoja2!$D$1:$E$7,2,FALSE),"")</f>
        <v>M</v>
      </c>
      <c r="Y12" s="66" t="str">
        <f>+IFERROR(VLOOKUP(WEEKDAY(Y11,2),Hoja2!$D$1:$E$7,2,FALSE),"")</f>
        <v>M</v>
      </c>
      <c r="Z12" s="66" t="str">
        <f>+IFERROR(VLOOKUP(WEEKDAY(Z11,2),Hoja2!$D$1:$E$7,2,FALSE),"")</f>
        <v>J</v>
      </c>
      <c r="AA12" s="66" t="str">
        <f>+IFERROR(VLOOKUP(WEEKDAY(AA11,2),Hoja2!$D$1:$E$7,2,FALSE),"")</f>
        <v>V</v>
      </c>
      <c r="AB12" s="66" t="str">
        <f>+IFERROR(VLOOKUP(WEEKDAY(AB11,2),Hoja2!$D$1:$E$7,2,FALSE),"")</f>
        <v>S</v>
      </c>
      <c r="AC12" s="66" t="str">
        <f>+IFERROR(VLOOKUP(WEEKDAY(AC11,2),Hoja2!$D$1:$E$7,2,FALSE),"")</f>
        <v>D</v>
      </c>
      <c r="AD12" s="66" t="str">
        <f>+IFERROR(VLOOKUP(WEEKDAY(AD11,2),Hoja2!$D$1:$E$7,2,FALSE),"")</f>
        <v>L</v>
      </c>
      <c r="AE12" s="66" t="str">
        <f>+IFERROR(VLOOKUP(WEEKDAY(AE11,2),Hoja2!$D$1:$E$7,2,FALSE),"")</f>
        <v>M</v>
      </c>
      <c r="AF12" s="66" t="str">
        <f>+IFERROR(VLOOKUP(WEEKDAY(AF11,2),Hoja2!$D$1:$E$7,2,FALSE),"")</f>
        <v>M</v>
      </c>
      <c r="AG12" s="66" t="str">
        <f>+IFERROR(VLOOKUP(WEEKDAY(AG11,2),Hoja2!$D$1:$E$7,2,FALSE),"")</f>
        <v>J</v>
      </c>
      <c r="AH12" s="66" t="str">
        <f>+IFERROR(VLOOKUP(WEEKDAY(AH11,2),Hoja2!$D$1:$E$7,2,FALSE),"")</f>
        <v>V</v>
      </c>
      <c r="AI12" s="66" t="str">
        <f>+IFERROR(VLOOKUP(WEEKDAY(AI11,2),Hoja2!$D$1:$E$7,2,FALSE),"")</f>
        <v>S</v>
      </c>
      <c r="AJ12" s="71"/>
      <c r="AK12" s="72"/>
      <c r="AL12" s="73"/>
      <c r="AM12" s="74"/>
    </row>
    <row r="13" spans="2:39" s="2" customFormat="1" ht="22.5" customHeight="1" x14ac:dyDescent="0.2">
      <c r="B13" s="65" t="s">
        <v>0</v>
      </c>
      <c r="C13" s="65" t="s">
        <v>1</v>
      </c>
      <c r="E13" s="53">
        <v>1</v>
      </c>
      <c r="F13" s="53">
        <f>+IF((E13+1)&lt;=$W$9,(E13+1),"")</f>
        <v>2</v>
      </c>
      <c r="G13" s="53">
        <f t="shared" ref="G13:AI13" si="1">+IF((F13+1)&lt;=$W$9,(F13+1),"")</f>
        <v>3</v>
      </c>
      <c r="H13" s="53">
        <f t="shared" si="1"/>
        <v>4</v>
      </c>
      <c r="I13" s="53">
        <f t="shared" si="1"/>
        <v>5</v>
      </c>
      <c r="J13" s="53">
        <f t="shared" si="1"/>
        <v>6</v>
      </c>
      <c r="K13" s="53">
        <f t="shared" si="1"/>
        <v>7</v>
      </c>
      <c r="L13" s="53">
        <f t="shared" si="1"/>
        <v>8</v>
      </c>
      <c r="M13" s="53">
        <f t="shared" si="1"/>
        <v>9</v>
      </c>
      <c r="N13" s="53">
        <f t="shared" si="1"/>
        <v>10</v>
      </c>
      <c r="O13" s="53">
        <f t="shared" si="1"/>
        <v>11</v>
      </c>
      <c r="P13" s="53">
        <f t="shared" si="1"/>
        <v>12</v>
      </c>
      <c r="Q13" s="53">
        <f t="shared" si="1"/>
        <v>13</v>
      </c>
      <c r="R13" s="53">
        <f t="shared" si="1"/>
        <v>14</v>
      </c>
      <c r="S13" s="53">
        <f t="shared" si="1"/>
        <v>15</v>
      </c>
      <c r="T13" s="53">
        <f t="shared" si="1"/>
        <v>16</v>
      </c>
      <c r="U13" s="53">
        <f t="shared" si="1"/>
        <v>17</v>
      </c>
      <c r="V13" s="53">
        <f t="shared" si="1"/>
        <v>18</v>
      </c>
      <c r="W13" s="53">
        <f t="shared" si="1"/>
        <v>19</v>
      </c>
      <c r="X13" s="53">
        <f t="shared" si="1"/>
        <v>20</v>
      </c>
      <c r="Y13" s="53">
        <f t="shared" si="1"/>
        <v>21</v>
      </c>
      <c r="Z13" s="53">
        <f t="shared" si="1"/>
        <v>22</v>
      </c>
      <c r="AA13" s="53">
        <f t="shared" si="1"/>
        <v>23</v>
      </c>
      <c r="AB13" s="53">
        <f t="shared" si="1"/>
        <v>24</v>
      </c>
      <c r="AC13" s="53">
        <f t="shared" si="1"/>
        <v>25</v>
      </c>
      <c r="AD13" s="53">
        <f t="shared" si="1"/>
        <v>26</v>
      </c>
      <c r="AE13" s="53">
        <f t="shared" si="1"/>
        <v>27</v>
      </c>
      <c r="AF13" s="53">
        <f t="shared" si="1"/>
        <v>28</v>
      </c>
      <c r="AG13" s="53">
        <f t="shared" si="1"/>
        <v>29</v>
      </c>
      <c r="AH13" s="53">
        <f t="shared" si="1"/>
        <v>30</v>
      </c>
      <c r="AI13" s="53">
        <f t="shared" si="1"/>
        <v>31</v>
      </c>
      <c r="AJ13" s="71"/>
      <c r="AK13" s="72"/>
      <c r="AL13" s="73"/>
      <c r="AM13" s="74"/>
    </row>
    <row r="14" spans="2:39" ht="3.75" customHeight="1" thickBot="1" x14ac:dyDescent="0.25"/>
    <row r="15" spans="2:39" ht="15.75" x14ac:dyDescent="0.25">
      <c r="B15" s="25">
        <v>1</v>
      </c>
      <c r="C15" s="34" t="s">
        <v>36</v>
      </c>
      <c r="E15" s="25">
        <v>1</v>
      </c>
      <c r="F15" s="26">
        <v>0</v>
      </c>
      <c r="G15" s="26">
        <v>1</v>
      </c>
      <c r="H15" s="26">
        <v>1</v>
      </c>
      <c r="I15" s="26">
        <v>0</v>
      </c>
      <c r="J15" s="26"/>
      <c r="K15" s="26"/>
      <c r="L15" s="26">
        <v>1</v>
      </c>
      <c r="M15" s="26">
        <v>1</v>
      </c>
      <c r="N15" s="26">
        <v>1</v>
      </c>
      <c r="O15" s="26">
        <v>1</v>
      </c>
      <c r="P15" s="26">
        <v>1</v>
      </c>
      <c r="Q15" s="26"/>
      <c r="R15" s="26"/>
      <c r="S15" s="26" t="s">
        <v>7</v>
      </c>
      <c r="T15" s="26">
        <v>0</v>
      </c>
      <c r="U15" s="26">
        <v>0</v>
      </c>
      <c r="V15" s="26">
        <v>0</v>
      </c>
      <c r="W15" s="26">
        <v>1</v>
      </c>
      <c r="X15" s="26"/>
      <c r="Y15" s="26"/>
      <c r="Z15" s="26" t="s">
        <v>8</v>
      </c>
      <c r="AA15" s="26">
        <v>1</v>
      </c>
      <c r="AB15" s="26">
        <v>1</v>
      </c>
      <c r="AC15" s="26">
        <v>1</v>
      </c>
      <c r="AD15" s="26">
        <v>0</v>
      </c>
      <c r="AE15" s="26"/>
      <c r="AF15" s="26"/>
      <c r="AG15" s="26">
        <v>0</v>
      </c>
      <c r="AH15" s="26">
        <v>1</v>
      </c>
      <c r="AI15" s="27"/>
      <c r="AJ15" s="56">
        <f>+COUNTIF($E15:$AI15,AJ$10)/(MAX($E$13:$AI$13)-$W$7)</f>
        <v>0.59090909090909094</v>
      </c>
      <c r="AK15" s="57">
        <f t="shared" ref="AK15:AM30" si="2">+COUNTIF($E15:$AI15,AK$10)/(MAX($E$13:$AI$13)-$W$7)</f>
        <v>0.31818181818181818</v>
      </c>
      <c r="AL15" s="57">
        <f t="shared" si="2"/>
        <v>4.5454545454545456E-2</v>
      </c>
      <c r="AM15" s="58">
        <f t="shared" si="2"/>
        <v>4.5454545454545456E-2</v>
      </c>
    </row>
    <row r="16" spans="2:39" ht="15.75" x14ac:dyDescent="0.25">
      <c r="B16" s="28">
        <v>2</v>
      </c>
      <c r="C16" s="35" t="s">
        <v>37</v>
      </c>
      <c r="E16" s="28">
        <v>1</v>
      </c>
      <c r="F16" s="22">
        <v>1</v>
      </c>
      <c r="G16" s="22">
        <v>1</v>
      </c>
      <c r="H16" s="22">
        <v>1</v>
      </c>
      <c r="I16" s="22">
        <v>1</v>
      </c>
      <c r="J16" s="22"/>
      <c r="K16" s="22"/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/>
      <c r="R16" s="22"/>
      <c r="S16" s="22" t="s">
        <v>7</v>
      </c>
      <c r="T16" s="22">
        <v>1</v>
      </c>
      <c r="U16" s="22">
        <v>1</v>
      </c>
      <c r="V16" s="22">
        <v>1</v>
      </c>
      <c r="W16" s="22">
        <v>1</v>
      </c>
      <c r="X16" s="22"/>
      <c r="Y16" s="22"/>
      <c r="Z16" s="22" t="s">
        <v>8</v>
      </c>
      <c r="AA16" s="22">
        <v>1</v>
      </c>
      <c r="AB16" s="22">
        <v>1</v>
      </c>
      <c r="AC16" s="22">
        <v>1</v>
      </c>
      <c r="AD16" s="22">
        <v>1</v>
      </c>
      <c r="AE16" s="22"/>
      <c r="AF16" s="22"/>
      <c r="AG16" s="22">
        <v>0</v>
      </c>
      <c r="AH16" s="22">
        <v>1</v>
      </c>
      <c r="AI16" s="29"/>
      <c r="AJ16" s="59">
        <f t="shared" ref="AJ16:AM44" si="3">+COUNTIF($E16:$AI16,AJ$10)/(MAX($E$13:$AI$13)-$W$7)</f>
        <v>0.86363636363636365</v>
      </c>
      <c r="AK16" s="60">
        <f t="shared" si="2"/>
        <v>4.5454545454545456E-2</v>
      </c>
      <c r="AL16" s="60">
        <f t="shared" si="2"/>
        <v>4.5454545454545456E-2</v>
      </c>
      <c r="AM16" s="61">
        <f t="shared" si="2"/>
        <v>4.5454545454545456E-2</v>
      </c>
    </row>
    <row r="17" spans="2:39" ht="15.75" x14ac:dyDescent="0.25">
      <c r="B17" s="28">
        <v>3</v>
      </c>
      <c r="C17" s="35" t="s">
        <v>38</v>
      </c>
      <c r="E17" s="28">
        <v>1</v>
      </c>
      <c r="F17" s="22">
        <v>1</v>
      </c>
      <c r="G17" s="22">
        <v>1</v>
      </c>
      <c r="H17" s="22">
        <v>1</v>
      </c>
      <c r="I17" s="22">
        <v>1</v>
      </c>
      <c r="J17" s="22"/>
      <c r="K17" s="22"/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/>
      <c r="R17" s="22"/>
      <c r="S17" s="22" t="s">
        <v>7</v>
      </c>
      <c r="T17" s="22">
        <v>0</v>
      </c>
      <c r="U17" s="22">
        <v>1</v>
      </c>
      <c r="V17" s="22">
        <v>0</v>
      </c>
      <c r="W17" s="22">
        <v>1</v>
      </c>
      <c r="X17" s="22"/>
      <c r="Y17" s="22"/>
      <c r="Z17" s="22" t="s">
        <v>8</v>
      </c>
      <c r="AA17" s="22">
        <v>1</v>
      </c>
      <c r="AB17" s="22">
        <v>1</v>
      </c>
      <c r="AC17" s="22">
        <v>1</v>
      </c>
      <c r="AD17" s="22">
        <v>1</v>
      </c>
      <c r="AE17" s="22"/>
      <c r="AF17" s="22"/>
      <c r="AG17" s="22">
        <v>1</v>
      </c>
      <c r="AH17" s="22">
        <v>1</v>
      </c>
      <c r="AI17" s="29"/>
      <c r="AJ17" s="59">
        <f t="shared" si="3"/>
        <v>0.81818181818181823</v>
      </c>
      <c r="AK17" s="60">
        <f t="shared" si="2"/>
        <v>9.0909090909090912E-2</v>
      </c>
      <c r="AL17" s="60">
        <f t="shared" si="2"/>
        <v>4.5454545454545456E-2</v>
      </c>
      <c r="AM17" s="61">
        <f t="shared" si="2"/>
        <v>4.5454545454545456E-2</v>
      </c>
    </row>
    <row r="18" spans="2:39" ht="15.75" x14ac:dyDescent="0.25">
      <c r="B18" s="28">
        <v>4</v>
      </c>
      <c r="C18" s="35" t="s">
        <v>39</v>
      </c>
      <c r="E18" s="28">
        <v>1</v>
      </c>
      <c r="F18" s="22">
        <v>1</v>
      </c>
      <c r="G18" s="22">
        <v>1</v>
      </c>
      <c r="H18" s="22">
        <v>1</v>
      </c>
      <c r="I18" s="22">
        <v>1</v>
      </c>
      <c r="J18" s="22"/>
      <c r="K18" s="22"/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/>
      <c r="R18" s="22"/>
      <c r="S18" s="22" t="s">
        <v>7</v>
      </c>
      <c r="T18" s="22">
        <v>0</v>
      </c>
      <c r="U18" s="22">
        <v>1</v>
      </c>
      <c r="V18" s="22">
        <v>0</v>
      </c>
      <c r="W18" s="22">
        <v>1</v>
      </c>
      <c r="X18" s="22"/>
      <c r="Y18" s="22"/>
      <c r="Z18" s="22" t="s">
        <v>8</v>
      </c>
      <c r="AA18" s="22">
        <v>1</v>
      </c>
      <c r="AB18" s="22">
        <v>1</v>
      </c>
      <c r="AC18" s="22">
        <v>1</v>
      </c>
      <c r="AD18" s="22">
        <v>1</v>
      </c>
      <c r="AE18" s="22"/>
      <c r="AF18" s="22"/>
      <c r="AG18" s="22">
        <v>0</v>
      </c>
      <c r="AH18" s="22">
        <v>1</v>
      </c>
      <c r="AI18" s="29"/>
      <c r="AJ18" s="59">
        <f t="shared" si="3"/>
        <v>0.77272727272727271</v>
      </c>
      <c r="AK18" s="60">
        <f t="shared" si="2"/>
        <v>0.13636363636363635</v>
      </c>
      <c r="AL18" s="60">
        <f t="shared" si="2"/>
        <v>4.5454545454545456E-2</v>
      </c>
      <c r="AM18" s="61">
        <f t="shared" si="2"/>
        <v>4.5454545454545456E-2</v>
      </c>
    </row>
    <row r="19" spans="2:39" ht="15.75" x14ac:dyDescent="0.25">
      <c r="B19" s="28">
        <v>5</v>
      </c>
      <c r="C19" s="35" t="s">
        <v>40</v>
      </c>
      <c r="E19" s="28">
        <v>1</v>
      </c>
      <c r="F19" s="22">
        <v>1</v>
      </c>
      <c r="G19" s="22">
        <v>1</v>
      </c>
      <c r="H19" s="22">
        <v>1</v>
      </c>
      <c r="I19" s="22">
        <v>1</v>
      </c>
      <c r="J19" s="22"/>
      <c r="K19" s="22"/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/>
      <c r="R19" s="22"/>
      <c r="S19" s="22" t="s">
        <v>7</v>
      </c>
      <c r="T19" s="22">
        <v>0</v>
      </c>
      <c r="U19" s="22">
        <v>1</v>
      </c>
      <c r="V19" s="22">
        <v>0</v>
      </c>
      <c r="W19" s="22">
        <v>1</v>
      </c>
      <c r="X19" s="22"/>
      <c r="Y19" s="22"/>
      <c r="Z19" s="22" t="s">
        <v>8</v>
      </c>
      <c r="AA19" s="22">
        <v>1</v>
      </c>
      <c r="AB19" s="22">
        <v>1</v>
      </c>
      <c r="AC19" s="22">
        <v>0</v>
      </c>
      <c r="AD19" s="22">
        <v>1</v>
      </c>
      <c r="AE19" s="22"/>
      <c r="AF19" s="22"/>
      <c r="AG19" s="22" t="s">
        <v>8</v>
      </c>
      <c r="AH19" s="22">
        <v>1</v>
      </c>
      <c r="AI19" s="29"/>
      <c r="AJ19" s="59">
        <f t="shared" si="3"/>
        <v>0.72727272727272729</v>
      </c>
      <c r="AK19" s="60">
        <f t="shared" si="2"/>
        <v>0.13636363636363635</v>
      </c>
      <c r="AL19" s="60">
        <f t="shared" si="2"/>
        <v>4.5454545454545456E-2</v>
      </c>
      <c r="AM19" s="61">
        <f t="shared" si="2"/>
        <v>9.0909090909090912E-2</v>
      </c>
    </row>
    <row r="20" spans="2:39" ht="15.75" x14ac:dyDescent="0.25">
      <c r="B20" s="28">
        <v>6</v>
      </c>
      <c r="C20" s="35" t="s">
        <v>41</v>
      </c>
      <c r="E20" s="28">
        <v>1</v>
      </c>
      <c r="F20" s="22">
        <v>1</v>
      </c>
      <c r="G20" s="22">
        <v>1</v>
      </c>
      <c r="H20" s="22">
        <v>1</v>
      </c>
      <c r="I20" s="22">
        <v>1</v>
      </c>
      <c r="J20" s="22"/>
      <c r="K20" s="22"/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/>
      <c r="R20" s="22"/>
      <c r="S20" s="22" t="s">
        <v>7</v>
      </c>
      <c r="T20" s="22">
        <v>0</v>
      </c>
      <c r="U20" s="22">
        <v>1</v>
      </c>
      <c r="V20" s="22">
        <v>0</v>
      </c>
      <c r="W20" s="22">
        <v>1</v>
      </c>
      <c r="X20" s="22"/>
      <c r="Y20" s="22"/>
      <c r="Z20" s="22" t="s">
        <v>8</v>
      </c>
      <c r="AA20" s="22">
        <v>1</v>
      </c>
      <c r="AB20" s="22">
        <v>1</v>
      </c>
      <c r="AC20" s="22">
        <v>1</v>
      </c>
      <c r="AD20" s="22">
        <v>1</v>
      </c>
      <c r="AE20" s="22"/>
      <c r="AF20" s="22"/>
      <c r="AG20" s="22">
        <v>0</v>
      </c>
      <c r="AH20" s="22">
        <v>1</v>
      </c>
      <c r="AI20" s="29"/>
      <c r="AJ20" s="59">
        <f t="shared" si="3"/>
        <v>0.77272727272727271</v>
      </c>
      <c r="AK20" s="60">
        <f t="shared" si="2"/>
        <v>0.13636363636363635</v>
      </c>
      <c r="AL20" s="60">
        <f t="shared" si="2"/>
        <v>4.5454545454545456E-2</v>
      </c>
      <c r="AM20" s="61">
        <f t="shared" si="2"/>
        <v>4.5454545454545456E-2</v>
      </c>
    </row>
    <row r="21" spans="2:39" ht="15.75" x14ac:dyDescent="0.25">
      <c r="B21" s="28">
        <v>7</v>
      </c>
      <c r="C21" s="35" t="s">
        <v>42</v>
      </c>
      <c r="E21" s="28">
        <v>1</v>
      </c>
      <c r="F21" s="22">
        <v>1</v>
      </c>
      <c r="G21" s="22">
        <v>1</v>
      </c>
      <c r="H21" s="22">
        <v>1</v>
      </c>
      <c r="I21" s="22">
        <v>1</v>
      </c>
      <c r="J21" s="22"/>
      <c r="K21" s="22"/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/>
      <c r="R21" s="22"/>
      <c r="S21" s="22" t="s">
        <v>7</v>
      </c>
      <c r="T21" s="22">
        <v>0</v>
      </c>
      <c r="U21" s="22">
        <v>1</v>
      </c>
      <c r="V21" s="22">
        <v>0</v>
      </c>
      <c r="W21" s="22">
        <v>1</v>
      </c>
      <c r="X21" s="22"/>
      <c r="Y21" s="22"/>
      <c r="Z21" s="22" t="s">
        <v>8</v>
      </c>
      <c r="AA21" s="22">
        <v>0</v>
      </c>
      <c r="AB21" s="22">
        <v>1</v>
      </c>
      <c r="AC21" s="22">
        <v>1</v>
      </c>
      <c r="AD21" s="22">
        <v>1</v>
      </c>
      <c r="AE21" s="22"/>
      <c r="AF21" s="22"/>
      <c r="AG21" s="22">
        <v>0</v>
      </c>
      <c r="AH21" s="22">
        <v>1</v>
      </c>
      <c r="AI21" s="29"/>
      <c r="AJ21" s="59">
        <f t="shared" si="3"/>
        <v>0.72727272727272729</v>
      </c>
      <c r="AK21" s="60">
        <f t="shared" si="2"/>
        <v>0.18181818181818182</v>
      </c>
      <c r="AL21" s="60">
        <f t="shared" si="2"/>
        <v>4.5454545454545456E-2</v>
      </c>
      <c r="AM21" s="61">
        <f t="shared" si="2"/>
        <v>4.5454545454545456E-2</v>
      </c>
    </row>
    <row r="22" spans="2:39" ht="15.75" x14ac:dyDescent="0.25">
      <c r="B22" s="28">
        <v>8</v>
      </c>
      <c r="C22" s="35" t="s">
        <v>43</v>
      </c>
      <c r="E22" s="28">
        <v>1</v>
      </c>
      <c r="F22" s="22">
        <v>1</v>
      </c>
      <c r="G22" s="22">
        <v>1</v>
      </c>
      <c r="H22" s="22">
        <v>1</v>
      </c>
      <c r="I22" s="22">
        <v>1</v>
      </c>
      <c r="J22" s="22"/>
      <c r="K22" s="22"/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/>
      <c r="R22" s="22"/>
      <c r="S22" s="22" t="s">
        <v>7</v>
      </c>
      <c r="T22" s="22">
        <v>0</v>
      </c>
      <c r="U22" s="22">
        <v>1</v>
      </c>
      <c r="V22" s="22">
        <v>0</v>
      </c>
      <c r="W22" s="22">
        <v>1</v>
      </c>
      <c r="X22" s="22"/>
      <c r="Y22" s="22"/>
      <c r="Z22" s="22" t="s">
        <v>8</v>
      </c>
      <c r="AA22" s="22">
        <v>1</v>
      </c>
      <c r="AB22" s="22">
        <v>1</v>
      </c>
      <c r="AC22" s="22">
        <v>1</v>
      </c>
      <c r="AD22" s="22">
        <v>1</v>
      </c>
      <c r="AE22" s="22"/>
      <c r="AF22" s="22"/>
      <c r="AG22" s="22">
        <v>0</v>
      </c>
      <c r="AH22" s="22">
        <v>1</v>
      </c>
      <c r="AI22" s="29"/>
      <c r="AJ22" s="59">
        <f t="shared" si="3"/>
        <v>0.77272727272727271</v>
      </c>
      <c r="AK22" s="60">
        <f t="shared" si="2"/>
        <v>0.13636363636363635</v>
      </c>
      <c r="AL22" s="60">
        <f t="shared" si="2"/>
        <v>4.5454545454545456E-2</v>
      </c>
      <c r="AM22" s="61">
        <f t="shared" si="2"/>
        <v>4.5454545454545456E-2</v>
      </c>
    </row>
    <row r="23" spans="2:39" ht="15.75" x14ac:dyDescent="0.25">
      <c r="B23" s="28">
        <v>9</v>
      </c>
      <c r="C23" s="35" t="s">
        <v>44</v>
      </c>
      <c r="E23" s="28">
        <v>1</v>
      </c>
      <c r="F23" s="22">
        <v>1</v>
      </c>
      <c r="G23" s="22">
        <v>1</v>
      </c>
      <c r="H23" s="22">
        <v>1</v>
      </c>
      <c r="I23" s="22">
        <v>1</v>
      </c>
      <c r="J23" s="22"/>
      <c r="K23" s="22"/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/>
      <c r="R23" s="22"/>
      <c r="S23" s="22" t="s">
        <v>7</v>
      </c>
      <c r="T23" s="22">
        <v>0</v>
      </c>
      <c r="U23" s="22">
        <v>1</v>
      </c>
      <c r="V23" s="22">
        <v>0</v>
      </c>
      <c r="W23" s="22">
        <v>1</v>
      </c>
      <c r="X23" s="22"/>
      <c r="Y23" s="22"/>
      <c r="Z23" s="22" t="s">
        <v>8</v>
      </c>
      <c r="AA23" s="22">
        <v>1</v>
      </c>
      <c r="AB23" s="22">
        <v>1</v>
      </c>
      <c r="AC23" s="22">
        <v>1</v>
      </c>
      <c r="AD23" s="22">
        <v>1</v>
      </c>
      <c r="AE23" s="22"/>
      <c r="AF23" s="22"/>
      <c r="AG23" s="22">
        <v>0</v>
      </c>
      <c r="AH23" s="22">
        <v>1</v>
      </c>
      <c r="AI23" s="29"/>
      <c r="AJ23" s="59">
        <f t="shared" si="3"/>
        <v>0.77272727272727271</v>
      </c>
      <c r="AK23" s="60">
        <f t="shared" si="2"/>
        <v>0.13636363636363635</v>
      </c>
      <c r="AL23" s="60">
        <f t="shared" si="2"/>
        <v>4.5454545454545456E-2</v>
      </c>
      <c r="AM23" s="61">
        <f t="shared" si="2"/>
        <v>4.5454545454545456E-2</v>
      </c>
    </row>
    <row r="24" spans="2:39" ht="15.75" x14ac:dyDescent="0.25">
      <c r="B24" s="28">
        <v>10</v>
      </c>
      <c r="C24" s="35" t="s">
        <v>45</v>
      </c>
      <c r="E24" s="28">
        <v>1</v>
      </c>
      <c r="F24" s="22">
        <v>1</v>
      </c>
      <c r="G24" s="22">
        <v>1</v>
      </c>
      <c r="H24" s="22">
        <v>1</v>
      </c>
      <c r="I24" s="22">
        <v>1</v>
      </c>
      <c r="J24" s="22"/>
      <c r="K24" s="22"/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/>
      <c r="R24" s="22"/>
      <c r="S24" s="22" t="s">
        <v>7</v>
      </c>
      <c r="T24" s="22">
        <v>0</v>
      </c>
      <c r="U24" s="22">
        <v>1</v>
      </c>
      <c r="V24" s="22">
        <v>0</v>
      </c>
      <c r="W24" s="22">
        <v>1</v>
      </c>
      <c r="X24" s="22"/>
      <c r="Y24" s="22"/>
      <c r="Z24" s="22" t="s">
        <v>8</v>
      </c>
      <c r="AA24" s="22">
        <v>0</v>
      </c>
      <c r="AB24" s="22">
        <v>1</v>
      </c>
      <c r="AC24" s="22">
        <v>1</v>
      </c>
      <c r="AD24" s="22">
        <v>1</v>
      </c>
      <c r="AE24" s="22"/>
      <c r="AF24" s="22"/>
      <c r="AG24" s="22">
        <v>0</v>
      </c>
      <c r="AH24" s="22">
        <v>1</v>
      </c>
      <c r="AI24" s="29"/>
      <c r="AJ24" s="59">
        <f t="shared" si="3"/>
        <v>0.72727272727272729</v>
      </c>
      <c r="AK24" s="60">
        <f t="shared" si="2"/>
        <v>0.18181818181818182</v>
      </c>
      <c r="AL24" s="60">
        <f t="shared" si="2"/>
        <v>4.5454545454545456E-2</v>
      </c>
      <c r="AM24" s="61">
        <f t="shared" si="2"/>
        <v>4.5454545454545456E-2</v>
      </c>
    </row>
    <row r="25" spans="2:39" ht="15.75" x14ac:dyDescent="0.25">
      <c r="B25" s="28">
        <v>11</v>
      </c>
      <c r="C25" s="35" t="s">
        <v>46</v>
      </c>
      <c r="E25" s="28">
        <v>1</v>
      </c>
      <c r="F25" s="22">
        <v>1</v>
      </c>
      <c r="G25" s="22">
        <v>1</v>
      </c>
      <c r="H25" s="22">
        <v>1</v>
      </c>
      <c r="I25" s="22">
        <v>1</v>
      </c>
      <c r="J25" s="22"/>
      <c r="K25" s="22"/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/>
      <c r="R25" s="22"/>
      <c r="S25" s="22">
        <v>1</v>
      </c>
      <c r="T25" s="22">
        <v>0</v>
      </c>
      <c r="U25" s="22">
        <v>1</v>
      </c>
      <c r="V25" s="22">
        <v>0</v>
      </c>
      <c r="W25" s="22">
        <v>1</v>
      </c>
      <c r="X25" s="22"/>
      <c r="Y25" s="22"/>
      <c r="Z25" s="22" t="s">
        <v>8</v>
      </c>
      <c r="AA25" s="22">
        <v>1</v>
      </c>
      <c r="AB25" s="22">
        <v>1</v>
      </c>
      <c r="AC25" s="22">
        <v>1</v>
      </c>
      <c r="AD25" s="22">
        <v>1</v>
      </c>
      <c r="AE25" s="22"/>
      <c r="AF25" s="22"/>
      <c r="AG25" s="22">
        <v>0</v>
      </c>
      <c r="AH25" s="22">
        <v>1</v>
      </c>
      <c r="AI25" s="29"/>
      <c r="AJ25" s="59">
        <f t="shared" si="3"/>
        <v>0.81818181818181823</v>
      </c>
      <c r="AK25" s="60">
        <f t="shared" si="2"/>
        <v>0.13636363636363635</v>
      </c>
      <c r="AL25" s="60">
        <f t="shared" si="2"/>
        <v>0</v>
      </c>
      <c r="AM25" s="61">
        <f t="shared" si="2"/>
        <v>4.5454545454545456E-2</v>
      </c>
    </row>
    <row r="26" spans="2:39" ht="15.75" x14ac:dyDescent="0.25">
      <c r="B26" s="28">
        <v>12</v>
      </c>
      <c r="C26" s="35" t="s">
        <v>47</v>
      </c>
      <c r="E26" s="28">
        <v>1</v>
      </c>
      <c r="F26" s="22">
        <v>1</v>
      </c>
      <c r="G26" s="22">
        <v>1</v>
      </c>
      <c r="H26" s="22">
        <v>1</v>
      </c>
      <c r="I26" s="22">
        <v>1</v>
      </c>
      <c r="J26" s="22"/>
      <c r="K26" s="22"/>
      <c r="L26" s="22">
        <v>1</v>
      </c>
      <c r="M26" s="22">
        <v>1</v>
      </c>
      <c r="N26" s="22">
        <v>1</v>
      </c>
      <c r="O26" s="22">
        <v>1</v>
      </c>
      <c r="P26" s="22">
        <v>0</v>
      </c>
      <c r="Q26" s="22"/>
      <c r="R26" s="22"/>
      <c r="S26" s="22">
        <v>1</v>
      </c>
      <c r="T26" s="22">
        <v>0</v>
      </c>
      <c r="U26" s="22">
        <v>1</v>
      </c>
      <c r="V26" s="22">
        <v>0</v>
      </c>
      <c r="W26" s="22">
        <v>0</v>
      </c>
      <c r="X26" s="22"/>
      <c r="Y26" s="22"/>
      <c r="Z26" s="22" t="s">
        <v>8</v>
      </c>
      <c r="AA26" s="22">
        <v>1</v>
      </c>
      <c r="AB26" s="22">
        <v>1</v>
      </c>
      <c r="AC26" s="22">
        <v>1</v>
      </c>
      <c r="AD26" s="22">
        <v>1</v>
      </c>
      <c r="AE26" s="22"/>
      <c r="AF26" s="22"/>
      <c r="AG26" s="22">
        <v>0</v>
      </c>
      <c r="AH26" s="22">
        <v>1</v>
      </c>
      <c r="AI26" s="29"/>
      <c r="AJ26" s="59">
        <f t="shared" si="3"/>
        <v>0.72727272727272729</v>
      </c>
      <c r="AK26" s="60">
        <f t="shared" si="2"/>
        <v>0.22727272727272727</v>
      </c>
      <c r="AL26" s="60">
        <f t="shared" si="2"/>
        <v>0</v>
      </c>
      <c r="AM26" s="61">
        <f t="shared" si="2"/>
        <v>4.5454545454545456E-2</v>
      </c>
    </row>
    <row r="27" spans="2:39" ht="15.75" x14ac:dyDescent="0.25">
      <c r="B27" s="28">
        <v>13</v>
      </c>
      <c r="C27" s="35" t="s">
        <v>48</v>
      </c>
      <c r="E27" s="28">
        <v>1</v>
      </c>
      <c r="F27" s="22">
        <v>1</v>
      </c>
      <c r="G27" s="22">
        <v>1</v>
      </c>
      <c r="H27" s="22">
        <v>1</v>
      </c>
      <c r="I27" s="22">
        <v>1</v>
      </c>
      <c r="J27" s="22"/>
      <c r="K27" s="22"/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/>
      <c r="R27" s="22"/>
      <c r="S27" s="22">
        <v>1</v>
      </c>
      <c r="T27" s="22">
        <v>0</v>
      </c>
      <c r="U27" s="22">
        <v>1</v>
      </c>
      <c r="V27" s="22">
        <v>0</v>
      </c>
      <c r="W27" s="22">
        <v>1</v>
      </c>
      <c r="X27" s="22"/>
      <c r="Y27" s="22"/>
      <c r="Z27" s="22" t="s">
        <v>8</v>
      </c>
      <c r="AA27" s="22">
        <v>1</v>
      </c>
      <c r="AB27" s="22">
        <v>1</v>
      </c>
      <c r="AC27" s="22">
        <v>1</v>
      </c>
      <c r="AD27" s="22">
        <v>1</v>
      </c>
      <c r="AE27" s="22"/>
      <c r="AF27" s="22"/>
      <c r="AG27" s="22">
        <v>0</v>
      </c>
      <c r="AH27" s="22">
        <v>1</v>
      </c>
      <c r="AI27" s="29"/>
      <c r="AJ27" s="59">
        <f t="shared" si="3"/>
        <v>0.81818181818181823</v>
      </c>
      <c r="AK27" s="60">
        <f t="shared" si="2"/>
        <v>0.13636363636363635</v>
      </c>
      <c r="AL27" s="60">
        <f t="shared" si="2"/>
        <v>0</v>
      </c>
      <c r="AM27" s="61">
        <f t="shared" si="2"/>
        <v>4.5454545454545456E-2</v>
      </c>
    </row>
    <row r="28" spans="2:39" ht="15.75" x14ac:dyDescent="0.25">
      <c r="B28" s="28">
        <v>14</v>
      </c>
      <c r="C28" s="35" t="s">
        <v>49</v>
      </c>
      <c r="E28" s="28">
        <v>1</v>
      </c>
      <c r="F28" s="22">
        <v>1</v>
      </c>
      <c r="G28" s="22">
        <v>1</v>
      </c>
      <c r="H28" s="22">
        <v>1</v>
      </c>
      <c r="I28" s="22">
        <v>1</v>
      </c>
      <c r="J28" s="22"/>
      <c r="K28" s="22"/>
      <c r="L28" s="22">
        <v>1</v>
      </c>
      <c r="M28" s="22">
        <v>1</v>
      </c>
      <c r="N28" s="22">
        <v>1</v>
      </c>
      <c r="O28" s="22">
        <v>0</v>
      </c>
      <c r="P28" s="22">
        <v>1</v>
      </c>
      <c r="Q28" s="22"/>
      <c r="R28" s="22"/>
      <c r="S28" s="22">
        <v>1</v>
      </c>
      <c r="T28" s="22">
        <v>0</v>
      </c>
      <c r="U28" s="22">
        <v>1</v>
      </c>
      <c r="V28" s="22">
        <v>0</v>
      </c>
      <c r="W28" s="22">
        <v>1</v>
      </c>
      <c r="X28" s="22"/>
      <c r="Y28" s="22"/>
      <c r="Z28" s="22" t="s">
        <v>8</v>
      </c>
      <c r="AA28" s="22">
        <v>1</v>
      </c>
      <c r="AB28" s="22">
        <v>1</v>
      </c>
      <c r="AC28" s="22">
        <v>1</v>
      </c>
      <c r="AD28" s="22">
        <v>1</v>
      </c>
      <c r="AE28" s="22"/>
      <c r="AF28" s="22"/>
      <c r="AG28" s="22">
        <v>0</v>
      </c>
      <c r="AH28" s="22">
        <v>1</v>
      </c>
      <c r="AI28" s="29"/>
      <c r="AJ28" s="59">
        <f t="shared" si="3"/>
        <v>0.77272727272727271</v>
      </c>
      <c r="AK28" s="60">
        <f t="shared" si="2"/>
        <v>0.18181818181818182</v>
      </c>
      <c r="AL28" s="60">
        <f t="shared" si="2"/>
        <v>0</v>
      </c>
      <c r="AM28" s="61">
        <f t="shared" si="2"/>
        <v>4.5454545454545456E-2</v>
      </c>
    </row>
    <row r="29" spans="2:39" ht="15.75" x14ac:dyDescent="0.25">
      <c r="B29" s="28">
        <v>15</v>
      </c>
      <c r="C29" s="35" t="s">
        <v>50</v>
      </c>
      <c r="E29" s="28">
        <v>1</v>
      </c>
      <c r="F29" s="22">
        <v>1</v>
      </c>
      <c r="G29" s="22">
        <v>1</v>
      </c>
      <c r="H29" s="22">
        <v>1</v>
      </c>
      <c r="I29" s="22">
        <v>1</v>
      </c>
      <c r="J29" s="22"/>
      <c r="K29" s="22"/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/>
      <c r="R29" s="22"/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/>
      <c r="Y29" s="22"/>
      <c r="Z29" s="22" t="s">
        <v>8</v>
      </c>
      <c r="AA29" s="22">
        <v>1</v>
      </c>
      <c r="AB29" s="22" t="s">
        <v>7</v>
      </c>
      <c r="AC29" s="22">
        <v>1</v>
      </c>
      <c r="AD29" s="22">
        <v>1</v>
      </c>
      <c r="AE29" s="22"/>
      <c r="AF29" s="22"/>
      <c r="AG29" s="22">
        <v>0</v>
      </c>
      <c r="AH29" s="22">
        <v>1</v>
      </c>
      <c r="AI29" s="29"/>
      <c r="AJ29" s="59">
        <f t="shared" si="3"/>
        <v>0.77272727272727271</v>
      </c>
      <c r="AK29" s="60">
        <f t="shared" si="2"/>
        <v>0.13636363636363635</v>
      </c>
      <c r="AL29" s="60">
        <f t="shared" si="2"/>
        <v>4.5454545454545456E-2</v>
      </c>
      <c r="AM29" s="61">
        <f t="shared" si="2"/>
        <v>4.5454545454545456E-2</v>
      </c>
    </row>
    <row r="30" spans="2:39" ht="15.75" x14ac:dyDescent="0.25">
      <c r="B30" s="28">
        <v>16</v>
      </c>
      <c r="C30" s="35" t="s">
        <v>51</v>
      </c>
      <c r="E30" s="28">
        <v>1</v>
      </c>
      <c r="F30" s="22">
        <v>1</v>
      </c>
      <c r="G30" s="22">
        <v>1</v>
      </c>
      <c r="H30" s="22">
        <v>1</v>
      </c>
      <c r="I30" s="22">
        <v>1</v>
      </c>
      <c r="J30" s="22"/>
      <c r="K30" s="22"/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/>
      <c r="R30" s="22"/>
      <c r="S30" s="22">
        <v>1</v>
      </c>
      <c r="T30" s="22">
        <v>0</v>
      </c>
      <c r="U30" s="22">
        <v>1</v>
      </c>
      <c r="V30" s="22">
        <v>0</v>
      </c>
      <c r="W30" s="22">
        <v>1</v>
      </c>
      <c r="X30" s="22"/>
      <c r="Y30" s="22"/>
      <c r="Z30" s="22" t="s">
        <v>8</v>
      </c>
      <c r="AA30" s="22">
        <v>1</v>
      </c>
      <c r="AB30" s="22">
        <v>1</v>
      </c>
      <c r="AC30" s="22">
        <v>1</v>
      </c>
      <c r="AD30" s="22">
        <v>1</v>
      </c>
      <c r="AE30" s="22"/>
      <c r="AF30" s="22"/>
      <c r="AG30" s="22">
        <v>0</v>
      </c>
      <c r="AH30" s="22">
        <v>1</v>
      </c>
      <c r="AI30" s="29"/>
      <c r="AJ30" s="59">
        <f t="shared" si="3"/>
        <v>0.81818181818181823</v>
      </c>
      <c r="AK30" s="60">
        <f t="shared" si="2"/>
        <v>0.13636363636363635</v>
      </c>
      <c r="AL30" s="60">
        <f t="shared" si="2"/>
        <v>0</v>
      </c>
      <c r="AM30" s="61">
        <f t="shared" si="2"/>
        <v>4.5454545454545456E-2</v>
      </c>
    </row>
    <row r="31" spans="2:39" ht="15.75" x14ac:dyDescent="0.25">
      <c r="B31" s="28">
        <v>17</v>
      </c>
      <c r="C31" s="35" t="s">
        <v>52</v>
      </c>
      <c r="E31" s="28">
        <v>1</v>
      </c>
      <c r="F31" s="22">
        <v>1</v>
      </c>
      <c r="G31" s="22">
        <v>1</v>
      </c>
      <c r="H31" s="22">
        <v>1</v>
      </c>
      <c r="I31" s="22">
        <v>1</v>
      </c>
      <c r="J31" s="22"/>
      <c r="K31" s="22"/>
      <c r="L31" s="22">
        <v>1</v>
      </c>
      <c r="M31" s="22">
        <v>1</v>
      </c>
      <c r="N31" s="22">
        <v>0</v>
      </c>
      <c r="O31" s="22">
        <v>1</v>
      </c>
      <c r="P31" s="22">
        <v>1</v>
      </c>
      <c r="Q31" s="22"/>
      <c r="R31" s="22"/>
      <c r="S31" s="22" t="s">
        <v>7</v>
      </c>
      <c r="T31" s="22">
        <v>0</v>
      </c>
      <c r="U31" s="22">
        <v>1</v>
      </c>
      <c r="V31" s="22">
        <v>0</v>
      </c>
      <c r="W31" s="22">
        <v>1</v>
      </c>
      <c r="X31" s="22"/>
      <c r="Y31" s="22"/>
      <c r="Z31" s="22" t="s">
        <v>8</v>
      </c>
      <c r="AA31" s="22">
        <v>1</v>
      </c>
      <c r="AB31" s="22">
        <v>1</v>
      </c>
      <c r="AC31" s="22">
        <v>1</v>
      </c>
      <c r="AD31" s="22">
        <v>1</v>
      </c>
      <c r="AE31" s="22"/>
      <c r="AF31" s="22"/>
      <c r="AG31" s="22">
        <v>0</v>
      </c>
      <c r="AH31" s="22">
        <v>1</v>
      </c>
      <c r="AI31" s="29"/>
      <c r="AJ31" s="59">
        <f t="shared" si="3"/>
        <v>0.72727272727272729</v>
      </c>
      <c r="AK31" s="60">
        <f t="shared" si="3"/>
        <v>0.18181818181818182</v>
      </c>
      <c r="AL31" s="60">
        <f t="shared" si="3"/>
        <v>4.5454545454545456E-2</v>
      </c>
      <c r="AM31" s="61">
        <f t="shared" si="3"/>
        <v>4.5454545454545456E-2</v>
      </c>
    </row>
    <row r="32" spans="2:39" ht="15.75" x14ac:dyDescent="0.25">
      <c r="B32" s="28">
        <v>18</v>
      </c>
      <c r="C32" s="35" t="s">
        <v>53</v>
      </c>
      <c r="E32" s="28">
        <v>1</v>
      </c>
      <c r="F32" s="22">
        <v>1</v>
      </c>
      <c r="G32" s="22">
        <v>1</v>
      </c>
      <c r="H32" s="22">
        <v>1</v>
      </c>
      <c r="I32" s="22">
        <v>1</v>
      </c>
      <c r="J32" s="22"/>
      <c r="K32" s="22"/>
      <c r="L32" s="22">
        <v>1</v>
      </c>
      <c r="M32" s="22">
        <v>1</v>
      </c>
      <c r="N32" s="22">
        <v>1</v>
      </c>
      <c r="O32" s="22">
        <v>1</v>
      </c>
      <c r="P32" s="22">
        <v>1</v>
      </c>
      <c r="Q32" s="22"/>
      <c r="R32" s="22"/>
      <c r="S32" s="22">
        <v>1</v>
      </c>
      <c r="T32" s="22">
        <v>0</v>
      </c>
      <c r="U32" s="22">
        <v>1</v>
      </c>
      <c r="V32" s="22">
        <v>0</v>
      </c>
      <c r="W32" s="22">
        <v>1</v>
      </c>
      <c r="X32" s="22"/>
      <c r="Y32" s="22"/>
      <c r="Z32" s="22" t="s">
        <v>8</v>
      </c>
      <c r="AA32" s="22">
        <v>1</v>
      </c>
      <c r="AB32" s="22">
        <v>1</v>
      </c>
      <c r="AC32" s="22">
        <v>1</v>
      </c>
      <c r="AD32" s="22">
        <v>1</v>
      </c>
      <c r="AE32" s="22"/>
      <c r="AF32" s="22"/>
      <c r="AG32" s="22">
        <v>0</v>
      </c>
      <c r="AH32" s="22">
        <v>1</v>
      </c>
      <c r="AI32" s="29"/>
      <c r="AJ32" s="59">
        <f t="shared" si="3"/>
        <v>0.81818181818181823</v>
      </c>
      <c r="AK32" s="60">
        <f t="shared" si="3"/>
        <v>0.13636363636363635</v>
      </c>
      <c r="AL32" s="60">
        <f t="shared" si="3"/>
        <v>0</v>
      </c>
      <c r="AM32" s="61">
        <f t="shared" si="3"/>
        <v>4.5454545454545456E-2</v>
      </c>
    </row>
    <row r="33" spans="2:39" ht="15.75" x14ac:dyDescent="0.25">
      <c r="B33" s="28">
        <v>19</v>
      </c>
      <c r="C33" s="35" t="s">
        <v>54</v>
      </c>
      <c r="E33" s="28">
        <v>1</v>
      </c>
      <c r="F33" s="22">
        <v>1</v>
      </c>
      <c r="G33" s="22">
        <v>1</v>
      </c>
      <c r="H33" s="22">
        <v>1</v>
      </c>
      <c r="I33" s="22">
        <v>1</v>
      </c>
      <c r="J33" s="22"/>
      <c r="K33" s="22"/>
      <c r="L33" s="22">
        <v>1</v>
      </c>
      <c r="M33" s="22">
        <v>1</v>
      </c>
      <c r="N33" s="22">
        <v>1</v>
      </c>
      <c r="O33" s="22">
        <v>1</v>
      </c>
      <c r="P33" s="22">
        <v>1</v>
      </c>
      <c r="Q33" s="22"/>
      <c r="R33" s="22"/>
      <c r="S33" s="22">
        <v>1</v>
      </c>
      <c r="T33" s="22">
        <v>0</v>
      </c>
      <c r="U33" s="22">
        <v>1</v>
      </c>
      <c r="V33" s="22">
        <v>0</v>
      </c>
      <c r="W33" s="22">
        <v>1</v>
      </c>
      <c r="X33" s="22"/>
      <c r="Y33" s="22"/>
      <c r="Z33" s="22" t="s">
        <v>8</v>
      </c>
      <c r="AA33" s="22">
        <v>1</v>
      </c>
      <c r="AB33" s="22">
        <v>1</v>
      </c>
      <c r="AC33" s="22">
        <v>1</v>
      </c>
      <c r="AD33" s="22">
        <v>1</v>
      </c>
      <c r="AE33" s="22"/>
      <c r="AF33" s="22"/>
      <c r="AG33" s="22">
        <v>0</v>
      </c>
      <c r="AH33" s="22">
        <v>1</v>
      </c>
      <c r="AI33" s="29"/>
      <c r="AJ33" s="59">
        <f t="shared" si="3"/>
        <v>0.81818181818181823</v>
      </c>
      <c r="AK33" s="60">
        <f t="shared" si="3"/>
        <v>0.13636363636363635</v>
      </c>
      <c r="AL33" s="60">
        <f t="shared" si="3"/>
        <v>0</v>
      </c>
      <c r="AM33" s="61">
        <f t="shared" si="3"/>
        <v>4.5454545454545456E-2</v>
      </c>
    </row>
    <row r="34" spans="2:39" ht="15.75" x14ac:dyDescent="0.25">
      <c r="B34" s="28">
        <v>20</v>
      </c>
      <c r="C34" s="35" t="s">
        <v>55</v>
      </c>
      <c r="E34" s="28">
        <v>1</v>
      </c>
      <c r="F34" s="22">
        <v>1</v>
      </c>
      <c r="G34" s="22">
        <v>1</v>
      </c>
      <c r="H34" s="22">
        <v>1</v>
      </c>
      <c r="I34" s="22">
        <v>1</v>
      </c>
      <c r="J34" s="22"/>
      <c r="K34" s="22"/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/>
      <c r="R34" s="22"/>
      <c r="S34" s="22">
        <v>1</v>
      </c>
      <c r="T34" s="22">
        <v>0</v>
      </c>
      <c r="U34" s="22">
        <v>1</v>
      </c>
      <c r="V34" s="22">
        <v>0</v>
      </c>
      <c r="W34" s="22">
        <v>1</v>
      </c>
      <c r="X34" s="22"/>
      <c r="Y34" s="22"/>
      <c r="Z34" s="22" t="s">
        <v>8</v>
      </c>
      <c r="AA34" s="22">
        <v>1</v>
      </c>
      <c r="AB34" s="22">
        <v>1</v>
      </c>
      <c r="AC34" s="22">
        <v>1</v>
      </c>
      <c r="AD34" s="22">
        <v>1</v>
      </c>
      <c r="AE34" s="22"/>
      <c r="AF34" s="22"/>
      <c r="AG34" s="22">
        <v>0</v>
      </c>
      <c r="AH34" s="22">
        <v>1</v>
      </c>
      <c r="AI34" s="29"/>
      <c r="AJ34" s="59">
        <f t="shared" si="3"/>
        <v>0.81818181818181823</v>
      </c>
      <c r="AK34" s="60">
        <f t="shared" si="3"/>
        <v>0.13636363636363635</v>
      </c>
      <c r="AL34" s="60">
        <f t="shared" si="3"/>
        <v>0</v>
      </c>
      <c r="AM34" s="61">
        <f t="shared" si="3"/>
        <v>4.5454545454545456E-2</v>
      </c>
    </row>
    <row r="35" spans="2:39" ht="15.75" x14ac:dyDescent="0.25">
      <c r="B35" s="28">
        <v>21</v>
      </c>
      <c r="C35" s="35" t="s">
        <v>56</v>
      </c>
      <c r="E35" s="28">
        <v>1</v>
      </c>
      <c r="F35" s="22">
        <v>1</v>
      </c>
      <c r="G35" s="22">
        <v>1</v>
      </c>
      <c r="H35" s="22">
        <v>1</v>
      </c>
      <c r="I35" s="22">
        <v>1</v>
      </c>
      <c r="J35" s="22"/>
      <c r="K35" s="22"/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2"/>
      <c r="R35" s="22"/>
      <c r="S35" s="22">
        <v>1</v>
      </c>
      <c r="T35" s="22">
        <v>0</v>
      </c>
      <c r="U35" s="22">
        <v>1</v>
      </c>
      <c r="V35" s="22">
        <v>0</v>
      </c>
      <c r="W35" s="22">
        <v>1</v>
      </c>
      <c r="X35" s="22"/>
      <c r="Y35" s="22"/>
      <c r="Z35" s="22" t="s">
        <v>8</v>
      </c>
      <c r="AA35" s="22">
        <v>1</v>
      </c>
      <c r="AB35" s="22">
        <v>1</v>
      </c>
      <c r="AC35" s="22">
        <v>1</v>
      </c>
      <c r="AD35" s="22">
        <v>1</v>
      </c>
      <c r="AE35" s="22"/>
      <c r="AF35" s="22"/>
      <c r="AG35" s="22">
        <v>0</v>
      </c>
      <c r="AH35" s="22">
        <v>1</v>
      </c>
      <c r="AI35" s="29"/>
      <c r="AJ35" s="59">
        <f t="shared" si="3"/>
        <v>0.81818181818181823</v>
      </c>
      <c r="AK35" s="60">
        <f t="shared" si="3"/>
        <v>0.13636363636363635</v>
      </c>
      <c r="AL35" s="60">
        <f t="shared" si="3"/>
        <v>0</v>
      </c>
      <c r="AM35" s="61">
        <f t="shared" si="3"/>
        <v>4.5454545454545456E-2</v>
      </c>
    </row>
    <row r="36" spans="2:39" ht="15.75" x14ac:dyDescent="0.25">
      <c r="B36" s="28">
        <v>22</v>
      </c>
      <c r="C36" s="35" t="s">
        <v>57</v>
      </c>
      <c r="E36" s="28">
        <v>1</v>
      </c>
      <c r="F36" s="22">
        <v>1</v>
      </c>
      <c r="G36" s="22">
        <v>1</v>
      </c>
      <c r="H36" s="22">
        <v>1</v>
      </c>
      <c r="I36" s="22">
        <v>1</v>
      </c>
      <c r="J36" s="22"/>
      <c r="K36" s="22"/>
      <c r="L36" s="22">
        <v>1</v>
      </c>
      <c r="M36" s="22">
        <v>1</v>
      </c>
      <c r="N36" s="22">
        <v>1</v>
      </c>
      <c r="O36" s="22">
        <v>1</v>
      </c>
      <c r="P36" s="22">
        <v>1</v>
      </c>
      <c r="Q36" s="22"/>
      <c r="R36" s="22"/>
      <c r="S36" s="22">
        <v>1</v>
      </c>
      <c r="T36" s="22">
        <v>0</v>
      </c>
      <c r="U36" s="22">
        <v>1</v>
      </c>
      <c r="V36" s="22">
        <v>0</v>
      </c>
      <c r="W36" s="22">
        <v>1</v>
      </c>
      <c r="X36" s="22"/>
      <c r="Y36" s="22"/>
      <c r="Z36" s="22" t="s">
        <v>8</v>
      </c>
      <c r="AA36" s="22">
        <v>1</v>
      </c>
      <c r="AB36" s="22">
        <v>1</v>
      </c>
      <c r="AC36" s="22">
        <v>1</v>
      </c>
      <c r="AD36" s="22">
        <v>1</v>
      </c>
      <c r="AE36" s="22"/>
      <c r="AF36" s="22"/>
      <c r="AG36" s="22">
        <v>0</v>
      </c>
      <c r="AH36" s="22">
        <v>1</v>
      </c>
      <c r="AI36" s="29"/>
      <c r="AJ36" s="59">
        <f t="shared" si="3"/>
        <v>0.81818181818181823</v>
      </c>
      <c r="AK36" s="60">
        <f t="shared" si="3"/>
        <v>0.13636363636363635</v>
      </c>
      <c r="AL36" s="60">
        <f t="shared" si="3"/>
        <v>0</v>
      </c>
      <c r="AM36" s="61">
        <f t="shared" si="3"/>
        <v>4.5454545454545456E-2</v>
      </c>
    </row>
    <row r="37" spans="2:39" ht="15.75" x14ac:dyDescent="0.25">
      <c r="B37" s="28">
        <v>23</v>
      </c>
      <c r="C37" s="35" t="s">
        <v>58</v>
      </c>
      <c r="E37" s="28">
        <v>1</v>
      </c>
      <c r="F37" s="22">
        <v>1</v>
      </c>
      <c r="G37" s="22">
        <v>1</v>
      </c>
      <c r="H37" s="22">
        <v>1</v>
      </c>
      <c r="I37" s="22">
        <v>1</v>
      </c>
      <c r="J37" s="22"/>
      <c r="K37" s="22"/>
      <c r="L37" s="22">
        <v>1</v>
      </c>
      <c r="M37" s="22">
        <v>1</v>
      </c>
      <c r="N37" s="22">
        <v>1</v>
      </c>
      <c r="O37" s="22">
        <v>1</v>
      </c>
      <c r="P37" s="22">
        <v>1</v>
      </c>
      <c r="Q37" s="22"/>
      <c r="R37" s="22"/>
      <c r="S37" s="22">
        <v>1</v>
      </c>
      <c r="T37" s="22">
        <v>0</v>
      </c>
      <c r="U37" s="22">
        <v>1</v>
      </c>
      <c r="V37" s="22">
        <v>0</v>
      </c>
      <c r="W37" s="22">
        <v>1</v>
      </c>
      <c r="X37" s="22"/>
      <c r="Y37" s="22"/>
      <c r="Z37" s="22" t="s">
        <v>8</v>
      </c>
      <c r="AA37" s="22">
        <v>1</v>
      </c>
      <c r="AB37" s="22">
        <v>1</v>
      </c>
      <c r="AC37" s="22">
        <v>1</v>
      </c>
      <c r="AD37" s="22">
        <v>1</v>
      </c>
      <c r="AE37" s="22"/>
      <c r="AF37" s="22"/>
      <c r="AG37" s="22">
        <v>0</v>
      </c>
      <c r="AH37" s="22">
        <v>1</v>
      </c>
      <c r="AI37" s="29"/>
      <c r="AJ37" s="59">
        <f t="shared" si="3"/>
        <v>0.81818181818181823</v>
      </c>
      <c r="AK37" s="60">
        <f t="shared" si="3"/>
        <v>0.13636363636363635</v>
      </c>
      <c r="AL37" s="60">
        <f t="shared" si="3"/>
        <v>0</v>
      </c>
      <c r="AM37" s="61">
        <f t="shared" si="3"/>
        <v>4.5454545454545456E-2</v>
      </c>
    </row>
    <row r="38" spans="2:39" ht="15.75" x14ac:dyDescent="0.25">
      <c r="B38" s="28">
        <v>24</v>
      </c>
      <c r="C38" s="35"/>
      <c r="E38" s="28">
        <v>1</v>
      </c>
      <c r="F38" s="22">
        <v>1</v>
      </c>
      <c r="G38" s="22">
        <v>1</v>
      </c>
      <c r="H38" s="22">
        <v>1</v>
      </c>
      <c r="I38" s="22">
        <v>1</v>
      </c>
      <c r="J38" s="22"/>
      <c r="K38" s="22"/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/>
      <c r="R38" s="22"/>
      <c r="S38" s="22">
        <v>1</v>
      </c>
      <c r="T38" s="22">
        <v>0</v>
      </c>
      <c r="U38" s="22">
        <v>1</v>
      </c>
      <c r="V38" s="22">
        <v>0</v>
      </c>
      <c r="W38" s="22">
        <v>1</v>
      </c>
      <c r="X38" s="22"/>
      <c r="Y38" s="22"/>
      <c r="Z38" s="22" t="s">
        <v>8</v>
      </c>
      <c r="AA38" s="22">
        <v>1</v>
      </c>
      <c r="AB38" s="22">
        <v>1</v>
      </c>
      <c r="AC38" s="22">
        <v>1</v>
      </c>
      <c r="AD38" s="22">
        <v>1</v>
      </c>
      <c r="AE38" s="22"/>
      <c r="AF38" s="22"/>
      <c r="AG38" s="22">
        <v>0</v>
      </c>
      <c r="AH38" s="22">
        <v>1</v>
      </c>
      <c r="AI38" s="29"/>
      <c r="AJ38" s="59">
        <f t="shared" si="3"/>
        <v>0.81818181818181823</v>
      </c>
      <c r="AK38" s="60">
        <f t="shared" si="3"/>
        <v>0.13636363636363635</v>
      </c>
      <c r="AL38" s="60">
        <f t="shared" si="3"/>
        <v>0</v>
      </c>
      <c r="AM38" s="61">
        <f t="shared" si="3"/>
        <v>4.5454545454545456E-2</v>
      </c>
    </row>
    <row r="39" spans="2:39" ht="15.75" x14ac:dyDescent="0.25">
      <c r="B39" s="28">
        <v>25</v>
      </c>
      <c r="C39" s="35"/>
      <c r="E39" s="28">
        <v>1</v>
      </c>
      <c r="F39" s="22">
        <v>1</v>
      </c>
      <c r="G39" s="22">
        <v>1</v>
      </c>
      <c r="H39" s="22">
        <v>1</v>
      </c>
      <c r="I39" s="22">
        <v>1</v>
      </c>
      <c r="J39" s="22"/>
      <c r="K39" s="22"/>
      <c r="L39" s="22">
        <v>1</v>
      </c>
      <c r="M39" s="22">
        <v>1</v>
      </c>
      <c r="N39" s="22">
        <v>1</v>
      </c>
      <c r="O39" s="22">
        <v>1</v>
      </c>
      <c r="P39" s="22">
        <v>1</v>
      </c>
      <c r="Q39" s="22"/>
      <c r="R39" s="22"/>
      <c r="S39" s="22">
        <v>1</v>
      </c>
      <c r="T39" s="22">
        <v>0</v>
      </c>
      <c r="U39" s="22">
        <v>1</v>
      </c>
      <c r="V39" s="22">
        <v>0</v>
      </c>
      <c r="W39" s="22">
        <v>1</v>
      </c>
      <c r="X39" s="22"/>
      <c r="Y39" s="22"/>
      <c r="Z39" s="22" t="s">
        <v>8</v>
      </c>
      <c r="AA39" s="22">
        <v>1</v>
      </c>
      <c r="AB39" s="22">
        <v>1</v>
      </c>
      <c r="AC39" s="22">
        <v>1</v>
      </c>
      <c r="AD39" s="22">
        <v>1</v>
      </c>
      <c r="AE39" s="22"/>
      <c r="AF39" s="22"/>
      <c r="AG39" s="22">
        <v>0</v>
      </c>
      <c r="AH39" s="22">
        <v>1</v>
      </c>
      <c r="AI39" s="29"/>
      <c r="AJ39" s="59">
        <f t="shared" si="3"/>
        <v>0.81818181818181823</v>
      </c>
      <c r="AK39" s="60">
        <f t="shared" si="3"/>
        <v>0.13636363636363635</v>
      </c>
      <c r="AL39" s="60">
        <f t="shared" si="3"/>
        <v>0</v>
      </c>
      <c r="AM39" s="61">
        <f t="shared" si="3"/>
        <v>4.5454545454545456E-2</v>
      </c>
    </row>
    <row r="40" spans="2:39" ht="15.75" x14ac:dyDescent="0.25">
      <c r="B40" s="28">
        <v>26</v>
      </c>
      <c r="C40" s="35"/>
      <c r="E40" s="28">
        <v>1</v>
      </c>
      <c r="F40" s="22">
        <v>1</v>
      </c>
      <c r="G40" s="22">
        <v>1</v>
      </c>
      <c r="H40" s="22">
        <v>1</v>
      </c>
      <c r="I40" s="22">
        <v>1</v>
      </c>
      <c r="J40" s="22"/>
      <c r="K40" s="22"/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/>
      <c r="R40" s="22"/>
      <c r="S40" s="22">
        <v>1</v>
      </c>
      <c r="T40" s="22">
        <v>0</v>
      </c>
      <c r="U40" s="22">
        <v>1</v>
      </c>
      <c r="V40" s="22">
        <v>0</v>
      </c>
      <c r="W40" s="22">
        <v>1</v>
      </c>
      <c r="X40" s="22"/>
      <c r="Y40" s="22"/>
      <c r="Z40" s="22" t="s">
        <v>8</v>
      </c>
      <c r="AA40" s="22">
        <v>1</v>
      </c>
      <c r="AB40" s="22">
        <v>1</v>
      </c>
      <c r="AC40" s="22">
        <v>1</v>
      </c>
      <c r="AD40" s="22">
        <v>1</v>
      </c>
      <c r="AE40" s="22"/>
      <c r="AF40" s="22"/>
      <c r="AG40" s="22">
        <v>0</v>
      </c>
      <c r="AH40" s="22">
        <v>1</v>
      </c>
      <c r="AI40" s="29"/>
      <c r="AJ40" s="59">
        <f t="shared" si="3"/>
        <v>0.81818181818181823</v>
      </c>
      <c r="AK40" s="60">
        <f t="shared" si="3"/>
        <v>0.13636363636363635</v>
      </c>
      <c r="AL40" s="60">
        <f t="shared" si="3"/>
        <v>0</v>
      </c>
      <c r="AM40" s="61">
        <f t="shared" si="3"/>
        <v>4.5454545454545456E-2</v>
      </c>
    </row>
    <row r="41" spans="2:39" ht="15.75" x14ac:dyDescent="0.25">
      <c r="B41" s="28">
        <v>27</v>
      </c>
      <c r="C41" s="35"/>
      <c r="E41" s="28">
        <v>1</v>
      </c>
      <c r="F41" s="22">
        <v>1</v>
      </c>
      <c r="G41" s="22">
        <v>1</v>
      </c>
      <c r="H41" s="22">
        <v>1</v>
      </c>
      <c r="I41" s="22">
        <v>1</v>
      </c>
      <c r="J41" s="22"/>
      <c r="K41" s="22"/>
      <c r="L41" s="22">
        <v>1</v>
      </c>
      <c r="M41" s="22">
        <v>1</v>
      </c>
      <c r="N41" s="22">
        <v>1</v>
      </c>
      <c r="O41" s="22">
        <v>1</v>
      </c>
      <c r="P41" s="22">
        <v>1</v>
      </c>
      <c r="Q41" s="22"/>
      <c r="R41" s="22"/>
      <c r="S41" s="22">
        <v>1</v>
      </c>
      <c r="T41" s="22">
        <v>0</v>
      </c>
      <c r="U41" s="22">
        <v>1</v>
      </c>
      <c r="V41" s="22">
        <v>0</v>
      </c>
      <c r="W41" s="22">
        <v>1</v>
      </c>
      <c r="X41" s="22"/>
      <c r="Y41" s="22"/>
      <c r="Z41" s="22" t="s">
        <v>8</v>
      </c>
      <c r="AA41" s="22">
        <v>1</v>
      </c>
      <c r="AB41" s="22">
        <v>1</v>
      </c>
      <c r="AC41" s="22">
        <v>1</v>
      </c>
      <c r="AD41" s="22">
        <v>1</v>
      </c>
      <c r="AE41" s="22"/>
      <c r="AF41" s="22"/>
      <c r="AG41" s="22">
        <v>0</v>
      </c>
      <c r="AH41" s="22">
        <v>1</v>
      </c>
      <c r="AI41" s="29"/>
      <c r="AJ41" s="59">
        <f t="shared" si="3"/>
        <v>0.81818181818181823</v>
      </c>
      <c r="AK41" s="60">
        <f t="shared" si="3"/>
        <v>0.13636363636363635</v>
      </c>
      <c r="AL41" s="60">
        <f t="shared" si="3"/>
        <v>0</v>
      </c>
      <c r="AM41" s="61">
        <f t="shared" si="3"/>
        <v>4.5454545454545456E-2</v>
      </c>
    </row>
    <row r="42" spans="2:39" ht="15.75" x14ac:dyDescent="0.25">
      <c r="B42" s="28">
        <v>28</v>
      </c>
      <c r="C42" s="35"/>
      <c r="E42" s="28">
        <v>1</v>
      </c>
      <c r="F42" s="22">
        <v>1</v>
      </c>
      <c r="G42" s="22">
        <v>1</v>
      </c>
      <c r="H42" s="22">
        <v>1</v>
      </c>
      <c r="I42" s="22">
        <v>1</v>
      </c>
      <c r="J42" s="22"/>
      <c r="K42" s="22"/>
      <c r="L42" s="22">
        <v>1</v>
      </c>
      <c r="M42" s="22">
        <v>1</v>
      </c>
      <c r="N42" s="22">
        <v>1</v>
      </c>
      <c r="O42" s="22">
        <v>1</v>
      </c>
      <c r="P42" s="22">
        <v>1</v>
      </c>
      <c r="Q42" s="22"/>
      <c r="R42" s="22"/>
      <c r="S42" s="22">
        <v>1</v>
      </c>
      <c r="T42" s="22">
        <v>0</v>
      </c>
      <c r="U42" s="22">
        <v>1</v>
      </c>
      <c r="V42" s="22">
        <v>0</v>
      </c>
      <c r="W42" s="22">
        <v>1</v>
      </c>
      <c r="X42" s="22"/>
      <c r="Y42" s="22"/>
      <c r="Z42" s="22" t="s">
        <v>8</v>
      </c>
      <c r="AA42" s="22">
        <v>1</v>
      </c>
      <c r="AB42" s="22">
        <v>1</v>
      </c>
      <c r="AC42" s="22">
        <v>1</v>
      </c>
      <c r="AD42" s="22">
        <v>1</v>
      </c>
      <c r="AE42" s="22"/>
      <c r="AF42" s="22"/>
      <c r="AG42" s="22">
        <v>0</v>
      </c>
      <c r="AH42" s="22">
        <v>1</v>
      </c>
      <c r="AI42" s="29"/>
      <c r="AJ42" s="59">
        <f t="shared" si="3"/>
        <v>0.81818181818181823</v>
      </c>
      <c r="AK42" s="60">
        <f t="shared" si="3"/>
        <v>0.13636363636363635</v>
      </c>
      <c r="AL42" s="60">
        <f t="shared" si="3"/>
        <v>0</v>
      </c>
      <c r="AM42" s="61">
        <f t="shared" si="3"/>
        <v>4.5454545454545456E-2</v>
      </c>
    </row>
    <row r="43" spans="2:39" ht="15.75" x14ac:dyDescent="0.25">
      <c r="B43" s="28">
        <v>29</v>
      </c>
      <c r="C43" s="35"/>
      <c r="E43" s="28">
        <v>1</v>
      </c>
      <c r="F43" s="22">
        <v>1</v>
      </c>
      <c r="G43" s="22">
        <v>1</v>
      </c>
      <c r="H43" s="22">
        <v>1</v>
      </c>
      <c r="I43" s="22">
        <v>1</v>
      </c>
      <c r="J43" s="22"/>
      <c r="K43" s="22"/>
      <c r="L43" s="22">
        <v>1</v>
      </c>
      <c r="M43" s="22">
        <v>1</v>
      </c>
      <c r="N43" s="22">
        <v>1</v>
      </c>
      <c r="O43" s="22">
        <v>1</v>
      </c>
      <c r="P43" s="22">
        <v>1</v>
      </c>
      <c r="Q43" s="22"/>
      <c r="R43" s="22"/>
      <c r="S43" s="22">
        <v>1</v>
      </c>
      <c r="T43" s="22">
        <v>0</v>
      </c>
      <c r="U43" s="22">
        <v>1</v>
      </c>
      <c r="V43" s="22">
        <v>0</v>
      </c>
      <c r="W43" s="22">
        <v>1</v>
      </c>
      <c r="X43" s="22"/>
      <c r="Y43" s="22"/>
      <c r="Z43" s="22" t="s">
        <v>8</v>
      </c>
      <c r="AA43" s="22">
        <v>1</v>
      </c>
      <c r="AB43" s="22">
        <v>1</v>
      </c>
      <c r="AC43" s="22">
        <v>1</v>
      </c>
      <c r="AD43" s="22">
        <v>1</v>
      </c>
      <c r="AE43" s="22"/>
      <c r="AF43" s="22"/>
      <c r="AG43" s="22">
        <v>0</v>
      </c>
      <c r="AH43" s="22">
        <v>1</v>
      </c>
      <c r="AI43" s="29"/>
      <c r="AJ43" s="59">
        <f t="shared" si="3"/>
        <v>0.81818181818181823</v>
      </c>
      <c r="AK43" s="60">
        <f t="shared" si="3"/>
        <v>0.13636363636363635</v>
      </c>
      <c r="AL43" s="60">
        <f t="shared" si="3"/>
        <v>0</v>
      </c>
      <c r="AM43" s="61">
        <f t="shared" si="3"/>
        <v>4.5454545454545456E-2</v>
      </c>
    </row>
    <row r="44" spans="2:39" ht="16.5" thickBot="1" x14ac:dyDescent="0.3">
      <c r="B44" s="30">
        <v>30</v>
      </c>
      <c r="C44" s="36"/>
      <c r="E44" s="30">
        <v>1</v>
      </c>
      <c r="F44" s="31">
        <v>1</v>
      </c>
      <c r="G44" s="31">
        <v>1</v>
      </c>
      <c r="H44" s="31">
        <v>1</v>
      </c>
      <c r="I44" s="31">
        <v>1</v>
      </c>
      <c r="J44" s="31"/>
      <c r="K44" s="31"/>
      <c r="L44" s="31">
        <v>1</v>
      </c>
      <c r="M44" s="31">
        <v>1</v>
      </c>
      <c r="N44" s="31">
        <v>1</v>
      </c>
      <c r="O44" s="31">
        <v>1</v>
      </c>
      <c r="P44" s="31">
        <v>1</v>
      </c>
      <c r="Q44" s="31"/>
      <c r="R44" s="31"/>
      <c r="S44" s="31">
        <v>1</v>
      </c>
      <c r="T44" s="31">
        <v>0</v>
      </c>
      <c r="U44" s="31">
        <v>1</v>
      </c>
      <c r="V44" s="31">
        <v>0</v>
      </c>
      <c r="W44" s="31">
        <v>1</v>
      </c>
      <c r="X44" s="31"/>
      <c r="Y44" s="31"/>
      <c r="Z44" s="31" t="s">
        <v>8</v>
      </c>
      <c r="AA44" s="31">
        <v>1</v>
      </c>
      <c r="AB44" s="31">
        <v>1</v>
      </c>
      <c r="AC44" s="31">
        <v>1</v>
      </c>
      <c r="AD44" s="31">
        <v>1</v>
      </c>
      <c r="AE44" s="31"/>
      <c r="AF44" s="31"/>
      <c r="AG44" s="31">
        <v>0</v>
      </c>
      <c r="AH44" s="31">
        <v>1</v>
      </c>
      <c r="AI44" s="32"/>
      <c r="AJ44" s="62">
        <f t="shared" si="3"/>
        <v>0.81818181818181823</v>
      </c>
      <c r="AK44" s="63">
        <f t="shared" si="3"/>
        <v>0.13636363636363635</v>
      </c>
      <c r="AL44" s="63">
        <f t="shared" si="3"/>
        <v>0</v>
      </c>
      <c r="AM44" s="64">
        <f t="shared" si="3"/>
        <v>4.5454545454545456E-2</v>
      </c>
    </row>
    <row r="49" customFormat="1" x14ac:dyDescent="0.2"/>
    <row r="50" customFormat="1" x14ac:dyDescent="0.2"/>
    <row r="51" customFormat="1" x14ac:dyDescent="0.2"/>
    <row r="52" customFormat="1" x14ac:dyDescent="0.2"/>
  </sheetData>
  <mergeCells count="12">
    <mergeCell ref="B3:B5"/>
    <mergeCell ref="Z2:AD2"/>
    <mergeCell ref="S7:U7"/>
    <mergeCell ref="AE3:AF3"/>
    <mergeCell ref="AE5:AF5"/>
    <mergeCell ref="AE7:AF7"/>
    <mergeCell ref="AJ11:AJ13"/>
    <mergeCell ref="AK11:AK13"/>
    <mergeCell ref="AL11:AL13"/>
    <mergeCell ref="AM11:AM13"/>
    <mergeCell ref="S9:U9"/>
    <mergeCell ref="AE9:AF9"/>
  </mergeCells>
  <conditionalFormatting sqref="E15:AI44">
    <cfRule type="cellIs" dxfId="2" priority="1" operator="equal">
      <formula>"J"</formula>
    </cfRule>
    <cfRule type="cellIs" dxfId="1" priority="2" operator="equal">
      <formula>"T"</formula>
    </cfRule>
    <cfRule type="expression" dxfId="0" priority="4">
      <formula>OR(E$12="S",E$12="D")</formula>
    </cfRule>
  </conditionalFormatting>
  <dataValidations count="2">
    <dataValidation type="list" allowBlank="1" showInputMessage="1" showErrorMessage="1" sqref="S9:U9" xr:uid="{10380BA8-8DAF-4709-B8BA-29FBB6D3334E}">
      <formula1>"Enero,Febrero,Marzo,Abril,Mayo,Junio,Julio,Agosto,Septiembre,Octubre,Noviembre,Diciembre"</formula1>
    </dataValidation>
    <dataValidation type="list" allowBlank="1" showInputMessage="1" showErrorMessage="1" sqref="E15:AI44" xr:uid="{89C2EC14-AF03-4059-BAF6-9A1D8441A524}">
      <formula1>"1,0,T,J"</formula1>
    </dataValidation>
  </dataValidations>
  <pageMargins left="0.7" right="0.7" top="0.75" bottom="0.75" header="0.3" footer="0.3"/>
  <pageSetup paperSize="9" scale="4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69543037-124F-4121-A9C4-20640F0329C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E15:AI36 E43:AI44 E41:AI41</xm:sqref>
        </x14:conditionalFormatting>
        <x14:conditionalFormatting xmlns:xm="http://schemas.microsoft.com/office/excel/2006/main">
          <x14:cfRule type="iconSet" priority="8" id="{159829E6-AFC3-4959-9875-425CB101F2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E37:AI37 E39:AI40</xm:sqref>
        </x14:conditionalFormatting>
        <x14:conditionalFormatting xmlns:xm="http://schemas.microsoft.com/office/excel/2006/main">
          <x14:cfRule type="iconSet" priority="6" id="{9056CF41-8095-4FCA-9163-452D676E4EC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E38:AI38</xm:sqref>
        </x14:conditionalFormatting>
        <x14:conditionalFormatting xmlns:xm="http://schemas.microsoft.com/office/excel/2006/main">
          <x14:cfRule type="iconSet" priority="10" id="{7CC3EAFC-98D4-4518-BFD2-4B6CCC62BD5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E42:AI42</xm:sqref>
        </x14:conditionalFormatting>
        <x14:conditionalFormatting xmlns:xm="http://schemas.microsoft.com/office/excel/2006/main">
          <x14:cfRule type="iconSet" priority="13" id="{A7D34C6E-760E-4B9D-8363-A3D1155594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AD3 AD5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E341-1BC2-4225-913B-52A16B96B8AD}">
  <dimension ref="A1:E12"/>
  <sheetViews>
    <sheetView workbookViewId="0">
      <selection activeCell="B1" sqref="B1"/>
    </sheetView>
  </sheetViews>
  <sheetFormatPr baseColWidth="10" defaultRowHeight="14.25" x14ac:dyDescent="0.2"/>
  <sheetData>
    <row r="1" spans="1:5" x14ac:dyDescent="0.2">
      <c r="A1" t="s">
        <v>15</v>
      </c>
      <c r="B1">
        <f>+ROW()</f>
        <v>1</v>
      </c>
      <c r="D1">
        <v>1</v>
      </c>
      <c r="E1" t="s">
        <v>26</v>
      </c>
    </row>
    <row r="2" spans="1:5" x14ac:dyDescent="0.2">
      <c r="A2" t="s">
        <v>16</v>
      </c>
      <c r="B2">
        <f t="shared" ref="B2:B12" si="0">+ROW()</f>
        <v>2</v>
      </c>
      <c r="D2">
        <v>2</v>
      </c>
      <c r="E2" t="s">
        <v>27</v>
      </c>
    </row>
    <row r="3" spans="1:5" x14ac:dyDescent="0.2">
      <c r="A3" t="s">
        <v>6</v>
      </c>
      <c r="B3">
        <f t="shared" si="0"/>
        <v>3</v>
      </c>
      <c r="D3">
        <v>3</v>
      </c>
      <c r="E3" t="s">
        <v>27</v>
      </c>
    </row>
    <row r="4" spans="1:5" x14ac:dyDescent="0.2">
      <c r="A4" t="s">
        <v>17</v>
      </c>
      <c r="B4">
        <f t="shared" si="0"/>
        <v>4</v>
      </c>
      <c r="D4">
        <v>4</v>
      </c>
      <c r="E4" t="s">
        <v>8</v>
      </c>
    </row>
    <row r="5" spans="1:5" x14ac:dyDescent="0.2">
      <c r="A5" t="s">
        <v>18</v>
      </c>
      <c r="B5">
        <f t="shared" si="0"/>
        <v>5</v>
      </c>
      <c r="D5">
        <v>5</v>
      </c>
      <c r="E5" t="s">
        <v>28</v>
      </c>
    </row>
    <row r="6" spans="1:5" x14ac:dyDescent="0.2">
      <c r="A6" t="s">
        <v>19</v>
      </c>
      <c r="B6">
        <f t="shared" si="0"/>
        <v>6</v>
      </c>
      <c r="D6">
        <v>6</v>
      </c>
      <c r="E6" t="s">
        <v>29</v>
      </c>
    </row>
    <row r="7" spans="1:5" x14ac:dyDescent="0.2">
      <c r="A7" t="s">
        <v>20</v>
      </c>
      <c r="B7">
        <f t="shared" si="0"/>
        <v>7</v>
      </c>
      <c r="D7">
        <v>7</v>
      </c>
      <c r="E7" t="s">
        <v>30</v>
      </c>
    </row>
    <row r="8" spans="1:5" x14ac:dyDescent="0.2">
      <c r="A8" t="s">
        <v>21</v>
      </c>
      <c r="B8">
        <f t="shared" si="0"/>
        <v>8</v>
      </c>
    </row>
    <row r="9" spans="1:5" x14ac:dyDescent="0.2">
      <c r="A9" t="s">
        <v>22</v>
      </c>
      <c r="B9">
        <f t="shared" si="0"/>
        <v>9</v>
      </c>
    </row>
    <row r="10" spans="1:5" x14ac:dyDescent="0.2">
      <c r="A10" t="s">
        <v>23</v>
      </c>
      <c r="B10">
        <f t="shared" si="0"/>
        <v>10</v>
      </c>
    </row>
    <row r="11" spans="1:5" x14ac:dyDescent="0.2">
      <c r="A11" t="s">
        <v>24</v>
      </c>
      <c r="B11">
        <f t="shared" si="0"/>
        <v>11</v>
      </c>
    </row>
    <row r="12" spans="1:5" x14ac:dyDescent="0.2">
      <c r="A12" t="s">
        <v>25</v>
      </c>
      <c r="B12">
        <f t="shared" si="0"/>
        <v>12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- AYUDA -</vt:lpstr>
      <vt:lpstr>LISTADO-ASISTENCIA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excelfull.com</dc:creator>
  <cp:lastModifiedBy>henry mayta mamani</cp:lastModifiedBy>
  <dcterms:created xsi:type="dcterms:W3CDTF">2021-12-06T19:45:10Z</dcterms:created>
  <dcterms:modified xsi:type="dcterms:W3CDTF">2025-06-15T01:14:46Z</dcterms:modified>
</cp:coreProperties>
</file>