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xr:revisionPtr revIDLastSave="0" documentId="13_ncr:1_{5CC28D56-D6C8-4DF2-AC0C-8B3CC06E6D02}" xr6:coauthVersionLast="47" xr6:coauthVersionMax="47" xr10:uidLastSave="{00000000-0000-0000-0000-000000000000}"/>
  <bookViews>
    <workbookView xWindow="28680" yWindow="-120" windowWidth="21840" windowHeight="13020"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3" i="11" l="1"/>
  <c r="E9" i="11" l="1"/>
  <c r="E28" i="11" s="1"/>
  <c r="F28" i="11" s="1"/>
  <c r="E29" i="11" s="1"/>
  <c r="F29" i="11" s="1"/>
  <c r="H29" i="11" s="1"/>
  <c r="E16" i="11"/>
  <c r="F16" i="11" s="1"/>
  <c r="E15" i="11"/>
  <c r="F15" i="11" s="1"/>
  <c r="E14" i="11"/>
  <c r="F14" i="11" s="1"/>
  <c r="E10" i="11"/>
  <c r="E13" i="11"/>
  <c r="F13" i="11" s="1"/>
  <c r="E12" i="11"/>
  <c r="F12" i="11" s="1"/>
  <c r="E11" i="11"/>
  <c r="F11" i="11" s="1"/>
  <c r="I5" i="11"/>
  <c r="H40" i="11"/>
  <c r="H39" i="11"/>
  <c r="H38" i="11"/>
  <c r="H37" i="11"/>
  <c r="H36" i="11"/>
  <c r="H35" i="11"/>
  <c r="H33" i="11"/>
  <c r="H27" i="11"/>
  <c r="H17" i="11"/>
  <c r="H8" i="11"/>
  <c r="F9" i="11" l="1"/>
  <c r="H9" i="11" s="1"/>
  <c r="E30" i="11"/>
  <c r="F30" i="11" s="1"/>
  <c r="H28" i="11"/>
  <c r="F10" i="11"/>
  <c r="E18" i="11"/>
  <c r="E19" i="11" s="1"/>
  <c r="I6" i="11"/>
  <c r="E32" i="11" l="1"/>
  <c r="F32" i="11" s="1"/>
  <c r="H32" i="11" s="1"/>
  <c r="H34" i="11"/>
  <c r="E31" i="11"/>
  <c r="F19" i="11"/>
  <c r="H10" i="11" s="1"/>
  <c r="F18" i="11"/>
  <c r="H18" i="11" s="1"/>
  <c r="H16" i="11"/>
  <c r="J5" i="11"/>
  <c r="K5" i="11" s="1"/>
  <c r="L5" i="11" s="1"/>
  <c r="M5" i="11" s="1"/>
  <c r="N5" i="11" s="1"/>
  <c r="O5" i="11" s="1"/>
  <c r="P5" i="11" s="1"/>
  <c r="I4" i="11"/>
  <c r="H30" i="11" l="1"/>
  <c r="F31" i="11"/>
  <c r="H31" i="11" s="1"/>
  <c r="H19" i="11"/>
  <c r="E20" i="11"/>
  <c r="E21" i="11" s="1"/>
  <c r="E26" i="11" s="1"/>
  <c r="H11" i="11"/>
  <c r="H12" i="11"/>
  <c r="P4" i="11"/>
  <c r="Q5" i="11"/>
  <c r="R5" i="11" s="1"/>
  <c r="S5" i="11" s="1"/>
  <c r="T5" i="11" s="1"/>
  <c r="U5" i="11" s="1"/>
  <c r="V5" i="11" s="1"/>
  <c r="W5" i="11" s="1"/>
  <c r="J6" i="11"/>
  <c r="F26" i="11" l="1"/>
  <c r="H26" i="11" s="1"/>
  <c r="F21" i="11"/>
  <c r="H21" i="11" s="1"/>
  <c r="F20" i="11"/>
  <c r="H20"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<sst xmlns="http://schemas.openxmlformats.org/spreadsheetml/2006/main" count="85" uniqueCount="72">
  <si>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</si>
  <si>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</si>
  <si>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</si>
  <si>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</si>
  <si>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</si>
  <si>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</si>
  <si>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</si>
  <si>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</si>
  <si>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</si>
  <si>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</si>
  <si>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</si>
  <si>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</si>
  <si>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</si>
  <si>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</si>
  <si>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Responsable del proyecto</t>
  </si>
  <si>
    <t>TAREA</t>
  </si>
  <si>
    <t>Tarea 2</t>
  </si>
  <si>
    <t>Tarea 3</t>
  </si>
  <si>
    <t>Tarea 4</t>
  </si>
  <si>
    <t>Tarea 5</t>
  </si>
  <si>
    <t>Inserte nuevas filas ENCIMA de ésta</t>
  </si>
  <si>
    <t>Inicio del proyecto:</t>
  </si>
  <si>
    <t>Semana para mostrar:</t>
  </si>
  <si>
    <t>ASIGNADO
A</t>
  </si>
  <si>
    <t>PROGRESO</t>
  </si>
  <si>
    <t>INICIO</t>
  </si>
  <si>
    <t>fecha</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</si>
  <si>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</si>
  <si>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</si>
  <si>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</si>
  <si>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</si>
  <si>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</si>
  <si>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</si>
  <si>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</si>
  <si>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</si>
  <si>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</si>
  <si>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</si>
  <si>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</si>
  <si>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</si>
  <si>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</si>
  <si>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</si>
  <si>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</si>
  <si>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</si>
  <si>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</si>
  <si>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PROYECTO GRUPAL</t>
  </si>
  <si>
    <t>Henry</t>
  </si>
  <si>
    <t>Definir problemática</t>
  </si>
  <si>
    <t>Definir los objetivos y KPIs</t>
  </si>
  <si>
    <t>Definir el alcance</t>
  </si>
  <si>
    <t>Armar repositorio GitHub</t>
  </si>
  <si>
    <t>Definir stack tecnológico</t>
  </si>
  <si>
    <t>Definir roles y responsabilidades</t>
  </si>
  <si>
    <t>Presentar un cronograma general  - Gantt</t>
  </si>
  <si>
    <t>Realizar un análisis preliminar de calidad de datos</t>
  </si>
  <si>
    <t>HITO 1: Propuesta de Proyecto</t>
  </si>
  <si>
    <t>HITO 2: Data Engineering</t>
  </si>
  <si>
    <t>Diseño adecuado del modelo ER</t>
  </si>
  <si>
    <t>Pipelines para alimentar el DW</t>
  </si>
  <si>
    <t>Data Warehouse</t>
  </si>
  <si>
    <t>Automatización</t>
  </si>
  <si>
    <t>Validación de datos</t>
  </si>
  <si>
    <t>Documentación</t>
  </si>
  <si>
    <t>Diagrama ER detallado (tablas, PK, FK y tipo de dato=</t>
  </si>
  <si>
    <t>Diccionario de datos</t>
  </si>
  <si>
    <t>Workflow detallando tecnologías</t>
  </si>
  <si>
    <t>HITO 3: Data Analytics + ML</t>
  </si>
  <si>
    <t>Diseño de reportes/dashboards</t>
  </si>
  <si>
    <t>KPIs</t>
  </si>
  <si>
    <t>Modelo ML</t>
  </si>
  <si>
    <t>Modelo de ML en producción</t>
  </si>
  <si>
    <t>HITO 4: Retoques finales</t>
  </si>
  <si>
    <t>Práctica de presentación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</si>
</sst>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70" fontId="0" fillId="8" borderId="2" xfId="0" applyNumberFormat="1" applyFill="1" applyBorder="1" applyAlignment="1">
      <alignment horizontal="center" vertical="center"/>
    </xf>
    <xf numFmtId="170" fontId="5" fillId="8" borderId="2" xfId="0" applyNumberFormat="1" applyFont="1" applyFill="1" applyBorder="1" applyAlignment="1">
      <alignment horizontal="center" vertical="center"/>
    </xf>
    <xf numFmtId="170" fontId="0" fillId="9" borderId="2" xfId="0" applyNumberFormat="1" applyFill="1" applyBorder="1" applyAlignment="1">
      <alignment horizontal="center" vertical="center"/>
    </xf>
    <xf numFmtId="170" fontId="5" fillId="9" borderId="2" xfId="0" applyNumberFormat="1" applyFont="1" applyFill="1" applyBorder="1" applyAlignment="1">
      <alignment horizontal="center" vertical="center"/>
    </xf>
    <xf numFmtId="170" fontId="0" fillId="6" borderId="2" xfId="0" applyNumberFormat="1" applyFill="1" applyBorder="1" applyAlignment="1">
      <alignment horizontal="center" vertical="center"/>
    </xf>
    <xf numFmtId="170" fontId="5" fillId="6" borderId="2" xfId="0" applyNumberFormat="1" applyFont="1" applyFill="1" applyBorder="1" applyAlignment="1">
      <alignment horizontal="center" vertical="center"/>
    </xf>
    <xf numFmtId="170" fontId="9" fillId="11" borderId="2" xfId="10" applyFill="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4" fillId="2" borderId="2" xfId="0" applyNumberFormat="1" applyFont="1" applyFill="1" applyBorder="1" applyAlignment="1">
      <alignment horizontal="left" vertical="center"/>
    </xf>
    <xf numFmtId="170"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0" fontId="9" fillId="3" borderId="2" xfId="10" applyFill="1">
      <alignment horizontal="center" vertical="center"/>
    </xf>
    <xf numFmtId="170" fontId="9" fillId="4" borderId="2" xfId="10" applyFill="1">
      <alignment horizontal="center" vertical="center"/>
    </xf>
    <xf numFmtId="170" fontId="9" fillId="10" borderId="2" xfId="10" applyFill="1">
      <alignment horizontal="center" vertical="center"/>
    </xf>
    <xf numFmtId="170" fontId="9" fillId="0" borderId="2" xfId="10">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3"/>
  <sheetViews>
    <sheetView showGridLines="0" tabSelected="1" showRuler="0" zoomScale="80" zoomScaleNormal="80" zoomScalePageLayoutView="70" workbookViewId="0">
      <pane ySplit="6" topLeftCell="A8" activePane="bottomLeft" state="frozen"/>
      <selection pane="bottomLeft" activeCell="U14" sqref="U14"/>
    </sheetView>
  </sheetViews>
  <sheetFormatPr baseColWidth="10" defaultColWidth="9.109375" defaultRowHeight="30" customHeight="1" x14ac:dyDescent="0.3"/>
  <cols>
    <col min="1" max="1" width="2.6640625" style="45" customWidth="1"/>
    <col min="2" max="2" width="51.44140625" customWidth="1"/>
    <col min="3" max="3" width="30.6640625" customWidth="1"/>
    <col min="4" max="4" width="10.6640625" customWidth="1"/>
    <col min="5" max="5" width="10.44140625" style="5" customWidth="1"/>
    <col min="6" max="6" width="10.44140625" customWidth="1"/>
    <col min="7" max="7" width="2.6640625" customWidth="1"/>
    <col min="8" max="8" width="9.44140625" hidden="1" customWidth="1"/>
    <col min="9" max="64" width="3.33203125" customWidth="1"/>
    <col min="69" max="70" width="10.33203125"/>
  </cols>
  <sheetData>
    <row r="1" spans="1:64" ht="30" customHeight="1" x14ac:dyDescent="0.55000000000000004">
      <c r="A1" s="46" t="s">
        <v>0</v>
      </c>
      <c r="B1" s="49" t="s">
        <v>44</v>
      </c>
      <c r="C1" s="1"/>
      <c r="D1" s="2"/>
      <c r="E1" s="4"/>
      <c r="F1" s="34"/>
      <c r="H1" s="2"/>
      <c r="I1" s="67" t="s">
        <v>29</v>
      </c>
    </row>
    <row r="2" spans="1:64" ht="30" customHeight="1" x14ac:dyDescent="0.35">
      <c r="A2" s="45" t="s">
        <v>1</v>
      </c>
      <c r="B2" s="50" t="s">
        <v>45</v>
      </c>
      <c r="I2" s="68" t="s">
        <v>30</v>
      </c>
    </row>
    <row r="3" spans="1:64" ht="30" customHeight="1" x14ac:dyDescent="0.3">
      <c r="A3" s="45" t="s">
        <v>2</v>
      </c>
      <c r="B3" s="51" t="s">
        <v>14</v>
      </c>
      <c r="C3" s="92" t="s">
        <v>21</v>
      </c>
      <c r="D3" s="93"/>
      <c r="E3" s="91">
        <f ca="1">TODAY()</f>
        <v>44937</v>
      </c>
      <c r="F3" s="91"/>
    </row>
    <row r="4" spans="1:64" ht="30" customHeight="1" x14ac:dyDescent="0.3">
      <c r="A4" s="46" t="s">
        <v>3</v>
      </c>
      <c r="C4" s="92" t="s">
        <v>22</v>
      </c>
      <c r="D4" s="93"/>
      <c r="E4" s="7">
        <v>1</v>
      </c>
      <c r="I4" s="88">
        <f ca="1">I5</f>
        <v>44935</v>
      </c>
      <c r="J4" s="89"/>
      <c r="K4" s="89"/>
      <c r="L4" s="89"/>
      <c r="M4" s="89"/>
      <c r="N4" s="89"/>
      <c r="O4" s="90"/>
      <c r="P4" s="88">
        <f ca="1">P5</f>
        <v>44942</v>
      </c>
      <c r="Q4" s="89"/>
      <c r="R4" s="89"/>
      <c r="S4" s="89"/>
      <c r="T4" s="89"/>
      <c r="U4" s="89"/>
      <c r="V4" s="90"/>
      <c r="W4" s="88">
        <f ca="1">W5</f>
        <v>44949</v>
      </c>
      <c r="X4" s="89"/>
      <c r="Y4" s="89"/>
      <c r="Z4" s="89"/>
      <c r="AA4" s="89"/>
      <c r="AB4" s="89"/>
      <c r="AC4" s="90"/>
      <c r="AD4" s="88">
        <f ca="1">AD5</f>
        <v>44956</v>
      </c>
      <c r="AE4" s="89"/>
      <c r="AF4" s="89"/>
      <c r="AG4" s="89"/>
      <c r="AH4" s="89"/>
      <c r="AI4" s="89"/>
      <c r="AJ4" s="90"/>
      <c r="AK4" s="88">
        <f ca="1">AK5</f>
        <v>44963</v>
      </c>
      <c r="AL4" s="89"/>
      <c r="AM4" s="89"/>
      <c r="AN4" s="89"/>
      <c r="AO4" s="89"/>
      <c r="AP4" s="89"/>
      <c r="AQ4" s="90"/>
      <c r="AR4" s="88">
        <f ca="1">AR5</f>
        <v>44970</v>
      </c>
      <c r="AS4" s="89"/>
      <c r="AT4" s="89"/>
      <c r="AU4" s="89"/>
      <c r="AV4" s="89"/>
      <c r="AW4" s="89"/>
      <c r="AX4" s="90"/>
      <c r="AY4" s="88">
        <f ca="1">AY5</f>
        <v>44977</v>
      </c>
      <c r="AZ4" s="89"/>
      <c r="BA4" s="89"/>
      <c r="BB4" s="89"/>
      <c r="BC4" s="89"/>
      <c r="BD4" s="89"/>
      <c r="BE4" s="90"/>
      <c r="BF4" s="88">
        <f ca="1">BF5</f>
        <v>44984</v>
      </c>
      <c r="BG4" s="89"/>
      <c r="BH4" s="89"/>
      <c r="BI4" s="89"/>
      <c r="BJ4" s="89"/>
      <c r="BK4" s="89"/>
      <c r="BL4" s="90"/>
    </row>
    <row r="5" spans="1:64" ht="15" customHeight="1" x14ac:dyDescent="0.3">
      <c r="A5" s="46" t="s">
        <v>4</v>
      </c>
      <c r="B5" s="66"/>
      <c r="C5" s="66"/>
      <c r="D5" s="66"/>
      <c r="E5" s="66"/>
      <c r="F5" s="66"/>
      <c r="G5" s="66"/>
      <c r="I5" s="81">
        <f ca="1">Inicio_del_proyecto-WEEKDAY(Inicio_del_proyecto,1)+2+7*(Semana_para_mostrar-1)</f>
        <v>44935</v>
      </c>
      <c r="J5" s="82">
        <f ca="1">I5+1</f>
        <v>44936</v>
      </c>
      <c r="K5" s="82">
        <f t="shared" ref="K5:AX5" ca="1" si="0">J5+1</f>
        <v>44937</v>
      </c>
      <c r="L5" s="82">
        <f t="shared" ca="1" si="0"/>
        <v>44938</v>
      </c>
      <c r="M5" s="82">
        <f t="shared" ca="1" si="0"/>
        <v>44939</v>
      </c>
      <c r="N5" s="82">
        <f t="shared" ca="1" si="0"/>
        <v>44940</v>
      </c>
      <c r="O5" s="83">
        <f t="shared" ca="1" si="0"/>
        <v>44941</v>
      </c>
      <c r="P5" s="81">
        <f ca="1">O5+1</f>
        <v>44942</v>
      </c>
      <c r="Q5" s="82">
        <f ca="1">P5+1</f>
        <v>44943</v>
      </c>
      <c r="R5" s="82">
        <f t="shared" ca="1" si="0"/>
        <v>44944</v>
      </c>
      <c r="S5" s="82">
        <f t="shared" ca="1" si="0"/>
        <v>44945</v>
      </c>
      <c r="T5" s="82">
        <f t="shared" ca="1" si="0"/>
        <v>44946</v>
      </c>
      <c r="U5" s="82">
        <f t="shared" ca="1" si="0"/>
        <v>44947</v>
      </c>
      <c r="V5" s="83">
        <f t="shared" ca="1" si="0"/>
        <v>44948</v>
      </c>
      <c r="W5" s="81">
        <f ca="1">V5+1</f>
        <v>44949</v>
      </c>
      <c r="X5" s="82">
        <f ca="1">W5+1</f>
        <v>44950</v>
      </c>
      <c r="Y5" s="82">
        <f t="shared" ca="1" si="0"/>
        <v>44951</v>
      </c>
      <c r="Z5" s="82">
        <f t="shared" ca="1" si="0"/>
        <v>44952</v>
      </c>
      <c r="AA5" s="82">
        <f t="shared" ca="1" si="0"/>
        <v>44953</v>
      </c>
      <c r="AB5" s="82">
        <f t="shared" ca="1" si="0"/>
        <v>44954</v>
      </c>
      <c r="AC5" s="83">
        <f t="shared" ca="1" si="0"/>
        <v>44955</v>
      </c>
      <c r="AD5" s="81">
        <f ca="1">AC5+1</f>
        <v>44956</v>
      </c>
      <c r="AE5" s="82">
        <f ca="1">AD5+1</f>
        <v>44957</v>
      </c>
      <c r="AF5" s="82">
        <f t="shared" ca="1" si="0"/>
        <v>44958</v>
      </c>
      <c r="AG5" s="82">
        <f t="shared" ca="1" si="0"/>
        <v>44959</v>
      </c>
      <c r="AH5" s="82">
        <f t="shared" ca="1" si="0"/>
        <v>44960</v>
      </c>
      <c r="AI5" s="82">
        <f t="shared" ca="1" si="0"/>
        <v>44961</v>
      </c>
      <c r="AJ5" s="83">
        <f t="shared" ca="1" si="0"/>
        <v>44962</v>
      </c>
      <c r="AK5" s="81">
        <f ca="1">AJ5+1</f>
        <v>44963</v>
      </c>
      <c r="AL5" s="82">
        <f ca="1">AK5+1</f>
        <v>44964</v>
      </c>
      <c r="AM5" s="82">
        <f t="shared" ca="1" si="0"/>
        <v>44965</v>
      </c>
      <c r="AN5" s="82">
        <f t="shared" ca="1" si="0"/>
        <v>44966</v>
      </c>
      <c r="AO5" s="82">
        <f t="shared" ca="1" si="0"/>
        <v>44967</v>
      </c>
      <c r="AP5" s="82">
        <f t="shared" ca="1" si="0"/>
        <v>44968</v>
      </c>
      <c r="AQ5" s="83">
        <f t="shared" ca="1" si="0"/>
        <v>44969</v>
      </c>
      <c r="AR5" s="81">
        <f ca="1">AQ5+1</f>
        <v>44970</v>
      </c>
      <c r="AS5" s="82">
        <f ca="1">AR5+1</f>
        <v>44971</v>
      </c>
      <c r="AT5" s="82">
        <f t="shared" ca="1" si="0"/>
        <v>44972</v>
      </c>
      <c r="AU5" s="82">
        <f t="shared" ca="1" si="0"/>
        <v>44973</v>
      </c>
      <c r="AV5" s="82">
        <f t="shared" ca="1" si="0"/>
        <v>44974</v>
      </c>
      <c r="AW5" s="82">
        <f t="shared" ca="1" si="0"/>
        <v>44975</v>
      </c>
      <c r="AX5" s="83">
        <f t="shared" ca="1" si="0"/>
        <v>44976</v>
      </c>
      <c r="AY5" s="81">
        <f ca="1">AX5+1</f>
        <v>44977</v>
      </c>
      <c r="AZ5" s="82">
        <f ca="1">AY5+1</f>
        <v>44978</v>
      </c>
      <c r="BA5" s="82">
        <f t="shared" ref="BA5:BE5" ca="1" si="1">AZ5+1</f>
        <v>44979</v>
      </c>
      <c r="BB5" s="82">
        <f t="shared" ca="1" si="1"/>
        <v>44980</v>
      </c>
      <c r="BC5" s="82">
        <f t="shared" ca="1" si="1"/>
        <v>44981</v>
      </c>
      <c r="BD5" s="82">
        <f t="shared" ca="1" si="1"/>
        <v>44982</v>
      </c>
      <c r="BE5" s="83">
        <f t="shared" ca="1" si="1"/>
        <v>44983</v>
      </c>
      <c r="BF5" s="81">
        <f ca="1">BE5+1</f>
        <v>44984</v>
      </c>
      <c r="BG5" s="82">
        <f ca="1">BF5+1</f>
        <v>44985</v>
      </c>
      <c r="BH5" s="82">
        <f t="shared" ref="BH5:BL5" ca="1" si="2">BG5+1</f>
        <v>44986</v>
      </c>
      <c r="BI5" s="82">
        <f t="shared" ca="1" si="2"/>
        <v>44987</v>
      </c>
      <c r="BJ5" s="82">
        <f t="shared" ca="1" si="2"/>
        <v>44988</v>
      </c>
      <c r="BK5" s="82">
        <f t="shared" ca="1" si="2"/>
        <v>44989</v>
      </c>
      <c r="BL5" s="83">
        <f t="shared" ca="1" si="2"/>
        <v>44990</v>
      </c>
    </row>
    <row r="6" spans="1:64" ht="30" customHeight="1" thickBot="1" x14ac:dyDescent="0.35">
      <c r="A6" s="46" t="s">
        <v>5</v>
      </c>
      <c r="B6" s="8" t="s">
        <v>15</v>
      </c>
      <c r="C6" s="9" t="s">
        <v>23</v>
      </c>
      <c r="D6" s="9" t="s">
        <v>24</v>
      </c>
      <c r="E6" s="9" t="s">
        <v>25</v>
      </c>
      <c r="F6" s="9" t="s">
        <v>27</v>
      </c>
      <c r="G6" s="9"/>
      <c r="H6" s="9" t="s">
        <v>28</v>
      </c>
      <c r="I6" s="10" t="str">
        <f t="shared" ref="I6" ca="1" si="3">LEFT(TEXT(I5,"ddd"),1)</f>
        <v>l</v>
      </c>
      <c r="J6" s="10" t="str">
        <f t="shared" ref="J6:AR6" ca="1" si="4">LEFT(TEXT(J5,"ddd"),1)</f>
        <v>m</v>
      </c>
      <c r="K6" s="10" t="str">
        <f t="shared" ca="1" si="4"/>
        <v>m</v>
      </c>
      <c r="L6" s="10" t="str">
        <f t="shared" ca="1" si="4"/>
        <v>j</v>
      </c>
      <c r="M6" s="10" t="str">
        <f t="shared" ca="1" si="4"/>
        <v>v</v>
      </c>
      <c r="N6" s="10" t="str">
        <f t="shared" ca="1" si="4"/>
        <v>s</v>
      </c>
      <c r="O6" s="10" t="str">
        <f t="shared" ca="1" si="4"/>
        <v>d</v>
      </c>
      <c r="P6" s="10" t="str">
        <f t="shared" ca="1" si="4"/>
        <v>l</v>
      </c>
      <c r="Q6" s="10" t="str">
        <f t="shared" ca="1" si="4"/>
        <v>m</v>
      </c>
      <c r="R6" s="10" t="str">
        <f t="shared" ca="1" si="4"/>
        <v>m</v>
      </c>
      <c r="S6" s="10" t="str">
        <f t="shared" ca="1" si="4"/>
        <v>j</v>
      </c>
      <c r="T6" s="10" t="str">
        <f t="shared" ca="1" si="4"/>
        <v>v</v>
      </c>
      <c r="U6" s="10" t="str">
        <f t="shared" ca="1" si="4"/>
        <v>s</v>
      </c>
      <c r="V6" s="10" t="str">
        <f t="shared" ca="1" si="4"/>
        <v>d</v>
      </c>
      <c r="W6" s="10" t="str">
        <f t="shared" ca="1" si="4"/>
        <v>l</v>
      </c>
      <c r="X6" s="10" t="str">
        <f t="shared" ca="1" si="4"/>
        <v>m</v>
      </c>
      <c r="Y6" s="10" t="str">
        <f t="shared" ca="1" si="4"/>
        <v>m</v>
      </c>
      <c r="Z6" s="10" t="str">
        <f t="shared" ca="1" si="4"/>
        <v>j</v>
      </c>
      <c r="AA6" s="10" t="str">
        <f t="shared" ca="1" si="4"/>
        <v>v</v>
      </c>
      <c r="AB6" s="10" t="str">
        <f t="shared" ca="1" si="4"/>
        <v>s</v>
      </c>
      <c r="AC6" s="10" t="str">
        <f t="shared" ca="1" si="4"/>
        <v>d</v>
      </c>
      <c r="AD6" s="10" t="str">
        <f t="shared" ca="1" si="4"/>
        <v>l</v>
      </c>
      <c r="AE6" s="10" t="str">
        <f t="shared" ca="1" si="4"/>
        <v>m</v>
      </c>
      <c r="AF6" s="10" t="str">
        <f t="shared" ca="1" si="4"/>
        <v>m</v>
      </c>
      <c r="AG6" s="10" t="str">
        <f t="shared" ca="1" si="4"/>
        <v>j</v>
      </c>
      <c r="AH6" s="10" t="str">
        <f t="shared" ca="1" si="4"/>
        <v>v</v>
      </c>
      <c r="AI6" s="10" t="str">
        <f t="shared" ca="1" si="4"/>
        <v>s</v>
      </c>
      <c r="AJ6" s="10" t="str">
        <f t="shared" ca="1" si="4"/>
        <v>d</v>
      </c>
      <c r="AK6" s="10" t="str">
        <f t="shared" ca="1" si="4"/>
        <v>l</v>
      </c>
      <c r="AL6" s="10" t="str">
        <f t="shared" ca="1" si="4"/>
        <v>m</v>
      </c>
      <c r="AM6" s="10" t="str">
        <f t="shared" ca="1" si="4"/>
        <v>m</v>
      </c>
      <c r="AN6" s="10" t="str">
        <f t="shared" ca="1" si="4"/>
        <v>j</v>
      </c>
      <c r="AO6" s="10" t="str">
        <f t="shared" ca="1" si="4"/>
        <v>v</v>
      </c>
      <c r="AP6" s="10" t="str">
        <f t="shared" ca="1" si="4"/>
        <v>s</v>
      </c>
      <c r="AQ6" s="10" t="str">
        <f t="shared" ca="1" si="4"/>
        <v>d</v>
      </c>
      <c r="AR6" s="10" t="str">
        <f t="shared" ca="1" si="4"/>
        <v>l</v>
      </c>
      <c r="AS6" s="10" t="str">
        <f t="shared" ref="AS6:BL6" ca="1" si="5">LEFT(TEXT(AS5,"ddd"),1)</f>
        <v>m</v>
      </c>
      <c r="AT6" s="10" t="str">
        <f t="shared" ca="1" si="5"/>
        <v>m</v>
      </c>
      <c r="AU6" s="10" t="str">
        <f t="shared" ca="1" si="5"/>
        <v>j</v>
      </c>
      <c r="AV6" s="10" t="str">
        <f t="shared" ca="1" si="5"/>
        <v>v</v>
      </c>
      <c r="AW6" s="10" t="str">
        <f t="shared" ca="1" si="5"/>
        <v>s</v>
      </c>
      <c r="AX6" s="10" t="str">
        <f t="shared" ca="1" si="5"/>
        <v>d</v>
      </c>
      <c r="AY6" s="10" t="str">
        <f t="shared" ca="1" si="5"/>
        <v>l</v>
      </c>
      <c r="AZ6" s="10" t="str">
        <f t="shared" ca="1" si="5"/>
        <v>m</v>
      </c>
      <c r="BA6" s="10" t="str">
        <f t="shared" ca="1" si="5"/>
        <v>m</v>
      </c>
      <c r="BB6" s="10" t="str">
        <f t="shared" ca="1" si="5"/>
        <v>j</v>
      </c>
      <c r="BC6" s="10" t="str">
        <f t="shared" ca="1" si="5"/>
        <v>v</v>
      </c>
      <c r="BD6" s="10" t="str">
        <f t="shared" ca="1" si="5"/>
        <v>s</v>
      </c>
      <c r="BE6" s="10" t="str">
        <f t="shared" ca="1" si="5"/>
        <v>d</v>
      </c>
      <c r="BF6" s="10" t="str">
        <f t="shared" ca="1" si="5"/>
        <v>l</v>
      </c>
      <c r="BG6" s="10" t="str">
        <f t="shared" ca="1" si="5"/>
        <v>m</v>
      </c>
      <c r="BH6" s="10" t="str">
        <f t="shared" ca="1" si="5"/>
        <v>m</v>
      </c>
      <c r="BI6" s="10" t="str">
        <f t="shared" ca="1" si="5"/>
        <v>j</v>
      </c>
      <c r="BJ6" s="10" t="str">
        <f t="shared" ca="1" si="5"/>
        <v>v</v>
      </c>
      <c r="BK6" s="10" t="str">
        <f t="shared" ca="1" si="5"/>
        <v>s</v>
      </c>
      <c r="BL6" s="10" t="str">
        <f t="shared" ca="1" si="5"/>
        <v>d</v>
      </c>
    </row>
    <row r="7" spans="1:64" ht="30" hidden="1" customHeight="1" thickBot="1" x14ac:dyDescent="0.35">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46" t="s">
        <v>7</v>
      </c>
      <c r="B8" s="15" t="s">
        <v>54</v>
      </c>
      <c r="C8" s="52"/>
      <c r="D8" s="16"/>
      <c r="E8" s="70"/>
      <c r="F8" s="71"/>
      <c r="G8" s="14"/>
      <c r="H8" s="14" t="str">
        <f t="shared" ref="H8:H40"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46" t="s">
        <v>8</v>
      </c>
      <c r="B9" s="61" t="s">
        <v>46</v>
      </c>
      <c r="C9" s="53"/>
      <c r="D9" s="17">
        <v>0.5</v>
      </c>
      <c r="E9" s="84">
        <f t="shared" ref="E9:E16" ca="1" si="7">Inicio_del_proyecto</f>
        <v>44937</v>
      </c>
      <c r="F9" s="84">
        <f ca="1">E9+3</f>
        <v>44940</v>
      </c>
      <c r="G9" s="14"/>
      <c r="H9" s="14">
        <f t="shared" ca="1" si="6"/>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46" t="s">
        <v>9</v>
      </c>
      <c r="B10" s="61" t="s">
        <v>47</v>
      </c>
      <c r="C10" s="53"/>
      <c r="D10" s="17">
        <v>0.6</v>
      </c>
      <c r="E10" s="84">
        <f t="shared" ca="1" si="7"/>
        <v>44937</v>
      </c>
      <c r="F10" s="84">
        <f ca="1">E10+2</f>
        <v>44939</v>
      </c>
      <c r="G10" s="14"/>
      <c r="H10" s="14">
        <f t="shared" ca="1" si="6"/>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5">
      <c r="A11" s="45"/>
      <c r="B11" s="61" t="s">
        <v>48</v>
      </c>
      <c r="C11" s="53"/>
      <c r="D11" s="17">
        <v>0.5</v>
      </c>
      <c r="E11" s="84">
        <f t="shared" ca="1" si="7"/>
        <v>44937</v>
      </c>
      <c r="F11" s="84">
        <f ca="1">E11+2</f>
        <v>44939</v>
      </c>
      <c r="G11" s="14"/>
      <c r="H11" s="14">
        <f t="shared" ca="1" si="6"/>
        <v>3</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5">
      <c r="A12" s="45"/>
      <c r="B12" s="61" t="s">
        <v>49</v>
      </c>
      <c r="C12" s="53"/>
      <c r="D12" s="17">
        <v>1</v>
      </c>
      <c r="E12" s="84">
        <f t="shared" ca="1" si="7"/>
        <v>44937</v>
      </c>
      <c r="F12" s="84">
        <f ca="1">E12+1</f>
        <v>44938</v>
      </c>
      <c r="G12" s="14"/>
      <c r="H12" s="14">
        <f t="shared" ca="1" si="6"/>
        <v>2</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5">
      <c r="A13" s="45"/>
      <c r="B13" s="61" t="s">
        <v>50</v>
      </c>
      <c r="C13" s="53"/>
      <c r="D13" s="17">
        <v>0.1</v>
      </c>
      <c r="E13" s="84">
        <f t="shared" ca="1" si="7"/>
        <v>44937</v>
      </c>
      <c r="F13" s="84">
        <f ca="1">+E13+4</f>
        <v>44941</v>
      </c>
      <c r="G13" s="14"/>
      <c r="H13" s="14"/>
      <c r="I13" s="31"/>
      <c r="J13" s="31"/>
      <c r="K13" s="31"/>
      <c r="L13" s="31"/>
      <c r="M13" s="31"/>
      <c r="N13" s="31"/>
      <c r="O13" s="31"/>
      <c r="P13" s="31"/>
      <c r="Q13" s="31"/>
      <c r="R13" s="31"/>
      <c r="S13" s="31"/>
      <c r="T13" s="31"/>
      <c r="U13" s="31"/>
      <c r="V13" s="31"/>
      <c r="W13" s="31"/>
      <c r="X13" s="31"/>
      <c r="Y13" s="32"/>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5">
      <c r="A14" s="45"/>
      <c r="B14" s="61" t="s">
        <v>51</v>
      </c>
      <c r="C14" s="53"/>
      <c r="D14" s="17">
        <v>0.1</v>
      </c>
      <c r="E14" s="84">
        <f t="shared" ca="1" si="7"/>
        <v>44937</v>
      </c>
      <c r="F14" s="84">
        <f ca="1">+E14+2</f>
        <v>44939</v>
      </c>
      <c r="G14" s="14"/>
      <c r="H14" s="14"/>
      <c r="I14" s="31"/>
      <c r="J14" s="31"/>
      <c r="K14" s="31"/>
      <c r="L14" s="31"/>
      <c r="M14" s="31"/>
      <c r="N14" s="31"/>
      <c r="O14" s="31"/>
      <c r="P14" s="31"/>
      <c r="Q14" s="31"/>
      <c r="R14" s="31"/>
      <c r="S14" s="31"/>
      <c r="T14" s="31"/>
      <c r="U14" s="31"/>
      <c r="V14" s="31"/>
      <c r="W14" s="31"/>
      <c r="X14" s="31"/>
      <c r="Y14" s="32"/>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5">
      <c r="A15" s="45"/>
      <c r="B15" s="61" t="s">
        <v>52</v>
      </c>
      <c r="C15" s="53"/>
      <c r="D15" s="17">
        <v>0.2</v>
      </c>
      <c r="E15" s="84">
        <f t="shared" ca="1" si="7"/>
        <v>44937</v>
      </c>
      <c r="F15" s="84">
        <f ca="1">+E15+3</f>
        <v>44940</v>
      </c>
      <c r="G15" s="14"/>
      <c r="H15" s="14"/>
      <c r="I15" s="31"/>
      <c r="J15" s="31"/>
      <c r="K15" s="31"/>
      <c r="L15" s="31"/>
      <c r="M15" s="31"/>
      <c r="N15" s="31"/>
      <c r="O15" s="31"/>
      <c r="P15" s="31"/>
      <c r="Q15" s="31"/>
      <c r="R15" s="31"/>
      <c r="S15" s="31"/>
      <c r="T15" s="31"/>
      <c r="U15" s="31"/>
      <c r="V15" s="31"/>
      <c r="W15" s="31"/>
      <c r="X15" s="31"/>
      <c r="Y15" s="32"/>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5">
      <c r="A16" s="45"/>
      <c r="B16" s="61" t="s">
        <v>53</v>
      </c>
      <c r="C16" s="53"/>
      <c r="D16" s="17">
        <v>0.1</v>
      </c>
      <c r="E16" s="84">
        <f t="shared" ca="1" si="7"/>
        <v>44937</v>
      </c>
      <c r="F16" s="84">
        <f ca="1">E16+4</f>
        <v>44941</v>
      </c>
      <c r="G16" s="14"/>
      <c r="H16" s="14">
        <f t="shared" ca="1" si="6"/>
        <v>5</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5">
      <c r="A17" s="46" t="s">
        <v>10</v>
      </c>
      <c r="B17" s="18" t="s">
        <v>55</v>
      </c>
      <c r="C17" s="54"/>
      <c r="D17" s="19"/>
      <c r="E17" s="72"/>
      <c r="F17" s="73"/>
      <c r="G17" s="14"/>
      <c r="H17" s="14" t="str">
        <f t="shared" si="6"/>
        <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5">
      <c r="A18" s="46"/>
      <c r="B18" s="62" t="s">
        <v>56</v>
      </c>
      <c r="C18" s="55"/>
      <c r="D18" s="20">
        <v>0.5</v>
      </c>
      <c r="E18" s="85">
        <f ca="1">E16+1</f>
        <v>44938</v>
      </c>
      <c r="F18" s="85">
        <f ca="1">E18+4</f>
        <v>44942</v>
      </c>
      <c r="G18" s="14"/>
      <c r="H18" s="14">
        <f t="shared" ca="1" si="6"/>
        <v>5</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5">
      <c r="A19" s="45"/>
      <c r="B19" s="62" t="s">
        <v>57</v>
      </c>
      <c r="C19" s="55"/>
      <c r="D19" s="20">
        <v>0.5</v>
      </c>
      <c r="E19" s="85">
        <f ca="1">E18+2</f>
        <v>44940</v>
      </c>
      <c r="F19" s="85">
        <f ca="1">E19+5</f>
        <v>44945</v>
      </c>
      <c r="G19" s="14"/>
      <c r="H19" s="14">
        <f t="shared" ca="1" si="6"/>
        <v>6</v>
      </c>
      <c r="I19" s="31"/>
      <c r="J19" s="31"/>
      <c r="K19" s="31"/>
      <c r="L19" s="31"/>
      <c r="M19" s="31"/>
      <c r="N19" s="31"/>
      <c r="O19" s="31"/>
      <c r="P19" s="31"/>
      <c r="Q19" s="31"/>
      <c r="R19" s="31"/>
      <c r="S19" s="31"/>
      <c r="T19" s="31"/>
      <c r="U19" s="32"/>
      <c r="V19" s="32"/>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5">
      <c r="A20" s="45"/>
      <c r="B20" s="62" t="s">
        <v>58</v>
      </c>
      <c r="C20" s="55"/>
      <c r="D20" s="20"/>
      <c r="E20" s="85">
        <f ca="1">F19</f>
        <v>44945</v>
      </c>
      <c r="F20" s="85">
        <f ca="1">E20+3</f>
        <v>44948</v>
      </c>
      <c r="G20" s="14"/>
      <c r="H20" s="14">
        <f t="shared" ca="1" si="6"/>
        <v>4</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45"/>
      <c r="B21" s="62" t="s">
        <v>59</v>
      </c>
      <c r="C21" s="55"/>
      <c r="D21" s="20"/>
      <c r="E21" s="85">
        <f ca="1">E20</f>
        <v>44945</v>
      </c>
      <c r="F21" s="85">
        <f ca="1">E21+2</f>
        <v>44947</v>
      </c>
      <c r="G21" s="14"/>
      <c r="H21" s="14">
        <f t="shared" ca="1" si="6"/>
        <v>3</v>
      </c>
      <c r="I21" s="31"/>
      <c r="J21" s="31"/>
      <c r="K21" s="31"/>
      <c r="L21" s="31"/>
      <c r="M21" s="31"/>
      <c r="N21" s="31"/>
      <c r="O21" s="31"/>
      <c r="P21" s="31"/>
      <c r="Q21" s="31"/>
      <c r="R21" s="31"/>
      <c r="S21" s="31"/>
      <c r="T21" s="31"/>
      <c r="U21" s="31"/>
      <c r="V21" s="31"/>
      <c r="W21" s="31"/>
      <c r="X21" s="31"/>
      <c r="Y21" s="32"/>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5">
      <c r="A22" s="45"/>
      <c r="B22" s="62" t="s">
        <v>60</v>
      </c>
      <c r="C22" s="55"/>
      <c r="D22" s="20"/>
      <c r="E22" s="85"/>
      <c r="F22" s="85"/>
      <c r="G22" s="14"/>
      <c r="H22" s="14"/>
      <c r="I22" s="31"/>
      <c r="J22" s="31"/>
      <c r="K22" s="31"/>
      <c r="L22" s="31"/>
      <c r="M22" s="31"/>
      <c r="N22" s="31"/>
      <c r="O22" s="31"/>
      <c r="P22" s="31"/>
      <c r="Q22" s="31"/>
      <c r="R22" s="31"/>
      <c r="S22" s="31"/>
      <c r="T22" s="31"/>
      <c r="U22" s="31"/>
      <c r="V22" s="31"/>
      <c r="W22" s="31"/>
      <c r="X22" s="31"/>
      <c r="Y22" s="32"/>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5">
      <c r="A23" s="45"/>
      <c r="B23" s="62" t="s">
        <v>61</v>
      </c>
      <c r="C23" s="55"/>
      <c r="D23" s="20"/>
      <c r="E23" s="85"/>
      <c r="F23" s="85"/>
      <c r="G23" s="14"/>
      <c r="H23" s="14"/>
      <c r="I23" s="31"/>
      <c r="J23" s="31"/>
      <c r="K23" s="31"/>
      <c r="L23" s="31"/>
      <c r="M23" s="31"/>
      <c r="N23" s="31"/>
      <c r="O23" s="31"/>
      <c r="P23" s="31"/>
      <c r="Q23" s="31"/>
      <c r="R23" s="31"/>
      <c r="S23" s="31"/>
      <c r="T23" s="31"/>
      <c r="U23" s="31"/>
      <c r="V23" s="31"/>
      <c r="W23" s="31"/>
      <c r="X23" s="31"/>
      <c r="Y23" s="32"/>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5">
      <c r="A24" s="45"/>
      <c r="B24" s="62" t="s">
        <v>62</v>
      </c>
      <c r="C24" s="55"/>
      <c r="D24" s="20"/>
      <c r="E24" s="85"/>
      <c r="F24" s="85"/>
      <c r="G24" s="14"/>
      <c r="H24" s="14"/>
      <c r="I24" s="31"/>
      <c r="J24" s="31"/>
      <c r="K24" s="31"/>
      <c r="L24" s="31"/>
      <c r="M24" s="31"/>
      <c r="N24" s="31"/>
      <c r="O24" s="31"/>
      <c r="P24" s="31"/>
      <c r="Q24" s="31"/>
      <c r="R24" s="31"/>
      <c r="S24" s="31"/>
      <c r="T24" s="31"/>
      <c r="U24" s="31"/>
      <c r="V24" s="31"/>
      <c r="W24" s="31"/>
      <c r="X24" s="31"/>
      <c r="Y24" s="32"/>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5">
      <c r="A25" s="45"/>
      <c r="B25" s="62" t="s">
        <v>63</v>
      </c>
      <c r="C25" s="55"/>
      <c r="D25" s="20"/>
      <c r="E25" s="85"/>
      <c r="F25" s="85"/>
      <c r="G25" s="14"/>
      <c r="H25" s="14"/>
      <c r="I25" s="31"/>
      <c r="J25" s="31"/>
      <c r="K25" s="31"/>
      <c r="L25" s="31"/>
      <c r="M25" s="31"/>
      <c r="N25" s="31"/>
      <c r="O25" s="31"/>
      <c r="P25" s="31"/>
      <c r="Q25" s="31"/>
      <c r="R25" s="31"/>
      <c r="S25" s="31"/>
      <c r="T25" s="31"/>
      <c r="U25" s="31"/>
      <c r="V25" s="31"/>
      <c r="W25" s="31"/>
      <c r="X25" s="31"/>
      <c r="Y25" s="32"/>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5">
      <c r="A26" s="45"/>
      <c r="B26" s="62" t="s">
        <v>64</v>
      </c>
      <c r="C26" s="55"/>
      <c r="D26" s="20"/>
      <c r="E26" s="85">
        <f ca="1">E21</f>
        <v>44945</v>
      </c>
      <c r="F26" s="85">
        <f ca="1">E26+3</f>
        <v>44948</v>
      </c>
      <c r="G26" s="14"/>
      <c r="H26" s="14">
        <f t="shared" ca="1" si="6"/>
        <v>4</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5">
      <c r="A27" s="45" t="s">
        <v>11</v>
      </c>
      <c r="B27" s="21" t="s">
        <v>65</v>
      </c>
      <c r="C27" s="56"/>
      <c r="D27" s="22"/>
      <c r="E27" s="74"/>
      <c r="F27" s="75"/>
      <c r="G27" s="14"/>
      <c r="H27" s="14" t="str">
        <f t="shared" si="6"/>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45"/>
      <c r="B28" s="63" t="s">
        <v>66</v>
      </c>
      <c r="C28" s="57"/>
      <c r="D28" s="23"/>
      <c r="E28" s="76">
        <f ca="1">E9+15</f>
        <v>44952</v>
      </c>
      <c r="F28" s="76">
        <f ca="1">E28+5</f>
        <v>44957</v>
      </c>
      <c r="G28" s="14"/>
      <c r="H28" s="14">
        <f t="shared" ca="1" si="6"/>
        <v>6</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5">
      <c r="A29" s="45"/>
      <c r="B29" s="63" t="s">
        <v>67</v>
      </c>
      <c r="C29" s="57"/>
      <c r="D29" s="23"/>
      <c r="E29" s="76">
        <f ca="1">F28+1</f>
        <v>44958</v>
      </c>
      <c r="F29" s="76">
        <f ca="1">E29+4</f>
        <v>44962</v>
      </c>
      <c r="G29" s="14"/>
      <c r="H29" s="14">
        <f t="shared" ca="1" si="6"/>
        <v>5</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5">
      <c r="A30" s="45"/>
      <c r="B30" s="63" t="s">
        <v>68</v>
      </c>
      <c r="C30" s="57"/>
      <c r="D30" s="23"/>
      <c r="E30" s="76">
        <f ca="1">E29+5</f>
        <v>44963</v>
      </c>
      <c r="F30" s="76">
        <f ca="1">E30+5</f>
        <v>44968</v>
      </c>
      <c r="G30" s="14"/>
      <c r="H30" s="14">
        <f t="shared" ca="1" si="6"/>
        <v>6</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5">
      <c r="A31" s="45"/>
      <c r="B31" s="63" t="s">
        <v>69</v>
      </c>
      <c r="C31" s="57"/>
      <c r="D31" s="23"/>
      <c r="E31" s="76">
        <f ca="1">F30+1</f>
        <v>44969</v>
      </c>
      <c r="F31" s="76">
        <f ca="1">E31+4</f>
        <v>44973</v>
      </c>
      <c r="G31" s="14"/>
      <c r="H31" s="14">
        <f t="shared" ca="1" si="6"/>
        <v>5</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5">
      <c r="A32" s="45"/>
      <c r="B32" s="63" t="s">
        <v>61</v>
      </c>
      <c r="C32" s="57"/>
      <c r="D32" s="23"/>
      <c r="E32" s="76">
        <f ca="1">E30</f>
        <v>44963</v>
      </c>
      <c r="F32" s="76">
        <f ca="1">E32+4</f>
        <v>44967</v>
      </c>
      <c r="G32" s="14"/>
      <c r="H32" s="14">
        <f t="shared" ca="1" si="6"/>
        <v>5</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5">
      <c r="A33" s="45" t="s">
        <v>11</v>
      </c>
      <c r="B33" s="24" t="s">
        <v>70</v>
      </c>
      <c r="C33" s="58"/>
      <c r="D33" s="25"/>
      <c r="E33" s="77"/>
      <c r="F33" s="78"/>
      <c r="G33" s="14"/>
      <c r="H33" s="14" t="str">
        <f t="shared" si="6"/>
        <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35">
      <c r="A34" s="45"/>
      <c r="B34" s="64" t="s">
        <v>71</v>
      </c>
      <c r="C34" s="59"/>
      <c r="D34" s="26"/>
      <c r="E34" s="86" t="s">
        <v>26</v>
      </c>
      <c r="F34" s="86" t="s">
        <v>26</v>
      </c>
      <c r="G34" s="14"/>
      <c r="H34" s="14" t="e">
        <f t="shared" si="6"/>
        <v>#VALUE!</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thickBot="1" x14ac:dyDescent="0.35">
      <c r="A35" s="45"/>
      <c r="B35" s="64" t="s">
        <v>16</v>
      </c>
      <c r="C35" s="59"/>
      <c r="D35" s="26"/>
      <c r="E35" s="86" t="s">
        <v>26</v>
      </c>
      <c r="F35" s="86" t="s">
        <v>26</v>
      </c>
      <c r="G35" s="14"/>
      <c r="H35" s="14" t="e">
        <f t="shared" si="6"/>
        <v>#VALUE!</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customHeight="1" thickBot="1" x14ac:dyDescent="0.35">
      <c r="A36" s="45"/>
      <c r="B36" s="64" t="s">
        <v>17</v>
      </c>
      <c r="C36" s="59"/>
      <c r="D36" s="26"/>
      <c r="E36" s="86" t="s">
        <v>26</v>
      </c>
      <c r="F36" s="86" t="s">
        <v>26</v>
      </c>
      <c r="G36" s="14"/>
      <c r="H36" s="14" t="e">
        <f t="shared" si="6"/>
        <v>#VALUE!</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row>
    <row r="37" spans="1:64" s="3" customFormat="1" ht="30" customHeight="1" thickBot="1" x14ac:dyDescent="0.35">
      <c r="A37" s="45"/>
      <c r="B37" s="64" t="s">
        <v>18</v>
      </c>
      <c r="C37" s="59"/>
      <c r="D37" s="26"/>
      <c r="E37" s="86" t="s">
        <v>26</v>
      </c>
      <c r="F37" s="86" t="s">
        <v>26</v>
      </c>
      <c r="G37" s="14"/>
      <c r="H37" s="14" t="e">
        <f t="shared" si="6"/>
        <v>#VALUE!</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row>
    <row r="38" spans="1:64" s="3" customFormat="1" ht="30" customHeight="1" thickBot="1" x14ac:dyDescent="0.35">
      <c r="A38" s="45"/>
      <c r="B38" s="64" t="s">
        <v>19</v>
      </c>
      <c r="C38" s="59"/>
      <c r="D38" s="26"/>
      <c r="E38" s="86" t="s">
        <v>26</v>
      </c>
      <c r="F38" s="86" t="s">
        <v>26</v>
      </c>
      <c r="G38" s="14"/>
      <c r="H38" s="14" t="e">
        <f t="shared" si="6"/>
        <v>#VALUE!</v>
      </c>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row>
    <row r="39" spans="1:64" s="3" customFormat="1" ht="30" customHeight="1" thickBot="1" x14ac:dyDescent="0.35">
      <c r="A39" s="45" t="s">
        <v>12</v>
      </c>
      <c r="B39" s="65"/>
      <c r="C39" s="60"/>
      <c r="D39" s="13"/>
      <c r="E39" s="87"/>
      <c r="F39" s="87"/>
      <c r="G39" s="14"/>
      <c r="H39" s="14" t="str">
        <f t="shared" si="6"/>
        <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row>
    <row r="40" spans="1:64" s="3" customFormat="1" ht="30" customHeight="1" thickBot="1" x14ac:dyDescent="0.35">
      <c r="A40" s="46" t="s">
        <v>13</v>
      </c>
      <c r="B40" s="27" t="s">
        <v>20</v>
      </c>
      <c r="C40" s="28"/>
      <c r="D40" s="29"/>
      <c r="E40" s="79"/>
      <c r="F40" s="80"/>
      <c r="G40" s="30"/>
      <c r="H40" s="30" t="str">
        <f t="shared" si="6"/>
        <v/>
      </c>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row>
    <row r="41" spans="1:64" ht="30" customHeight="1" x14ac:dyDescent="0.3">
      <c r="G41" s="6"/>
    </row>
    <row r="42" spans="1:64" ht="30" customHeight="1" x14ac:dyDescent="0.3">
      <c r="C42" s="11"/>
      <c r="F42" s="47"/>
    </row>
    <row r="43" spans="1:64" ht="30" customHeight="1" x14ac:dyDescent="0.3">
      <c r="C43"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4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0">
    <cfRule type="expression" dxfId="2" priority="33">
      <formula>AND(TODAY()&gt;=I$5,TODAY()&lt;J$5)</formula>
    </cfRule>
  </conditionalFormatting>
  <conditionalFormatting sqref="I7:BL40">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0" fitToHeight="0" orientation="landscape" r:id="rId3"/>
  <headerFooter differentFirst="1" scaleWithDoc="0">
    <oddFooter>Page &amp;P of &amp;N</oddFooter>
  </headerFooter>
  <ignoredErrors>
    <ignoredError sqref="F21 F29:F30 E3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35" customWidth="1"/>
    <col min="2" max="16384" width="9.109375" style="2"/>
  </cols>
  <sheetData>
    <row r="1" spans="1:2" ht="46.5" customHeight="1" x14ac:dyDescent="0.3"/>
    <row r="2" spans="1:2" s="37" customFormat="1" ht="15.6" x14ac:dyDescent="0.3">
      <c r="A2" s="36" t="s">
        <v>29</v>
      </c>
      <c r="B2" s="36"/>
    </row>
    <row r="3" spans="1:2" s="41" customFormat="1" ht="27" customHeight="1" x14ac:dyDescent="0.3">
      <c r="A3" s="69" t="s">
        <v>30</v>
      </c>
      <c r="B3" s="42"/>
    </row>
    <row r="4" spans="1:2" s="38" customFormat="1" ht="25.8" x14ac:dyDescent="0.5">
      <c r="A4" s="39" t="s">
        <v>31</v>
      </c>
    </row>
    <row r="5" spans="1:2" ht="74.099999999999994" customHeight="1" x14ac:dyDescent="0.3">
      <c r="A5" s="40" t="s">
        <v>32</v>
      </c>
    </row>
    <row r="6" spans="1:2" ht="26.25" customHeight="1" x14ac:dyDescent="0.3">
      <c r="A6" s="39" t="s">
        <v>33</v>
      </c>
    </row>
    <row r="7" spans="1:2" s="35" customFormat="1" ht="215.25" customHeight="1" x14ac:dyDescent="0.3">
      <c r="A7" s="44" t="s">
        <v>34</v>
      </c>
    </row>
    <row r="8" spans="1:2" s="38" customFormat="1" ht="25.8" x14ac:dyDescent="0.5">
      <c r="A8" s="39" t="s">
        <v>35</v>
      </c>
    </row>
    <row r="9" spans="1:2" ht="57.6" x14ac:dyDescent="0.3">
      <c r="A9" s="40" t="s">
        <v>36</v>
      </c>
    </row>
    <row r="10" spans="1:2" s="35" customFormat="1" ht="27.9" customHeight="1" x14ac:dyDescent="0.3">
      <c r="A10" s="43" t="s">
        <v>37</v>
      </c>
    </row>
    <row r="11" spans="1:2" s="38" customFormat="1" ht="25.8" x14ac:dyDescent="0.5">
      <c r="A11" s="39" t="s">
        <v>38</v>
      </c>
    </row>
    <row r="12" spans="1:2" ht="28.8" x14ac:dyDescent="0.3">
      <c r="A12" s="40" t="s">
        <v>39</v>
      </c>
    </row>
    <row r="13" spans="1:2" s="35" customFormat="1" ht="27.9" customHeight="1" x14ac:dyDescent="0.3">
      <c r="A13" s="43" t="s">
        <v>40</v>
      </c>
    </row>
    <row r="14" spans="1:2" s="38" customFormat="1" ht="25.8" x14ac:dyDescent="0.5">
      <c r="A14" s="39" t="s">
        <v>41</v>
      </c>
    </row>
    <row r="15" spans="1:2" ht="96.75" customHeight="1" x14ac:dyDescent="0.3">
      <c r="A15" s="40" t="s">
        <v>42</v>
      </c>
    </row>
    <row r="16" spans="1:2" ht="86.4" x14ac:dyDescent="0.3">
      <c r="A16" s="40" t="s">
        <v>43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2023-01-12T00:38:44Z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