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5621"/>
</workbook>
</file>

<file path=xl/calcChain.xml><?xml version="1.0" encoding="utf-8"?>
<calcChain xmlns="http://schemas.openxmlformats.org/spreadsheetml/2006/main">
  <c r="D17" i="7"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<sst xmlns="http://schemas.openxmlformats.org/spreadsheetml/2006/main" count="662" uniqueCount="499">
  <si>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</si>
  <si>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</si>
  <si>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</si>
  <si>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</si>
  <si>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</si>
  <si>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</si>
  <si>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</si>
  <si>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</si>
  <si>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</si>
  <si>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</si>
  <si>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</si>
  <si>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</si>
  <si>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</si>
  <si>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</si>
  <si>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</si>
  <si>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</si>
  <si>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</si>
  <si>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</si>
  <si>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</si>
  <si>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</si>
  <si>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</si>
  <si>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</si>
  <si>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</si>
  <si>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</si>
  <si>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</si>
  <si>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</si>
  <si>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</si>
  <si>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</si>
  <si>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</si>
  <si>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</si>
  <si>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</si>
  <si>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</si>
  <si>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</si>
  <si>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</si>
  <si>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</si>
  <si>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</si>
  <si>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</si>
  <si>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</si>
  <si>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</si>
  <si>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</si>
  <si>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</si>
  <si>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</si>
  <si>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</si>
  <si>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</si>
  <si>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</si>
  <si>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</si>
  <si>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</si>
  <si>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</si>
  <si>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</si>
  <si>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</si>
  <si>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</si>
  <si>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</si>
  <si>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</si>
  <si>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</si>
  <si>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</si>
  <si>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</si>
  <si>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</si>
  <si>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</si>
  <si>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</si>
  <si>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</si>
  <si>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</si>
  <si>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</si>
  <si>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</si>
  <si>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</si>
  <si>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</si>
  <si>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</si>
  <si>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</si>
  <si>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</si>
  <si>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</si>
  <si>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</si>
  <si>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</si>
  <si>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</si>
  <si>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</si>
  <si>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</si>
  <si>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</si>
  <si>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</si>
  <si>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</si>
  <si>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</si>
  <si>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</si>
  <si>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</si>
  <si>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</si>
  <si>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</si>
  <si>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</si>
  <si>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</si>
  <si>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</si>
  <si>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</si>
  <si>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</si>
  <si>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</si>
  <si>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</si>
  <si>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</si>
  <si>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</si>
  <si>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</si>
  <si>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</si>
  <si>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</si>
  <si>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</si>
  <si>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</si>
  <si>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</si>
  <si>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</si>
  <si>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</si>
  <si>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</si>
  <si>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</si>
  <si>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</si>
  <si>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</si>
  <si>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</si>
  <si>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</si>
  <si>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</si>
  <si>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</si>
  <si>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</si>
  <si>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</si>
  <si>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</si>
  <si>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</si>
  <si>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</si>
  <si>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</si>
  <si>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</si>
  <si>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</si>
  <si>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</si>
  <si>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</si>
  <si>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</si>
  <si>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</si>
  <si>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</si>
  <si>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</si>
  <si>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</si>
  <si>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</si>
  <si>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</si>
  <si>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</si>
  <si>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</si>
  <si>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</si>
  <si>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</si>
  <si>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</si>
  <si>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</si>
  <si>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</si>
  <si>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</si>
  <si>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</si>
  <si>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</si>
  <si>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</si>
  <si>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</si>
  <si>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</si>
  <si>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</si>
  <si>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</si>
  <si>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</si>
  <si>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</si>
  <si>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</si>
  <si>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</si>
  <si>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</si>
  <si>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</si>
  <si>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</si>
  <si>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</si>
  <si>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</si>
  <si>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</si>
  <si>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</si>
  <si>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</si>
  <si>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</si>
  <si>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</si>
  <si>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</si>
  <si>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</si>
  <si>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</si>
  <si>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</si>
  <si>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</si>
  <si>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</si>
  <si>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</si>
  <si>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</si>
  <si>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</si>
  <si>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</si>
  <si>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</si>
  <si>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</si>
  <si>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</si>
  <si>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</si>
  <si>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</si>
  <si>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</si>
  <si>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</si>
  <si>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</si>
  <si>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</si>
  <si>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</si>
  <si>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</si>
  <si>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</si>
  <si>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</si>
  <si>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</si>
  <si>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</si>
  <si>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</si>
  <si>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</si>
  <si>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</si>
  <si>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</si>
  <si>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</si>
  <si>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</si>
  <si>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</si>
  <si>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</si>
  <si>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</si>
  <si>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</si>
  <si>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</si>
  <si>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</si>
  <si>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</si>
  <si>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</si>
  <si>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</si>
  <si>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</si>
  <si>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</si>
  <si>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</si>
  <si>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</si>
  <si>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</si>
  <si>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</si>
  <si>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</si>
  <si>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</si>
  <si>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</si>
  <si>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</si>
  <si>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</si>
  <si>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</si>
  <si>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</si>
  <si>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</si>
  <si>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</si>
  <si>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</si>
  <si>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</si>
  <si>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</si>
  <si>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</si>
  <si>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</si>
  <si>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</si>
  <si>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</si>
  <si>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</si>
  <si>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</si>
  <si>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</si>
  <si>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</si>
  <si>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</si>
  <si>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</si>
  <si>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</si>
  <si>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</si>
  <si>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</si>
  <si>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</si>
  <si>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</si>
  <si>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</si>
  <si>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</si>
  <si>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</si>
  <si>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</si>
  <si>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</si>
  <si>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</si>
  <si>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</si>
  <si>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</si>
  <si>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</si>
  <si>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</si>
  <si>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</si>
  <si>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</si>
  <si>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</si>
  <si>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</si>
  <si>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</si>
  <si>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</si>
  <si>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</si>
  <si>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</si>
  <si>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</si>
  <si>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</si>
  <si>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</si>
  <si>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</si>
  <si>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</si>
  <si>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</si>
  <si>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</si>
  <si>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</si>
  <si>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</si>
  <si>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</si>
  <si>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</si>
  <si>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</si>
  <si>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</si>
  <si>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</si>
  <si>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</si>
  <si>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</si>
  <si>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</si>
  <si>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</si>
  <si>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</si>
  <si>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</si>
  <si>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</si>
  <si>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</si>
  <si>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</si>
  <si>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</si>
  <si>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</si>
  <si>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</si>
  <si>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</si>
  <si>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</si>
  <si>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</si>
  <si>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</si>
  <si>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</si>
  <si>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</si>
  <si>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</si>
  <si>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</si>
  <si>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</si>
  <si>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</si>
  <si>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</si>
  <si>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</si>
  <si>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</si>
  <si>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</si>
  <si>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</si>
  <si>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</si>
  <si>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</si>
  <si>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</si>
  <si>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</si>
  <si>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</si>
  <si>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</si>
  <si>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</si>
  <si>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</si>
  <si>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</si>
  <si>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</si>
  <si>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</si>
  <si>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</si>
  <si>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</si>
  <si>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</si>
  <si>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</si>
  <si>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</si>
  <si>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</si>
  <si>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</si>
  <si>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</si>
  <si>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</si>
  <si>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</si>
  <si>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</si>
  <si>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</si>
  <si>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</si>
  <si>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</si>
  <si>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</si>
  <si>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</si>
  <si>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</si>
  <si>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</si>
  <si>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</si>
  <si>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</si>
  <si>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</si>
  <si>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</si>
  <si>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</si>
  <si>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</si>
  <si>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</si>
  <si>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</si>
  <si>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</si>
  <si>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</si>
  <si>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</si>
  <si>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</si>
  <si>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</si>
  <si>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</si>
  <si>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</si>
  <si>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</si>
  <si>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</si>
  <si>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</si>
  <si>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</si>
  <si>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</si>
  <si>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</si>
  <si>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</si>
  <si>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</si>
  <si>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</si>
  <si>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</si>
  <si>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</si>
  <si>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</si>
  <si>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</si>
  <si>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</si>
  <si>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</si>
  <si>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</si>
  <si>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</si>
  <si>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</si>
  <si>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</si>
  <si>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</si>
  <si>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</si>
  <si>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</si>
  <si>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</si>
  <si>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</si>
  <si>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</si>
  <si>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</si>
  <si>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</si>
  <si>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</si>
  <si>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</si>
  <si>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</si>
  <si>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</si>
  <si>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</si>
  <si>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</si>
  <si>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</si>
  <si>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</si>
  <si>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</si>
  <si>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</si>
  <si>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</si>
  <si>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</si>
  <si>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</si>
  <si>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</si>
  <si>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</si>
  <si>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</si>
  <si>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</si>
  <si>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</si>
  <si>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</si>
  <si>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</si>
  <si>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</si>
  <si>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</si>
  <si>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</si>
  <si>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</si>
  <si>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</si>
  <si>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</si>
  <si>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</si>
  <si>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</si>
  <si>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</si>
  <si>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</si>
  <si>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</si>
  <si>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</si>
  <si>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</si>
  <si>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</si>
  <si>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</si>
  <si>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</si>
  <si>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</si>
  <si>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</si>
  <si>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</si>
  <si>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</si>
  <si>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</si>
  <si>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</si>
  <si>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</si>
  <si>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</si>
  <si>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</si>
  <si>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</si>
  <si>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</si>
  <si>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</si>
  <si>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</si>
  <si>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</si>
  <si>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</si>
  <si>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</si>
  <si>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</si>
  <si>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</si>
  <si>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</si>
  <si>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</si>
  <si>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</si>
  <si>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</si>
  <si>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</si>
  <si>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</si>
  <si>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</si>
  <si>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</si>
  <si>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</si>
  <si>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</si>
  <si>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</si>
  <si>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</si>
  <si>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</si>
  <si>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</si>
  <si>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</si>
  <si>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</si>
  <si>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</si>
  <si>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</si>
  <si>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</si>
  <si>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</si>
  <si>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</si>
  <si>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</si>
  <si>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</si>
  <si>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</si>
  <si>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</si>
  <si>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</si>
  <si>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</si>
  <si>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</si>
  <si>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</si>
  <si>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</si>
  <si>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</si>
  <si>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</si>
  <si>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</si>
  <si>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</si>
  <si>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</si>
  <si>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</si>
  <si>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</si>
  <si>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</si>
  <si>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</si>
  <si>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</si>
  <si>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</si>
  <si>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</si>
  <si>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</si>
  <si>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</si>
  <si>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</si>
  <si>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</si>
  <si>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</si>
  <si>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</si>
  <si>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</si>
  <si>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</si>
  <si>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</si>
  <si>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</si>
  <si>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</si>
  <si>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</si>
  <si>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</si>
  <si>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</si>
  <si>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</si>
  <si>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</si>
  <si>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</si>
  <si>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Mayur</t>
  </si>
  <si>
    <t>Kishor</t>
  </si>
  <si>
    <t>Hiwarkar</t>
  </si>
  <si>
    <t>Analyst</t>
  </si>
  <si>
    <t>Mumbai</t>
  </si>
  <si>
    <t>Male</t>
  </si>
  <si>
    <t>Single</t>
  </si>
  <si>
    <t>hiwarkarmayur9@gmail.com</t>
  </si>
  <si>
    <t>Nagpur</t>
  </si>
  <si>
    <t>Laxmanrao</t>
  </si>
  <si>
    <t>Rajshree</t>
  </si>
  <si>
    <t>HDFC Bank -  50100264467768</t>
  </si>
  <si>
    <t>Qtr No. 73/1, Somwari Peth,</t>
  </si>
  <si>
    <t>Behind S.B.City College,</t>
  </si>
  <si>
    <t>Budhwari Bazar,</t>
  </si>
  <si>
    <t>Maharashtra-440009</t>
  </si>
  <si>
    <t>Kishor Hiwarkar</t>
  </si>
  <si>
    <t>B-503, "Twin Arcs",</t>
  </si>
  <si>
    <t>Sr. No. 45, Near Bharat Petroleum,</t>
  </si>
  <si>
    <t>Off Mumbai Bangalore Highway, Punawale,</t>
  </si>
  <si>
    <t>Pune</t>
  </si>
  <si>
    <t>Akhilesh Kedar</t>
  </si>
  <si>
    <t>English</t>
  </si>
  <si>
    <t>Hindi</t>
  </si>
  <si>
    <t>Marathi</t>
  </si>
  <si>
    <t>Maharashtra-411033</t>
  </si>
  <si>
    <t>Father</t>
  </si>
  <si>
    <t>Somwari Peth, Nagpur-9</t>
  </si>
  <si>
    <t>Kishor Hiwarkar, Somwari Peth, Nagpur-9</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</si>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</sst>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iwarkarmayur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Mayur Kishor Hiwarkar</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43502</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Mumbai</v>
      </c>
      <c r="C20" s="54"/>
      <c r="D20" s="54"/>
      <c r="E20" s="124" t="s">
        <v>106</v>
      </c>
      <c r="F20" s="125">
        <f>+MASTERSHEET!B6</f>
        <v>43502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Mayur Kishor Hiwarkar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Mayur</v>
      </c>
      <c r="C31" s="41" t="str">
        <f>MASTERSHEET!D4</f>
        <v>Kishor</v>
      </c>
      <c r="D31" s="40"/>
      <c r="E31" s="41" t="str">
        <f>MASTERSHEET!F4</f>
        <v>Hiwarkar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43502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43502</v>
      </c>
      <c r="C35" s="38"/>
      <c r="D35" s="38"/>
      <c r="E35" s="38"/>
      <c r="F35" s="38"/>
      <c r="G35" s="38"/>
      <c r="H35" s="48"/>
    </row>
    <row r="36" spans="1:8" ht="15.75" thickBot="1" x14ac:dyDescent="0.3">
      <c r="A36" s="71" t="s">
        <v>36</v>
      </c>
      <c r="B36" s="73" t="str">
        <f>MASTERSHEET!D6</f>
        <v>Mumbai</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Mayur</v>
      </c>
      <c r="C11" s="41" t="str">
        <f>MASTERSHEET!F4</f>
        <v>Hiwarkar</v>
      </c>
      <c r="D11" s="48"/>
      <c r="E11" s="38"/>
    </row>
    <row r="12" spans="1:5" ht="15" customHeight="1" x14ac:dyDescent="0.25">
      <c r="A12" s="49" t="s">
        <v>121</v>
      </c>
      <c r="B12" s="57">
        <f>MASTERSHEET!B6</f>
        <v>43502</v>
      </c>
      <c r="C12" s="41"/>
      <c r="D12" s="48"/>
      <c r="E12" s="38"/>
    </row>
    <row r="13" spans="1:5" ht="15" customHeight="1" x14ac:dyDescent="0.25">
      <c r="A13" s="49" t="s">
        <v>122</v>
      </c>
      <c r="B13" s="41" t="str">
        <f>MASTERSHEET!D6</f>
        <v>Mumbai</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Mayur</v>
      </c>
      <c r="C28" s="41" t="str">
        <f>MASTERSHEET!F4</f>
        <v>Hiwarkar</v>
      </c>
      <c r="D28" s="48"/>
      <c r="E28" s="38"/>
    </row>
    <row r="29" spans="1:5" x14ac:dyDescent="0.25">
      <c r="A29" s="49"/>
      <c r="B29" s="38"/>
      <c r="C29" s="38"/>
      <c r="D29" s="48"/>
      <c r="E29" s="38"/>
    </row>
    <row r="30" spans="1:5" x14ac:dyDescent="0.25">
      <c r="A30" s="49" t="s">
        <v>106</v>
      </c>
      <c r="B30" s="57">
        <f>MASTERSHEET!B6</f>
        <v>43502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Mayur</v>
      </c>
      <c r="D28" s="41" t="str">
        <f>MASTERSHEET!F4</f>
        <v>Hiwarkar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43502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43502</v>
      </c>
      <c r="D33" s="38"/>
      <c r="E33" s="38"/>
      <c r="F33" s="38"/>
      <c r="G33" s="38"/>
      <c r="H33" s="38"/>
      <c r="I33" s="17" t="s">
        <v>120</v>
      </c>
      <c r="J33" s="81"/>
    </row>
    <row r="34" spans="1:10" ht="15" x14ac:dyDescent="0.25">
      <c r="A34" s="68" t="s">
        <v>36</v>
      </c>
      <c r="B34" s="38"/>
      <c r="C34" s="87" t="str">
        <f>MASTERSHEET!D6</f>
        <v>Mumbai</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43502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80" sqref="D8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Kishor Laxmanrao Hiwarkar</v>
      </c>
      <c r="S3" s="172" t="str">
        <f>CONCATENATE(B18," ",C18," ",D18)</f>
        <v>Kishor Laxmanrao Hiwarkar</v>
      </c>
      <c r="T3" s="173" t="str">
        <f>CONCATENATE(B19," ",C19," ",D19)</f>
        <v>Rajshree Kishor Hiwarkar</v>
      </c>
      <c r="W3" s="165" t="s">
        <v>188</v>
      </c>
    </row>
    <row r="4" spans="1:41" s="165" customFormat="1" ht="18" customHeight="1" x14ac:dyDescent="0.3">
      <c r="A4" s="449" t="s">
        <v>155</v>
      </c>
      <c r="B4" s="418" t="s">
        <v>469</v>
      </c>
      <c r="C4" s="452" t="s">
        <v>31</v>
      </c>
      <c r="D4" s="418" t="s">
        <v>470</v>
      </c>
      <c r="E4" s="452" t="s">
        <v>156</v>
      </c>
      <c r="F4" s="413" t="s">
        <v>471</v>
      </c>
      <c r="G4" s="144"/>
      <c r="H4" s="141"/>
      <c r="J4" s="167" t="s">
        <v>205</v>
      </c>
      <c r="L4" s="168" t="s">
        <v>191</v>
      </c>
      <c r="N4" s="169" t="s">
        <v>268</v>
      </c>
      <c r="R4" s="165" t="str">
        <f>CONCATENATE(B4," ",D4," ",F4)</f>
        <v>Mayur Kishor Hiwarkar</v>
      </c>
      <c r="W4" s="165" t="s">
        <v>190</v>
      </c>
    </row>
    <row r="5" spans="1:41" s="165" customFormat="1" ht="30.95" customHeight="1" x14ac:dyDescent="0.3">
      <c r="A5" s="451" t="s">
        <v>157</v>
      </c>
      <c r="B5" s="418" t="s">
        <v>472</v>
      </c>
      <c r="C5" s="430" t="s">
        <v>195</v>
      </c>
      <c r="D5" s="418">
        <v>2</v>
      </c>
      <c r="E5" s="430" t="s">
        <v>197</v>
      </c>
      <c r="F5" s="413" t="s">
        <v>199</v>
      </c>
      <c r="G5" s="144"/>
      <c r="H5" s="141"/>
      <c r="J5" s="167" t="s">
        <v>198</v>
      </c>
      <c r="L5" s="168" t="s">
        <v>189</v>
      </c>
      <c r="N5" s="169" t="s">
        <v>302</v>
      </c>
      <c r="R5" s="165" t="str">
        <f>F4</f>
        <v>Hiwarkar</v>
      </c>
      <c r="W5" s="165" t="s">
        <v>107</v>
      </c>
    </row>
    <row r="6" spans="1:41" s="165" customFormat="1" ht="18" customHeight="1" x14ac:dyDescent="0.3">
      <c r="A6" s="450" t="s">
        <v>158</v>
      </c>
      <c r="B6" s="419">
        <v>43502</v>
      </c>
      <c r="C6" s="430" t="s">
        <v>159</v>
      </c>
      <c r="D6" s="418" t="s">
        <v>473</v>
      </c>
      <c r="E6" s="430" t="s">
        <v>196</v>
      </c>
      <c r="F6" s="413">
        <v>9673480405</v>
      </c>
      <c r="G6" s="144"/>
      <c r="H6" s="141"/>
      <c r="J6" s="167" t="s">
        <v>199</v>
      </c>
      <c r="L6" s="168" t="s">
        <v>188</v>
      </c>
      <c r="N6" s="169" t="s">
        <v>303</v>
      </c>
      <c r="W6" s="165" t="s">
        <v>108</v>
      </c>
    </row>
    <row r="7" spans="1:41" s="165" customFormat="1" ht="18" customHeight="1" thickBot="1" x14ac:dyDescent="0.35">
      <c r="A7" s="450" t="s">
        <v>161</v>
      </c>
      <c r="B7" s="418" t="s">
        <v>474</v>
      </c>
      <c r="C7" s="430" t="s">
        <v>52</v>
      </c>
      <c r="D7" s="418" t="s">
        <v>475</v>
      </c>
      <c r="E7" s="430" t="s">
        <v>160</v>
      </c>
      <c r="F7" s="414" t="s">
        <v>476</v>
      </c>
      <c r="G7" s="144"/>
      <c r="H7" s="141"/>
      <c r="J7" s="167" t="s">
        <v>202</v>
      </c>
      <c r="L7" s="168" t="s">
        <v>219</v>
      </c>
      <c r="N7" s="169" t="s">
        <v>275</v>
      </c>
      <c r="O7" s="165" t="s">
        <v>277</v>
      </c>
      <c r="W7" s="165" t="s">
        <v>109</v>
      </c>
    </row>
    <row r="8" spans="1:41" s="165" customFormat="1" ht="18" customHeight="1" x14ac:dyDescent="0.3">
      <c r="A8" s="450" t="s">
        <v>53</v>
      </c>
      <c r="B8" s="419">
        <v>34838</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Qtr No. 73/1, Somwari Peth, Behind S.B.City College,</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Budhwari Bazar, Nagpur</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Maharashtra-440009</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Qtr No. 73/1, Somwari Peth, Behind S.B.City College, Budhwari Bazar, Nagpur Maharashtra-440009</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470</v>
      </c>
      <c r="C18" s="418" t="s">
        <v>478</v>
      </c>
      <c r="D18" s="418" t="s">
        <v>471</v>
      </c>
      <c r="E18" s="430" t="s">
        <v>442</v>
      </c>
      <c r="F18" s="419">
        <v>21845</v>
      </c>
      <c r="G18" s="418">
        <v>59</v>
      </c>
      <c r="H18" s="420"/>
    </row>
    <row r="19" spans="1:41" s="165" customFormat="1" ht="18" customHeight="1" thickBot="1" x14ac:dyDescent="0.35">
      <c r="A19" s="429" t="s">
        <v>75</v>
      </c>
      <c r="B19" s="421" t="s">
        <v>479</v>
      </c>
      <c r="C19" s="418" t="s">
        <v>470</v>
      </c>
      <c r="D19" s="418" t="s">
        <v>471</v>
      </c>
      <c r="E19" s="431" t="s">
        <v>441</v>
      </c>
      <c r="F19" s="422">
        <v>26081</v>
      </c>
      <c r="G19" s="418">
        <v>47</v>
      </c>
      <c r="H19" s="420"/>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480</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33" t="s">
        <v>486</v>
      </c>
      <c r="D25" s="433" t="s">
        <v>486</v>
      </c>
      <c r="E25" s="434" t="s">
        <v>491</v>
      </c>
      <c r="F25" s="434" t="s">
        <v>491</v>
      </c>
      <c r="G25" s="434" t="s">
        <v>491</v>
      </c>
      <c r="H25" s="432"/>
    </row>
    <row r="26" spans="1:41" ht="18" customHeight="1" x14ac:dyDescent="0.3">
      <c r="A26" s="428" t="s">
        <v>262</v>
      </c>
      <c r="B26" s="418" t="s">
        <v>482</v>
      </c>
      <c r="C26" s="433" t="s">
        <v>487</v>
      </c>
      <c r="D26" s="433" t="s">
        <v>487</v>
      </c>
      <c r="E26" s="434" t="s">
        <v>492</v>
      </c>
      <c r="F26" s="434" t="s">
        <v>492</v>
      </c>
      <c r="G26" s="434" t="s">
        <v>492</v>
      </c>
      <c r="H26" s="432"/>
    </row>
    <row r="27" spans="1:41" ht="18" customHeight="1" x14ac:dyDescent="0.3">
      <c r="A27" s="428" t="s">
        <v>263</v>
      </c>
      <c r="B27" s="418" t="s">
        <v>483</v>
      </c>
      <c r="C27" s="433" t="s">
        <v>488</v>
      </c>
      <c r="D27" s="433" t="s">
        <v>488</v>
      </c>
      <c r="E27" s="434" t="s">
        <v>493</v>
      </c>
      <c r="F27" s="434" t="s">
        <v>493</v>
      </c>
      <c r="G27" s="434" t="s">
        <v>493</v>
      </c>
      <c r="H27" s="432"/>
    </row>
    <row r="28" spans="1:41" ht="18" customHeight="1" x14ac:dyDescent="0.3">
      <c r="A28" s="447" t="s">
        <v>264</v>
      </c>
      <c r="B28" s="418" t="s">
        <v>477</v>
      </c>
      <c r="C28" s="433" t="s">
        <v>489</v>
      </c>
      <c r="D28" s="433" t="s">
        <v>489</v>
      </c>
      <c r="E28" s="434"/>
      <c r="F28" s="434"/>
      <c r="G28" s="434"/>
      <c r="H28" s="432"/>
    </row>
    <row r="29" spans="1:41" ht="18" customHeight="1" x14ac:dyDescent="0.3">
      <c r="A29" s="447" t="s">
        <v>265</v>
      </c>
      <c r="B29" s="418" t="s">
        <v>484</v>
      </c>
      <c r="C29" s="433" t="s">
        <v>494</v>
      </c>
      <c r="D29" s="433" t="s">
        <v>494</v>
      </c>
      <c r="E29" s="434"/>
      <c r="F29" s="434"/>
      <c r="G29" s="435"/>
      <c r="H29" s="432"/>
    </row>
    <row r="30" spans="1:41" ht="18" customHeight="1" x14ac:dyDescent="0.3">
      <c r="A30" s="447" t="s">
        <v>64</v>
      </c>
      <c r="B30" s="433" t="s">
        <v>485</v>
      </c>
      <c r="C30" s="433" t="s">
        <v>490</v>
      </c>
      <c r="D30" s="433" t="s">
        <v>490</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9423678291</v>
      </c>
      <c r="C32" s="433">
        <v>9850965542</v>
      </c>
      <c r="D32" s="433">
        <v>9850965542</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485</v>
      </c>
      <c r="C36" s="418" t="s">
        <v>495</v>
      </c>
      <c r="D36" s="418" t="s">
        <v>496</v>
      </c>
      <c r="E36" s="418">
        <v>59</v>
      </c>
      <c r="F36" s="440">
        <v>1</v>
      </c>
      <c r="G36" s="439"/>
      <c r="H36" s="432"/>
    </row>
    <row r="37" spans="1:8" ht="18" customHeight="1" x14ac:dyDescent="0.3">
      <c r="A37" s="428" t="s">
        <v>37</v>
      </c>
      <c r="B37" s="418" t="s">
        <v>485</v>
      </c>
      <c r="C37" s="418" t="s">
        <v>495</v>
      </c>
      <c r="D37" s="418" t="s">
        <v>496</v>
      </c>
      <c r="E37" s="418">
        <v>59</v>
      </c>
      <c r="F37" s="440">
        <v>1</v>
      </c>
      <c r="G37" s="439"/>
      <c r="H37" s="432"/>
    </row>
    <row r="38" spans="1:8" ht="28.5" customHeight="1" x14ac:dyDescent="0.3">
      <c r="A38" s="448" t="s">
        <v>449</v>
      </c>
      <c r="B38" s="418" t="s">
        <v>485</v>
      </c>
      <c r="C38" s="418" t="s">
        <v>495</v>
      </c>
      <c r="D38" s="418" t="s">
        <v>496</v>
      </c>
      <c r="E38" s="418">
        <v>59</v>
      </c>
      <c r="F38" s="440">
        <v>1</v>
      </c>
      <c r="G38" s="439"/>
      <c r="H38" s="432"/>
    </row>
    <row r="39" spans="1:8" ht="18" customHeight="1" x14ac:dyDescent="0.3">
      <c r="A39" s="428" t="s">
        <v>60</v>
      </c>
      <c r="B39" s="418" t="s">
        <v>485</v>
      </c>
      <c r="C39" s="418" t="s">
        <v>495</v>
      </c>
      <c r="D39" s="418" t="s">
        <v>496</v>
      </c>
      <c r="E39" s="418">
        <v>59</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Mayur</v>
      </c>
      <c r="B10" s="505" t="str">
        <f>MASTERSHEET!D4</f>
        <v>Kishor</v>
      </c>
      <c r="C10" s="506" t="str">
        <f>MASTERSHEET!F4</f>
        <v>Hiwarkar</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43502</v>
      </c>
      <c r="C14" s="500"/>
    </row>
    <row r="15" spans="1:3" ht="14.25" x14ac:dyDescent="0.2">
      <c r="A15" s="19" t="s">
        <v>67</v>
      </c>
      <c r="B15" s="497" t="str">
        <f>MASTERSHEET!B5</f>
        <v>Analyst</v>
      </c>
      <c r="C15" s="498"/>
    </row>
    <row r="16" spans="1:3" ht="14.25" x14ac:dyDescent="0.2">
      <c r="A16" s="19" t="s">
        <v>68</v>
      </c>
      <c r="B16" s="497">
        <f>MASTERSHEET!D5</f>
        <v>2</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Qtr No. 73/1, Somwari Peth,</v>
      </c>
      <c r="B19" s="30" t="str">
        <f>MASTERSHEET!C25</f>
        <v>B-503, "Twin Arcs",</v>
      </c>
      <c r="C19" s="31" t="str">
        <f>MASTERSHEET!D25</f>
        <v>B-503, "Twin Arcs",</v>
      </c>
    </row>
    <row r="20" spans="1:3" x14ac:dyDescent="0.25">
      <c r="A20" s="29" t="str">
        <f>MASTERSHEET!B26</f>
        <v>Behind S.B.City College,</v>
      </c>
      <c r="B20" s="30" t="str">
        <f>MASTERSHEET!C26</f>
        <v>Sr. No. 45, Near Bharat Petroleum,</v>
      </c>
      <c r="C20" s="31" t="str">
        <f>MASTERSHEET!D26</f>
        <v>Sr. No. 45, Near Bharat Petroleum,</v>
      </c>
    </row>
    <row r="21" spans="1:3" x14ac:dyDescent="0.25">
      <c r="A21" s="29" t="str">
        <f>MASTERSHEET!B27</f>
        <v>Budhwari Bazar,</v>
      </c>
      <c r="B21" s="30" t="str">
        <f>MASTERSHEET!C27</f>
        <v>Off Mumbai Bangalore Highway, Punawale,</v>
      </c>
      <c r="C21" s="31" t="str">
        <f>MASTERSHEET!D27</f>
        <v>Off Mumbai Bangalore Highway, Punawale,</v>
      </c>
    </row>
    <row r="22" spans="1:3" x14ac:dyDescent="0.25">
      <c r="A22" s="29" t="str">
        <f>MASTERSHEET!B28</f>
        <v>Nagpur</v>
      </c>
      <c r="B22" s="30" t="str">
        <f>MASTERSHEET!C28</f>
        <v>Pune</v>
      </c>
      <c r="C22" s="31" t="str">
        <f>MASTERSHEET!D28</f>
        <v>Pune</v>
      </c>
    </row>
    <row r="23" spans="1:3" x14ac:dyDescent="0.25">
      <c r="A23" s="29" t="str">
        <f>MASTERSHEET!B29</f>
        <v>Maharashtra-440009</v>
      </c>
      <c r="B23" s="30" t="str">
        <f>MASTERSHEET!C29</f>
        <v>Maharashtra-411033</v>
      </c>
      <c r="C23" s="31" t="str">
        <f>MASTERSHEET!D29</f>
        <v>Maharashtra-411033</v>
      </c>
    </row>
    <row r="24" spans="1:3" ht="14.25" x14ac:dyDescent="0.2">
      <c r="A24" s="28" t="s">
        <v>64</v>
      </c>
      <c r="B24" s="192" t="s">
        <v>64</v>
      </c>
      <c r="C24" s="193" t="s">
        <v>64</v>
      </c>
    </row>
    <row r="25" spans="1:3" x14ac:dyDescent="0.25">
      <c r="A25" s="29" t="str">
        <f>MASTERSHEET!B30</f>
        <v>Kishor Hiwarkar</v>
      </c>
      <c r="B25" s="30" t="str">
        <f>MASTERSHEET!C30</f>
        <v>Akhilesh Kedar</v>
      </c>
      <c r="C25" s="31" t="str">
        <f>MASTERSHEET!D30</f>
        <v>Akhilesh Kedar</v>
      </c>
    </row>
    <row r="26" spans="1:3" ht="14.25" x14ac:dyDescent="0.2">
      <c r="A26" s="28" t="s">
        <v>62</v>
      </c>
      <c r="B26" s="192" t="s">
        <v>62</v>
      </c>
      <c r="C26" s="193" t="s">
        <v>62</v>
      </c>
    </row>
    <row r="27" spans="1:3" x14ac:dyDescent="0.25">
      <c r="A27" s="29">
        <f>MASTERSHEET!B32</f>
        <v>9423678291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9850965542</v>
      </c>
      <c r="C29" s="31">
        <f>MASTERSHEET!D32</f>
        <v>9850965542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hiwarkarmayur9@gmail.com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34838</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9673480405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43502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G33" sqref="G3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MAYUR  KISHOR  HIWARKAR</v>
      </c>
      <c r="C11" s="520"/>
      <c r="D11" s="520"/>
      <c r="E11" s="250" t="s">
        <v>425</v>
      </c>
      <c r="F11" s="278"/>
      <c r="G11" s="250"/>
      <c r="H11" s="251"/>
    </row>
    <row r="12" spans="1:13" ht="32.25" customHeight="1" x14ac:dyDescent="0.25">
      <c r="A12" s="521" t="str">
        <f>PROPER(MASTERSHEET!B25&amp;" "&amp;MASTERSHEET!B26&amp;" "&amp;MASTERSHEET!B27&amp;" "&amp;MASTERSHEET!B28&amp;" "&amp;MASTERSHEET!B29)</f>
        <v>Qtr No. 73/1, Somwari Peth, Behind S.B.City College, Budhwari Bazar, Nagpur Maharashtra-440009</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Kishor Hiwarkar</v>
      </c>
      <c r="E17" s="269" t="s">
        <v>495</v>
      </c>
      <c r="F17" s="266" t="str">
        <f>+MASTERSHEET!D36</f>
        <v>Somwari Peth, Nagpur-9</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Kishor Hiwarkar</v>
      </c>
      <c r="E20" s="266" t="s">
        <v>495</v>
      </c>
      <c r="F20" s="266" t="str">
        <f>+MASTERSHEET!D36</f>
        <v>Somwari Peth, Nagpur-9</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Kishor Hiwarkar</v>
      </c>
      <c r="E23" s="416" t="str">
        <f>+MASTERSHEET!C36</f>
        <v>Father</v>
      </c>
      <c r="F23" s="266" t="str">
        <f>+MASTERSHEET!D36</f>
        <v>Somwari Peth, Nagpur-9</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43502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Mumbai</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F18" sqref="F18"/>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Mayur Kishor Hiwarkar</v>
      </c>
      <c r="C10" s="531"/>
      <c r="D10" s="405" t="s">
        <v>453</v>
      </c>
      <c r="E10" s="404">
        <v>173548</v>
      </c>
      <c r="F10" s="38"/>
      <c r="G10" s="48"/>
    </row>
    <row r="11" spans="1:7" ht="21" customHeight="1" x14ac:dyDescent="0.25">
      <c r="A11" s="49" t="s">
        <v>54</v>
      </c>
      <c r="B11" s="37" t="str">
        <f>PROPER(MASTERSHEET!B25&amp;" "&amp;MASTERSHEET!B26&amp;" "&amp;MASTERSHEET!B27&amp;" "&amp;MASTERSHEET!B28&amp;" "&amp;MASTERSHEET!B29)</f>
        <v>Qtr No. 73/1, Somwari Peth, Behind S.B.City College, Budhwari Bazar, Nagpur Maharashtra-440009</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Kishor Hiwarkar</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Somwari Peth, Nagpur-9</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43502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Mumbai</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16" workbookViewId="0">
      <selection activeCell="D26" sqref="D2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MAYUR KISHOR HIWARKAR</v>
      </c>
      <c r="E16" s="297"/>
      <c r="F16" s="297"/>
      <c r="G16" s="298"/>
    </row>
    <row r="17" spans="2:7" x14ac:dyDescent="0.25">
      <c r="B17" s="302" t="s">
        <v>310</v>
      </c>
      <c r="C17" s="303" t="s">
        <v>330</v>
      </c>
      <c r="D17" s="417" t="str">
        <f>UPPER(MASTERSHEET!R3&amp;"/"&amp;MASTERSHEET!R9)</f>
        <v xml:space="preserve">KISHOR LAXMANRAO HIWARKAR/  </v>
      </c>
      <c r="E17" s="297"/>
      <c r="F17" s="297"/>
      <c r="G17" s="298"/>
    </row>
    <row r="18" spans="2:7" x14ac:dyDescent="0.25">
      <c r="B18" s="302" t="s">
        <v>311</v>
      </c>
      <c r="C18" s="303" t="s">
        <v>330</v>
      </c>
      <c r="D18" s="305">
        <f>MASTERSHEET!B8</f>
        <v>34838</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Qtr No. 73/1, Somwari Peth,, Behind S.B.City College, ,Budhwari Bazar,, Nagpur , Maharashtra-440009</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Kishor Hiwarkar</v>
      </c>
      <c r="C34" s="325" t="str">
        <f>+MASTERSHEET!D38</f>
        <v>Somwari Peth, Nagpur-9</v>
      </c>
      <c r="D34" s="326" t="str">
        <f>+MASTERSHEET!C38</f>
        <v>Father</v>
      </c>
      <c r="E34" s="326">
        <f>+MASTERSHEET!E38</f>
        <v>59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ht="30" x14ac:dyDescent="0.25">
      <c r="B57" s="342">
        <v>1</v>
      </c>
      <c r="C57" s="359" t="s">
        <v>497</v>
      </c>
      <c r="D57" s="604">
        <v>21845</v>
      </c>
      <c r="E57" s="604"/>
      <c r="F57" s="605" t="s">
        <v>495</v>
      </c>
      <c r="G57" s="606"/>
    </row>
    <row r="58" spans="2:7" x14ac:dyDescent="0.25">
      <c r="B58" s="344">
        <v>2</v>
      </c>
      <c r="C58" s="343" t="str">
        <f>MASTERSHEET!S9</f>
        <v xml:space="preserve">  </v>
      </c>
      <c r="D58" s="564">
        <f>MASTERSHEET!F16</f>
        <v>0</v>
      </c>
      <c r="E58" s="564"/>
      <c r="F58" s="605">
        <f>MASTERSHEET!H16</f>
        <v>0</v>
      </c>
      <c r="G58" s="607"/>
    </row>
    <row r="59" spans="2:7" x14ac:dyDescent="0.25">
      <c r="B59" s="342">
        <v>3</v>
      </c>
      <c r="C59" s="343">
        <f>+MASTERSHEET!B17</f>
        <v>0</v>
      </c>
      <c r="D59" s="564">
        <f>+MASTERSHEET!F17</f>
        <v>0</v>
      </c>
      <c r="E59" s="564"/>
      <c r="F59" s="605">
        <f>+MASTERSHEET!H17</f>
        <v>0</v>
      </c>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Kishor Laxmanrao Hiwarkar</v>
      </c>
      <c r="C68" s="575"/>
      <c r="D68" s="564">
        <f>+MASTERSHEET!F18</f>
        <v>21845</v>
      </c>
      <c r="E68" s="564"/>
      <c r="F68" s="576">
        <f>+MASTERSHEET!H18</f>
        <v>0</v>
      </c>
      <c r="G68" s="576"/>
    </row>
    <row r="69" spans="2:9" ht="15.75" customHeight="1" x14ac:dyDescent="0.25">
      <c r="B69" s="562" t="str">
        <f>+MASTERSHEET!B19&amp;" "&amp;MASTERSHEET!C19&amp;" "&amp;MASTERSHEET!D19</f>
        <v>Rajshree Kishor Hiwarkar</v>
      </c>
      <c r="C69" s="563"/>
      <c r="D69" s="564">
        <f>+MASTERSHEET!F19</f>
        <v>26081</v>
      </c>
      <c r="E69" s="564"/>
      <c r="F69" s="565">
        <f>+MASTERSHEET!H19</f>
        <v>0</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f>MASTERSHEET!B6</f>
        <v>43502</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Mayur Kishor Hiwarkar</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Mumbai</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f>MASTERSHEET!B6</f>
        <v>43502</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D14" sqref="D14:I1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MAYUR KISHOR HIWARKAR</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Kishor Hiwarkar</v>
      </c>
      <c r="C32" s="652"/>
      <c r="D32" s="652"/>
      <c r="E32" s="653"/>
      <c r="F32" s="651" t="str">
        <f>+MASTERSHEET!C39</f>
        <v>Father</v>
      </c>
      <c r="G32" s="653"/>
      <c r="H32" s="393">
        <f>+MASTERSHEET!E39</f>
        <v>59</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MAYUR KISHOR HIWARKAR</v>
      </c>
      <c r="G41" s="647"/>
      <c r="H41" s="647"/>
      <c r="I41" s="648"/>
    </row>
    <row r="42" spans="1:256" ht="14.25" customHeight="1" x14ac:dyDescent="0.2">
      <c r="A42" s="227">
        <v>2</v>
      </c>
      <c r="B42" s="641" t="s">
        <v>380</v>
      </c>
      <c r="C42" s="641"/>
      <c r="D42" s="641"/>
      <c r="E42" s="396" t="s">
        <v>330</v>
      </c>
      <c r="F42" s="645" t="str">
        <f>UPPER(+MASTERSHEET!B7)</f>
        <v>MALE</v>
      </c>
      <c r="G42" s="645"/>
      <c r="H42" s="645"/>
      <c r="I42" s="646"/>
    </row>
    <row r="43" spans="1:256" ht="15" customHeight="1" x14ac:dyDescent="0.2">
      <c r="A43" s="227">
        <v>3</v>
      </c>
      <c r="B43" s="641" t="s">
        <v>381</v>
      </c>
      <c r="C43" s="641"/>
      <c r="D43" s="641"/>
      <c r="E43" s="396" t="s">
        <v>330</v>
      </c>
      <c r="F43" s="644" t="s">
        <v>498</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MUMBAI</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f>+MASTERSHEET!B6</f>
        <v>43502</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Qtr No. 73/1, Somwari Peth,, Behind S.B.City College, ,Budhwari Bazar,, Nagpur , Maharashtra-440009</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MUMBAI</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f>+MASTERSHEET!B6</f>
        <v>43502</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MUMBAI</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f>+MASTERSHEET!B6</f>
        <v>43502</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f>+C75</f>
        <v>43502</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f>+C93</f>
        <v>43502</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Mayur</v>
      </c>
      <c r="D31" s="37" t="str">
        <f>MASTERSHEET!D4</f>
        <v>Kishor</v>
      </c>
      <c r="E31" s="37" t="str">
        <f>MASTERSHEET!F4</f>
        <v>Hiwarkar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Mumbai</v>
      </c>
      <c r="D34" s="37"/>
      <c r="E34" s="37"/>
      <c r="F34" s="38"/>
      <c r="G34" s="48"/>
      <c r="H34" s="38"/>
    </row>
    <row r="35" spans="1:8" x14ac:dyDescent="0.25">
      <c r="A35" s="49" t="s">
        <v>29</v>
      </c>
      <c r="B35" s="38"/>
      <c r="C35" s="57">
        <f>MASTERSHEET!B6</f>
        <v>43502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Hiwarkar, Mayur</cp:lastModifiedBy>
  <cp:lastPrinted>2015-12-01T11:26:18Z</cp:lastPrinted>
  <dcterms:created xsi:type="dcterms:W3CDTF">2006-10-17T09:26:01Z</dcterms:created>
  <dcterms:modified xsi:type="dcterms:W3CDTF">2019-05-03T09:48:20Z</dcterms:modified>
</cp:coreProperties>
</file>