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2\"/>
    </mc:Choice>
  </mc:AlternateContent>
  <xr:revisionPtr revIDLastSave="0" documentId="13_ncr:1_{18B9FC62-D3FD-4B45-A63E-DC5A17D77F9C}" xr6:coauthVersionLast="47" xr6:coauthVersionMax="47" xr10:uidLastSave="{00000000-0000-0000-0000-000000000000}"/>
  <bookViews>
    <workbookView xWindow="15" yWindow="15" windowWidth="20460" windowHeight="1089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3" i="1"/>
  <c r="F42" i="1"/>
  <c r="F44" i="1"/>
  <c r="F30" i="1"/>
  <c r="F29" i="1"/>
  <c r="F39" i="1"/>
  <c r="F38" i="1"/>
  <c r="F37" i="1"/>
  <c r="F36" i="1"/>
  <c r="F33" i="1"/>
  <c r="F32" i="1"/>
  <c r="F31" i="1"/>
  <c r="F10" i="3"/>
  <c r="F11" i="3"/>
  <c r="F9" i="3"/>
  <c r="F9" i="2"/>
  <c r="E10" i="3"/>
  <c r="E11" i="3"/>
  <c r="E9" i="3"/>
  <c r="E9" i="2"/>
  <c r="D10" i="3"/>
  <c r="D11" i="3"/>
  <c r="D9" i="3"/>
  <c r="D9" i="2"/>
  <c r="C10" i="3"/>
  <c r="C11" i="3"/>
  <c r="C9" i="3"/>
  <c r="C9" i="2"/>
  <c r="B10" i="3"/>
  <c r="B11" i="3"/>
  <c r="B9" i="3"/>
  <c r="B11" i="2"/>
  <c r="B10" i="2"/>
  <c r="B9" i="2"/>
  <c r="F3" i="3"/>
  <c r="F4" i="3"/>
  <c r="F5" i="3"/>
  <c r="F2" i="3"/>
  <c r="F2" i="2"/>
  <c r="E3" i="3"/>
  <c r="E4" i="3"/>
  <c r="E5" i="3"/>
  <c r="E2" i="3"/>
  <c r="E2" i="2"/>
  <c r="D3" i="3"/>
  <c r="D4" i="3"/>
  <c r="D5" i="3"/>
  <c r="D2" i="3"/>
  <c r="D2" i="2"/>
  <c r="D3" i="2"/>
  <c r="C3" i="3"/>
  <c r="C4" i="3"/>
  <c r="C5" i="3"/>
  <c r="C2" i="3"/>
  <c r="C2" i="2"/>
  <c r="B3" i="3"/>
  <c r="B4" i="3"/>
  <c r="B5" i="3"/>
  <c r="B2" i="3"/>
  <c r="B2" i="2"/>
  <c r="F10" i="2"/>
  <c r="F11" i="2"/>
  <c r="E10" i="2"/>
  <c r="E11" i="2"/>
  <c r="D10" i="2"/>
  <c r="D11" i="2"/>
  <c r="C10" i="2"/>
  <c r="C11" i="2"/>
  <c r="F3" i="2"/>
  <c r="F4" i="2"/>
  <c r="F5" i="2"/>
  <c r="E3" i="2"/>
  <c r="E4" i="2"/>
  <c r="E5" i="2"/>
  <c r="D4" i="2"/>
  <c r="D5" i="2"/>
  <c r="C3" i="2"/>
  <c r="C4" i="2"/>
  <c r="C5" i="2"/>
  <c r="B3" i="2"/>
  <c r="B4" i="2"/>
  <c r="B5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<sst xmlns="http://schemas.openxmlformats.org/spreadsheetml/2006/main" count="1531" uniqueCount="76">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</sst>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COUNTIF(C2:C25,C3)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+SUMIF(D2:D25,"refrigerator",E2:E25)</f>
        <v>105</v>
      </c>
    </row>
    <row r="37" spans="5:6" x14ac:dyDescent="0.25">
      <c r="E37" s="4" t="s">
        <v>28</v>
      </c>
      <c r="F37">
        <f>+SUMIF(D2:D25,"washing machine",E2:E25)</f>
        <v>164</v>
      </c>
    </row>
    <row r="38" spans="5:6" x14ac:dyDescent="0.25">
      <c r="E38" s="4" t="s">
        <v>34</v>
      </c>
      <c r="F38">
        <f>+SUMIF(F2:F25,"truck 4",E2:E25)</f>
        <v>156</v>
      </c>
    </row>
    <row r="39" spans="5:6" x14ac:dyDescent="0.25">
      <c r="E39" s="4" t="s">
        <v>44</v>
      </c>
      <c r="F39">
        <f>+SUMIF(F2:F25,"truck*",E2:E25)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COUNTIFS(D2:D25,"=microwave",G2:G25,"=Boston")</f>
        <v>2</v>
      </c>
    </row>
    <row r="43" spans="5:6" x14ac:dyDescent="0.25">
      <c r="E43" s="4" t="s">
        <v>40</v>
      </c>
      <c r="F43">
        <f>COUNTIFS(C2:C25,"=peter white",F2:F25,"=truck 1")</f>
        <v>2</v>
      </c>
    </row>
    <row r="44" spans="5:6" x14ac:dyDescent="0.25">
      <c r="E44" s="4" t="s">
        <v>41</v>
      </c>
      <c r="F44">
        <f>+COUNTIFS(G2:G25,"=Boston",B2:B25,"&lt;=03/02/2013")</f>
        <v>2</v>
      </c>
    </row>
    <row r="45" spans="5:6" x14ac:dyDescent="0.25">
      <c r="E45" s="4" t="s">
        <v>42</v>
      </c>
      <c r="F45">
        <f>COUNTIFS(B2:B25,"&gt;=03-02-2013",B2:B25,"&lt;=06-02-2013")</f>
        <v>14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SUMIFS(E2:E25,D2:D25,"=microwave",G2:G25,"=NY")</f>
        <v>25</v>
      </c>
    </row>
    <row r="48" spans="5:6" x14ac:dyDescent="0.25">
      <c r="E48" s="4" t="s">
        <v>33</v>
      </c>
      <c r="F48">
        <f>+SUMIFS(E2:E25,G2:G25,"Pittsburgh",F2:F25,"truck 1")</f>
        <v>75</v>
      </c>
    </row>
    <row r="49" spans="5:6" x14ac:dyDescent="0.25">
      <c r="E49" s="4" t="s">
        <v>43</v>
      </c>
      <c r="F49">
        <f>SUMIFS(E2:E25,B2:B25,"&gt;02-02-2013",B2:B25,"&lt;07-02-2013")</f>
        <v>309</v>
      </c>
    </row>
    <row r="52" spans="5:6" x14ac:dyDescent="0.25">
      <c r="E52" s="4" t="s">
        <v>32</v>
      </c>
      <c r="F52">
        <f>+SUM(SUMIF(G2:G25,{"NY","Baltimore","Philadelphia"},E2:E25))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181" workbookViewId="0">
      <selection activeCell="G13" sqref="G1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F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G1" sqref="G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>COUNTIFS($D$16:$D$241,"cash",$B$16:$B$241,A3)</f>
        <v>31</v>
      </c>
      <c r="E3" s="2">
        <f t="shared" ref="E3:E5" si="2">COUNTIFS($D$16:$D$241,"credit card",$B$16:$B$241,A3)</f>
        <v>15</v>
      </c>
      <c r="F3" s="2">
        <f t="shared" ref="F3:F5" si="3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ref="D3:D5" si="4">COUNTIFS($D$16:$D$241,"cash",$B$16:$B$241,A4)</f>
        <v>35</v>
      </c>
      <c r="E4" s="2">
        <f t="shared" si="2"/>
        <v>15</v>
      </c>
      <c r="F4" s="2">
        <f t="shared" si="3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4"/>
        <v>21</v>
      </c>
      <c r="E5" s="2">
        <f t="shared" si="2"/>
        <v>11</v>
      </c>
      <c r="F5" s="2">
        <f t="shared" si="3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>COUNTIFS($C$16:$C$241,A10)</f>
        <v>31</v>
      </c>
      <c r="C10" s="2">
        <f t="shared" ref="C10:C11" si="5">SUMIFS($E$16:$E$241,$C$16:$C$241,A10)</f>
        <v>965</v>
      </c>
      <c r="D10" s="2">
        <f t="shared" ref="D10:D11" si="6">COUNTIFS($C$16:$C$241,A10,$B$16:$B$241,"Shaving")</f>
        <v>8</v>
      </c>
      <c r="E10" s="2">
        <f t="shared" ref="E10:E11" si="7">COUNTIFS($C$16:$C$241,A10,$B$16:$B$241,"Kids")</f>
        <v>1</v>
      </c>
      <c r="F10" s="2">
        <f t="shared" ref="F10:F11" si="8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>COUNTIFS($C$16:$C$241,A11)</f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2022-03-07T13:40:54Z</dcterms:modified>
</cp:coreProperties>
</file>