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mayur\Downloads\Udaanous\26-03-25\"/>
    </mc:Choice>
  </mc:AlternateContent>
  <xr:revisionPtr revIDLastSave="0" documentId="13_ncr:1_{322E2C74-9936-4836-8D58-54F0265DBBE5}" xr6:coauthVersionLast="47" xr6:coauthVersionMax="47" xr10:uidLastSave="{00000000-0000-0000-0000-000000000000}"/>
  <bookViews>
    <workbookView xWindow="-108" yWindow="-108" windowWidth="23256" windowHeight="12576" tabRatio="592" activeTab="2" xr2:uid="{00000000-000D-0000-FFFF-FFFF00000000}"/>
  </bookViews>
  <sheets>
    <sheet name="Production Dataset" sheetId="1" r:id="rId1"/>
    <sheet name="Sheet1" sheetId="2" r:id="rId2"/>
    <sheet name="Dashboard" sheetId="3" r:id="rId3"/>
  </sheets>
  <definedNames>
    <definedName name="_xlnm._FilterDatabase" localSheetId="0" hidden="1">'Production Dataset'!$A$1:$L$121</definedName>
    <definedName name="Slicer_Gender">#N/A</definedName>
    <definedName name="Slicer_Region">#N/A</definedName>
    <definedName name="Slicer_Year">#N/A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9" i="1" l="1"/>
  <c r="C40" i="1"/>
  <c r="C2" i="1"/>
  <c r="C41" i="1"/>
  <c r="C42" i="1"/>
  <c r="C43" i="1"/>
  <c r="C44" i="1"/>
  <c r="C45" i="1"/>
  <c r="C46" i="1"/>
  <c r="C3" i="1"/>
  <c r="C47" i="1"/>
  <c r="C48" i="1"/>
  <c r="C49" i="1"/>
  <c r="C50" i="1"/>
  <c r="C51" i="1"/>
  <c r="C52" i="1"/>
  <c r="C53" i="1"/>
  <c r="C4" i="1"/>
  <c r="C54" i="1"/>
  <c r="C55" i="1"/>
  <c r="C5" i="1"/>
  <c r="C6" i="1"/>
  <c r="C56" i="1"/>
  <c r="C57" i="1"/>
  <c r="C7" i="1"/>
  <c r="C58" i="1"/>
  <c r="C59" i="1"/>
  <c r="C60" i="1"/>
  <c r="C61" i="1"/>
  <c r="C62" i="1"/>
  <c r="C63" i="1"/>
  <c r="C64" i="1"/>
  <c r="C8" i="1"/>
  <c r="C9" i="1"/>
  <c r="C10" i="1"/>
  <c r="C65" i="1"/>
  <c r="C11" i="1"/>
  <c r="C66" i="1"/>
  <c r="C12" i="1"/>
  <c r="C67" i="1"/>
  <c r="C13" i="1"/>
  <c r="C68" i="1"/>
  <c r="C69" i="1"/>
  <c r="C70" i="1"/>
  <c r="C14" i="1"/>
  <c r="C71" i="1"/>
  <c r="C72" i="1"/>
  <c r="C73" i="1"/>
  <c r="C15" i="1"/>
  <c r="C74" i="1"/>
  <c r="C75" i="1"/>
  <c r="C76" i="1"/>
  <c r="C77" i="1"/>
  <c r="C78" i="1"/>
  <c r="C16" i="1"/>
  <c r="C79" i="1"/>
  <c r="C80" i="1"/>
  <c r="C81" i="1"/>
  <c r="C17" i="1"/>
  <c r="C82" i="1"/>
  <c r="C18" i="1"/>
  <c r="C19" i="1"/>
  <c r="C83" i="1"/>
  <c r="C20" i="1"/>
  <c r="C21" i="1"/>
  <c r="C22" i="1"/>
  <c r="C84" i="1"/>
  <c r="C23" i="1"/>
  <c r="C85" i="1"/>
  <c r="C24" i="1"/>
  <c r="C25" i="1"/>
  <c r="C86" i="1"/>
  <c r="C87" i="1"/>
  <c r="C88" i="1"/>
  <c r="C26" i="1"/>
  <c r="C27" i="1"/>
  <c r="C28" i="1"/>
  <c r="C89" i="1"/>
  <c r="C29" i="1"/>
  <c r="C90" i="1"/>
  <c r="C91" i="1"/>
  <c r="C30" i="1"/>
  <c r="C31" i="1"/>
  <c r="C92" i="1"/>
  <c r="C93" i="1"/>
  <c r="C94" i="1"/>
  <c r="C95" i="1"/>
  <c r="C96" i="1"/>
  <c r="C97" i="1"/>
  <c r="C98" i="1"/>
  <c r="C99" i="1"/>
  <c r="C100" i="1"/>
  <c r="C32" i="1"/>
  <c r="C101" i="1"/>
  <c r="C33" i="1"/>
  <c r="C102" i="1"/>
  <c r="C34" i="1"/>
  <c r="C103" i="1"/>
  <c r="C104" i="1"/>
  <c r="C35" i="1"/>
  <c r="C105" i="1"/>
  <c r="C106" i="1"/>
  <c r="C107" i="1"/>
  <c r="C108" i="1"/>
  <c r="C109" i="1"/>
  <c r="C110" i="1"/>
  <c r="C111" i="1"/>
  <c r="C112" i="1"/>
  <c r="C113" i="1"/>
  <c r="C114" i="1"/>
  <c r="C36" i="1"/>
  <c r="C115" i="1"/>
  <c r="C116" i="1"/>
  <c r="C37" i="1"/>
  <c r="C38" i="1"/>
  <c r="C117" i="1"/>
  <c r="C118" i="1"/>
  <c r="C119" i="1"/>
  <c r="C120" i="1"/>
  <c r="C121" i="1"/>
  <c r="I40" i="1" l="1"/>
  <c r="I2" i="1"/>
  <c r="I41" i="1"/>
  <c r="I42" i="1"/>
  <c r="I43" i="1"/>
  <c r="I44" i="1"/>
  <c r="I45" i="1"/>
  <c r="I46" i="1"/>
  <c r="I3" i="1"/>
  <c r="I47" i="1"/>
  <c r="I48" i="1"/>
  <c r="I49" i="1"/>
  <c r="I50" i="1"/>
  <c r="I51" i="1"/>
  <c r="I52" i="1"/>
  <c r="I53" i="1"/>
  <c r="I4" i="1"/>
  <c r="I54" i="1"/>
  <c r="I55" i="1"/>
  <c r="I5" i="1"/>
  <c r="I6" i="1"/>
  <c r="I56" i="1"/>
  <c r="I57" i="1"/>
  <c r="I7" i="1"/>
  <c r="I58" i="1"/>
  <c r="I59" i="1"/>
  <c r="I60" i="1"/>
  <c r="I61" i="1"/>
  <c r="I62" i="1"/>
  <c r="I63" i="1"/>
  <c r="I64" i="1"/>
  <c r="I8" i="1"/>
  <c r="I9" i="1"/>
  <c r="I10" i="1"/>
  <c r="I65" i="1"/>
  <c r="I11" i="1"/>
  <c r="I66" i="1"/>
  <c r="I12" i="1"/>
  <c r="I67" i="1"/>
  <c r="I13" i="1"/>
  <c r="I68" i="1"/>
  <c r="I69" i="1"/>
  <c r="I70" i="1"/>
  <c r="I14" i="1"/>
  <c r="I71" i="1"/>
  <c r="I72" i="1"/>
  <c r="I73" i="1"/>
  <c r="I15" i="1"/>
  <c r="I74" i="1"/>
  <c r="I75" i="1"/>
  <c r="I76" i="1"/>
  <c r="I77" i="1"/>
  <c r="I78" i="1"/>
  <c r="I16" i="1"/>
  <c r="I79" i="1"/>
  <c r="I80" i="1"/>
  <c r="I81" i="1"/>
  <c r="I17" i="1"/>
  <c r="I82" i="1"/>
  <c r="I18" i="1"/>
  <c r="I19" i="1"/>
  <c r="I83" i="1"/>
  <c r="I20" i="1"/>
  <c r="I21" i="1"/>
  <c r="I22" i="1"/>
  <c r="I84" i="1"/>
  <c r="I23" i="1"/>
  <c r="I85" i="1"/>
  <c r="I24" i="1"/>
  <c r="I25" i="1"/>
  <c r="I86" i="1"/>
  <c r="I87" i="1"/>
  <c r="I88" i="1"/>
  <c r="I26" i="1"/>
  <c r="I27" i="1"/>
  <c r="I28" i="1"/>
  <c r="I89" i="1"/>
  <c r="I29" i="1"/>
  <c r="I90" i="1"/>
  <c r="I91" i="1"/>
  <c r="I30" i="1"/>
  <c r="I31" i="1"/>
  <c r="I92" i="1"/>
  <c r="I93" i="1"/>
  <c r="I94" i="1"/>
  <c r="I95" i="1"/>
  <c r="I96" i="1"/>
  <c r="I97" i="1"/>
  <c r="I98" i="1"/>
  <c r="I99" i="1"/>
  <c r="I100" i="1"/>
  <c r="I32" i="1"/>
  <c r="I101" i="1"/>
  <c r="I33" i="1"/>
  <c r="I102" i="1"/>
  <c r="I34" i="1"/>
  <c r="I103" i="1"/>
  <c r="I104" i="1"/>
  <c r="I35" i="1"/>
  <c r="I105" i="1"/>
  <c r="I106" i="1"/>
  <c r="I107" i="1"/>
  <c r="I108" i="1"/>
  <c r="I109" i="1"/>
  <c r="I110" i="1"/>
  <c r="I111" i="1"/>
  <c r="I112" i="1"/>
  <c r="I113" i="1"/>
  <c r="I114" i="1"/>
  <c r="I36" i="1"/>
  <c r="I115" i="1"/>
  <c r="I116" i="1"/>
  <c r="I37" i="1"/>
  <c r="I38" i="1"/>
  <c r="I117" i="1"/>
  <c r="I118" i="1"/>
  <c r="I119" i="1"/>
  <c r="I120" i="1"/>
  <c r="I121" i="1"/>
  <c r="I39" i="1"/>
  <c r="L27" i="1" a="1"/>
  <c r="L27" i="1" s="1"/>
  <c r="L28" i="1" a="1"/>
  <c r="L28" i="1" s="1"/>
  <c r="L85" i="1" a="1"/>
  <c r="L85" i="1" s="1"/>
  <c r="L86" i="1" a="1"/>
  <c r="L86" i="1" s="1"/>
  <c r="L88" i="1" a="1"/>
  <c r="L88" i="1" s="1"/>
  <c r="L24" i="1" a="1"/>
  <c r="L24" i="1" s="1"/>
  <c r="L89" i="1" a="1"/>
  <c r="L89" i="1" s="1"/>
  <c r="L23" i="1" a="1"/>
  <c r="L23" i="1" s="1"/>
  <c r="L87" i="1" a="1"/>
  <c r="L87" i="1" s="1"/>
  <c r="L26" i="1" a="1"/>
  <c r="L26" i="1" s="1"/>
  <c r="L19" i="1" a="1"/>
  <c r="L19" i="1" s="1"/>
  <c r="L83" i="1" a="1"/>
  <c r="L83" i="1" s="1"/>
  <c r="L20" i="1" a="1"/>
  <c r="L20" i="1" s="1"/>
  <c r="L21" i="1" a="1"/>
  <c r="L21" i="1" s="1"/>
  <c r="L22" i="1" a="1"/>
  <c r="L22" i="1" s="1"/>
  <c r="L82" i="1" a="1"/>
  <c r="L82" i="1" s="1"/>
  <c r="L18" i="1" a="1"/>
  <c r="L18" i="1" s="1"/>
  <c r="L84" i="1" a="1"/>
  <c r="L84" i="1" s="1"/>
  <c r="L50" i="1" a="1"/>
  <c r="L50" i="1" s="1"/>
  <c r="L52" i="1" a="1"/>
  <c r="L52" i="1" s="1"/>
  <c r="L51" i="1" a="1"/>
  <c r="L51" i="1" s="1"/>
  <c r="L47" i="1" a="1"/>
  <c r="L47" i="1" s="1"/>
  <c r="L48" i="1" a="1"/>
  <c r="L48" i="1" s="1"/>
  <c r="L49" i="1" a="1"/>
  <c r="L49" i="1" s="1"/>
  <c r="L97" i="1" a="1"/>
  <c r="L97" i="1" s="1"/>
  <c r="L104" i="1" a="1"/>
  <c r="L104" i="1" s="1"/>
  <c r="L109" i="1" a="1"/>
  <c r="L109" i="1" s="1"/>
  <c r="L33" i="1" a="1"/>
  <c r="L33" i="1" s="1"/>
  <c r="L108" i="1" a="1"/>
  <c r="L108" i="1" s="1"/>
  <c r="L91" i="1" a="1"/>
  <c r="L91" i="1" s="1"/>
  <c r="L100" i="1" a="1"/>
  <c r="L100" i="1" s="1"/>
  <c r="L32" i="1" a="1"/>
  <c r="L32" i="1" s="1"/>
  <c r="L96" i="1" a="1"/>
  <c r="L96" i="1" s="1"/>
  <c r="L35" i="1" a="1"/>
  <c r="L35" i="1" s="1"/>
  <c r="L105" i="1" a="1"/>
  <c r="L105" i="1" s="1"/>
  <c r="L113" i="1" a="1"/>
  <c r="L113" i="1" s="1"/>
  <c r="L112" i="1" a="1"/>
  <c r="L112" i="1" s="1"/>
  <c r="L115" i="1" a="1"/>
  <c r="L115" i="1" s="1"/>
  <c r="L103" i="1" a="1"/>
  <c r="L103" i="1" s="1"/>
  <c r="L116" i="1" a="1"/>
  <c r="L116" i="1" s="1"/>
  <c r="L102" i="1" a="1"/>
  <c r="L102" i="1" s="1"/>
  <c r="L92" i="1" a="1"/>
  <c r="L92" i="1" s="1"/>
  <c r="L101" i="1" a="1"/>
  <c r="L101" i="1" s="1"/>
  <c r="L90" i="1" a="1"/>
  <c r="L90" i="1" s="1"/>
  <c r="L93" i="1" a="1"/>
  <c r="L93" i="1" s="1"/>
  <c r="L34" i="1" a="1"/>
  <c r="L34" i="1" s="1"/>
  <c r="L37" i="1" a="1"/>
  <c r="L37" i="1" s="1"/>
  <c r="L38" i="1" a="1"/>
  <c r="L38" i="1" s="1"/>
  <c r="L29" i="1" a="1"/>
  <c r="L29" i="1" s="1"/>
  <c r="L31" i="1" a="1"/>
  <c r="L31" i="1" s="1"/>
  <c r="L94" i="1" a="1"/>
  <c r="L94" i="1" s="1"/>
  <c r="L95" i="1" a="1"/>
  <c r="L95" i="1" s="1"/>
  <c r="L98" i="1" a="1"/>
  <c r="L98" i="1" s="1"/>
  <c r="L110" i="1" a="1"/>
  <c r="L110" i="1" s="1"/>
  <c r="L114" i="1" a="1"/>
  <c r="L114" i="1" s="1"/>
  <c r="L99" i="1" a="1"/>
  <c r="L99" i="1" s="1"/>
  <c r="L107" i="1" a="1"/>
  <c r="L107" i="1" s="1"/>
  <c r="L111" i="1" a="1"/>
  <c r="L111" i="1" s="1"/>
  <c r="L30" i="1" a="1"/>
  <c r="L30" i="1" s="1"/>
  <c r="L106" i="1" a="1"/>
  <c r="L106" i="1" s="1"/>
  <c r="L36" i="1" a="1"/>
  <c r="L36" i="1" s="1"/>
  <c r="L121" i="1" a="1"/>
  <c r="L121" i="1" s="1"/>
  <c r="L120" i="1" a="1"/>
  <c r="L120" i="1" s="1"/>
  <c r="L118" i="1" a="1"/>
  <c r="L118" i="1" s="1"/>
  <c r="L117" i="1" a="1"/>
  <c r="L117" i="1" s="1"/>
  <c r="L119" i="1" a="1"/>
  <c r="L119" i="1" s="1"/>
  <c r="L46" i="1" a="1"/>
  <c r="L46" i="1" s="1"/>
  <c r="L40" i="1" a="1"/>
  <c r="L40" i="1" s="1"/>
  <c r="L45" i="1" a="1"/>
  <c r="L45" i="1" s="1"/>
  <c r="L44" i="1" a="1"/>
  <c r="L44" i="1" s="1"/>
  <c r="L3" i="1" a="1"/>
  <c r="L3" i="1" s="1"/>
  <c r="L43" i="1" a="1"/>
  <c r="L43" i="1" s="1"/>
  <c r="L2" i="1" a="1"/>
  <c r="L2" i="1" s="1"/>
  <c r="L41" i="1" a="1"/>
  <c r="L41" i="1" s="1"/>
  <c r="L42" i="1" a="1"/>
  <c r="L42" i="1" s="1"/>
  <c r="L39" i="1" a="1"/>
  <c r="L39" i="1" s="1"/>
  <c r="L6" i="1" a="1"/>
  <c r="L6" i="1" s="1"/>
  <c r="L5" i="1" a="1"/>
  <c r="L5" i="1" s="1"/>
  <c r="L54" i="1" a="1"/>
  <c r="L54" i="1" s="1"/>
  <c r="L55" i="1" a="1"/>
  <c r="L55" i="1" s="1"/>
  <c r="L53" i="1" a="1"/>
  <c r="L53" i="1" s="1"/>
  <c r="L4" i="1" a="1"/>
  <c r="L4" i="1" s="1"/>
  <c r="L68" i="1" a="1"/>
  <c r="L68" i="1" s="1"/>
  <c r="L70" i="1" a="1"/>
  <c r="L70" i="1" s="1"/>
  <c r="L10" i="1" a="1"/>
  <c r="L10" i="1" s="1"/>
  <c r="L69" i="1" a="1"/>
  <c r="L69" i="1" s="1"/>
  <c r="L71" i="1" a="1"/>
  <c r="L71" i="1" s="1"/>
  <c r="L64" i="1" a="1"/>
  <c r="L64" i="1" s="1"/>
  <c r="L63" i="1" a="1"/>
  <c r="L63" i="1" s="1"/>
  <c r="L66" i="1" a="1"/>
  <c r="L66" i="1" s="1"/>
  <c r="L61" i="1" a="1"/>
  <c r="L61" i="1" s="1"/>
  <c r="L65" i="1" a="1"/>
  <c r="L65" i="1" s="1"/>
  <c r="L8" i="1" a="1"/>
  <c r="L8" i="1" s="1"/>
  <c r="L11" i="1" a="1"/>
  <c r="L11" i="1" s="1"/>
  <c r="L14" i="1" a="1"/>
  <c r="L14" i="1" s="1"/>
  <c r="L67" i="1" a="1"/>
  <c r="L67" i="1" s="1"/>
  <c r="L13" i="1" a="1"/>
  <c r="L13" i="1" s="1"/>
  <c r="L62" i="1" a="1"/>
  <c r="L62" i="1" s="1"/>
  <c r="L9" i="1" a="1"/>
  <c r="L9" i="1" s="1"/>
  <c r="L12" i="1" a="1"/>
  <c r="L12" i="1" s="1"/>
  <c r="L60" i="1" a="1"/>
  <c r="L60" i="1" s="1"/>
  <c r="L58" i="1" a="1"/>
  <c r="L58" i="1" s="1"/>
  <c r="L59" i="1" a="1"/>
  <c r="L59" i="1" s="1"/>
  <c r="L57" i="1" a="1"/>
  <c r="L57" i="1" s="1"/>
  <c r="L7" i="1" a="1"/>
  <c r="L7" i="1" s="1"/>
  <c r="L56" i="1" a="1"/>
  <c r="L56" i="1" s="1"/>
  <c r="L77" i="1" a="1"/>
  <c r="L77" i="1" s="1"/>
  <c r="L79" i="1" a="1"/>
  <c r="L79" i="1" s="1"/>
  <c r="L73" i="1" a="1"/>
  <c r="L73" i="1" s="1"/>
  <c r="L75" i="1" a="1"/>
  <c r="L75" i="1" s="1"/>
  <c r="L16" i="1" a="1"/>
  <c r="L16" i="1" s="1"/>
  <c r="L15" i="1" a="1"/>
  <c r="L15" i="1" s="1"/>
  <c r="L76" i="1" a="1"/>
  <c r="L76" i="1" s="1"/>
  <c r="L72" i="1" a="1"/>
  <c r="L72" i="1" s="1"/>
  <c r="L17" i="1" a="1"/>
  <c r="L17" i="1" s="1"/>
  <c r="L80" i="1" a="1"/>
  <c r="L80" i="1" s="1"/>
  <c r="L78" i="1" a="1"/>
  <c r="L78" i="1" s="1"/>
  <c r="L81" i="1" a="1"/>
  <c r="L81" i="1" s="1"/>
  <c r="L74" i="1" a="1"/>
  <c r="L74" i="1" s="1"/>
  <c r="L25" i="1" a="1"/>
  <c r="L2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<sst xmlns="http://schemas.openxmlformats.org/spreadsheetml/2006/main" count="636" uniqueCount="66">
  <si>
    <t>ProductionID</t>
  </si>
  <si>
    <t>ProductionDate</t>
  </si>
  <si>
    <t>Region</t>
  </si>
  <si>
    <t>Manager</t>
  </si>
  <si>
    <t>ProductType</t>
  </si>
  <si>
    <t>UnitsProduced</t>
  </si>
  <si>
    <t>TotalCost</t>
  </si>
  <si>
    <t>Gender</t>
  </si>
  <si>
    <t>South</t>
  </si>
  <si>
    <t>John Doe</t>
  </si>
  <si>
    <t>Automobiles</t>
  </si>
  <si>
    <t>Female</t>
  </si>
  <si>
    <t>West</t>
  </si>
  <si>
    <t>Laura Black</t>
  </si>
  <si>
    <t>Furniture</t>
  </si>
  <si>
    <t>North</t>
  </si>
  <si>
    <t>Sarah Lee</t>
  </si>
  <si>
    <t>Machinery</t>
  </si>
  <si>
    <t>Male</t>
  </si>
  <si>
    <t>Mike Brown</t>
  </si>
  <si>
    <t>Jane Smith</t>
  </si>
  <si>
    <t>Andrew Blue</t>
  </si>
  <si>
    <t>David White</t>
  </si>
  <si>
    <t>Electronics</t>
  </si>
  <si>
    <t>Nancy Grey</t>
  </si>
  <si>
    <t>Emily Davis</t>
  </si>
  <si>
    <t>Chris Green</t>
  </si>
  <si>
    <t>East</t>
  </si>
  <si>
    <t>True Age</t>
  </si>
  <si>
    <t>Age Group</t>
  </si>
  <si>
    <t>Revenue</t>
  </si>
  <si>
    <t>Row Labels</t>
  </si>
  <si>
    <t>Grand Total</t>
  </si>
  <si>
    <t>Count of ProductionID</t>
  </si>
  <si>
    <t>20-29</t>
  </si>
  <si>
    <t>30-39</t>
  </si>
  <si>
    <t>40-49</t>
  </si>
  <si>
    <t>50-59</t>
  </si>
  <si>
    <t>2023</t>
  </si>
  <si>
    <t>2024</t>
  </si>
  <si>
    <t>Qtr1</t>
  </si>
  <si>
    <t>Qtr2</t>
  </si>
  <si>
    <t>Qtr3</t>
  </si>
  <si>
    <t>Qtr4</t>
  </si>
  <si>
    <t>2023 Total</t>
  </si>
  <si>
    <t>2024 Total</t>
  </si>
  <si>
    <t>Sep</t>
  </si>
  <si>
    <t>Jul</t>
  </si>
  <si>
    <t>Aug</t>
  </si>
  <si>
    <t>Oct</t>
  </si>
  <si>
    <t>Nov</t>
  </si>
  <si>
    <t>Dec</t>
  </si>
  <si>
    <t>No. of Production</t>
  </si>
  <si>
    <t>Total Unit Produced</t>
  </si>
  <si>
    <t>Total Cost</t>
  </si>
  <si>
    <t>Total Revenue</t>
  </si>
  <si>
    <t>Product Type</t>
  </si>
  <si>
    <t>Production Year</t>
  </si>
  <si>
    <t xml:space="preserve">Quarters </t>
  </si>
  <si>
    <t>Year</t>
  </si>
  <si>
    <t>Jan</t>
  </si>
  <si>
    <t>Feb</t>
  </si>
  <si>
    <t>Mar</t>
  </si>
  <si>
    <t>Apr</t>
  </si>
  <si>
    <t>May</t>
  </si>
  <si>
    <t>Jun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</si>
</sst>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 #,##0.00_ ;_ * \-#,##0.00_ ;_ * &quot;-&quot;??_ ;_ @_ "/>
    <numFmt numFmtId="164" formatCode="_ * #,##0_ ;_ * \-#,##0_ ;_ * &quot;-&quot;??_ ;_ @_ "/>
    <numFmt numFmtId="165" formatCode="_-[$$-409]* #,##0_ ;_-[$$-409]* \-#,##0\ ;_-[$$-409]* &quot;-&quot;??_ ;_-@_ "/>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11">
    <xf numFmtId="0" fontId="0" fillId="0" borderId="0" xfId="0"/>
    <xf numFmtId="14" fontId="0" fillId="0" borderId="0" xfId="0" applyNumberFormat="1"/>
    <xf numFmtId="0" fontId="0" fillId="0" borderId="0" xfId="0" applyAlignment="1">
      <alignment horizontal="center"/>
    </xf>
    <xf numFmtId="164" fontId="0" fillId="0" borderId="0" xfId="1" applyNumberFormat="1" applyFont="1"/>
    <xf numFmtId="0" fontId="0" fillId="0" borderId="0" xfId="0" pivotButton="1"/>
    <xf numFmtId="0" fontId="0" fillId="0" borderId="0" xfId="0" applyAlignment="1">
      <alignment horizontal="left"/>
    </xf>
    <xf numFmtId="164" fontId="0" fillId="0" borderId="0" xfId="0" applyNumberFormat="1"/>
    <xf numFmtId="14" fontId="0" fillId="0" borderId="0" xfId="0" applyNumberFormat="1" applyAlignment="1">
      <alignment horizontal="left"/>
    </xf>
    <xf numFmtId="0" fontId="0" fillId="2" borderId="0" xfId="0" applyFill="1"/>
    <xf numFmtId="165" fontId="0" fillId="0" borderId="0" xfId="0" applyNumberFormat="1"/>
    <xf numFmtId="0" fontId="0" fillId="0" borderId="0" xfId="0" applyNumberFormat="1"/>
  </cellXfs>
  <cellStyles count="2">
    <cellStyle name="Comma" xfId="1" builtinId="3"/>
    <cellStyle name="Normal" xfId="0" builtinId="0"/>
  </cellStyles>
  <dxfs count="13">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 * #,##0_ ;_ * \-#,##0_ ;_ * &quot;-&quot;??_ ;_ @_ "/>
    </dxf>
    <dxf>
      <font>
        <b val="0"/>
        <i val="0"/>
        <strike val="0"/>
        <condense val="0"/>
        <extend val="0"/>
        <outline val="0"/>
        <shadow val="0"/>
        <u val="none"/>
        <vertAlign val="baseline"/>
        <sz val="11"/>
        <color theme="1"/>
        <name val="Calibri"/>
        <family val="2"/>
        <scheme val="minor"/>
      </font>
      <numFmt numFmtId="164" formatCode="_ * #,##0_ ;_ * \-#,##0_ ;_ * &quot;-&quot;??_ ;_ @_ "/>
    </dxf>
    <dxf>
      <numFmt numFmtId="0" formatCode="General"/>
    </dxf>
    <dxf>
      <numFmt numFmtId="19" formatCode="dd/mm/yyyy"/>
    </dxf>
    <dxf>
      <font>
        <b/>
        <color theme="1"/>
      </font>
      <border>
        <bottom style="thin">
          <color theme="9"/>
        </bottom>
        <vertical/>
        <horizontal/>
      </border>
    </dxf>
    <dxf>
      <font>
        <sz val="10"/>
        <color theme="1"/>
        <name val="Verdana"/>
        <family val="2"/>
        <scheme val="none"/>
      </font>
      <border diagonalUp="0" diagonalDown="0">
        <left/>
        <right/>
        <top/>
        <bottom/>
        <vertical/>
        <horizontal/>
      </border>
    </dxf>
  </dxfs>
  <tableStyles count="2" defaultTableStyle="TableStyleMedium2" defaultPivotStyle="PivotStyleLight16">
    <tableStyle name="Compact" pivot="0" table="0" count="10" xr9:uid="{CDF29B01-B6ED-4FEF-819A-1629CBECFF48}">
      <tableStyleElement type="wholeTable" dxfId="12"/>
      <tableStyleElement type="headerRow" dxfId="11"/>
    </tableStyle>
    <tableStyle name="Invisible" pivot="0" table="0" count="0" xr9:uid="{6B0637D6-0878-489C-874E-DE89E9DB7CED}"/>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Compact">
        <x14:slicerStyle name="Compac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[Production Dashboard.xlsx]Sheet1!PivotTable2</c:name>
    <c:fmtId val="2"/>
  </c:pivotSource>
  <c:chart>
    <c:title>
      <c:layout>
        <c:manualLayout>
          <c:xMode val="edge"/>
          <c:yMode val="edge"/>
          <c:x val="0.45739134114044921"/>
          <c:y val="3.599427443302642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6">
              <a:lumMod val="75000"/>
            </a:schemeClr>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6">
              <a:lumMod val="75000"/>
            </a:schemeClr>
          </a:solidFill>
          <a:ln w="19050">
            <a:solidFill>
              <a:schemeClr val="lt1"/>
            </a:solidFill>
          </a:ln>
          <a:effectLst/>
        </c:spPr>
      </c:pivotFmt>
      <c:pivotFmt>
        <c:idx val="6"/>
        <c:spPr>
          <a:solidFill>
            <a:schemeClr val="bg2">
              <a:lumMod val="50000"/>
            </a:schemeClr>
          </a:solidFill>
          <a:ln w="19050">
            <a:solidFill>
              <a:schemeClr val="lt1"/>
            </a:solidFill>
          </a:ln>
          <a:effectLst/>
        </c:spPr>
      </c:pivotFmt>
    </c:pivotFmts>
    <c:plotArea>
      <c:layout/>
      <c:pieChart>
        <c:varyColors val="1"/>
        <c:ser>
          <c:idx val="0"/>
          <c:order val="0"/>
          <c:tx>
            <c:strRef>
              <c:f>Sheet1!$B$7</c:f>
              <c:strCache>
                <c:ptCount val="1"/>
                <c:pt idx="0">
                  <c:v>Total</c:v>
                </c:pt>
              </c:strCache>
            </c:strRef>
          </c:tx>
          <c:spPr>
            <a:solidFill>
              <a:schemeClr val="accent6">
                <a:lumMod val="75000"/>
              </a:schemeClr>
            </a:solidFill>
          </c:spPr>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0A7B-4A4D-9AD1-D2E7D5385DE0}"/>
              </c:ext>
            </c:extLst>
          </c:dPt>
          <c:dPt>
            <c:idx val="1"/>
            <c:bubble3D val="0"/>
            <c:spPr>
              <a:solidFill>
                <a:schemeClr val="bg2">
                  <a:lumMod val="50000"/>
                </a:schemeClr>
              </a:solidFill>
              <a:ln w="19050">
                <a:solidFill>
                  <a:schemeClr val="lt1"/>
                </a:solidFill>
              </a:ln>
              <a:effectLst/>
            </c:spPr>
            <c:extLst>
              <c:ext xmlns:c16="http://schemas.microsoft.com/office/drawing/2014/chart" uri="{C3380CC4-5D6E-409C-BE32-E72D297353CC}">
                <c16:uniqueId val="{00000003-0A7B-4A4D-9AD1-D2E7D5385DE0}"/>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Sheet1!$A$8:$A$10</c:f>
              <c:strCache>
                <c:ptCount val="2"/>
                <c:pt idx="0">
                  <c:v>Female</c:v>
                </c:pt>
                <c:pt idx="1">
                  <c:v>Male</c:v>
                </c:pt>
              </c:strCache>
            </c:strRef>
          </c:cat>
          <c:val>
            <c:numRef>
              <c:f>Sheet1!$B$8:$B$10</c:f>
              <c:numCache>
                <c:formatCode>General</c:formatCode>
                <c:ptCount val="2"/>
                <c:pt idx="0">
                  <c:v>74</c:v>
                </c:pt>
                <c:pt idx="1">
                  <c:v>46</c:v>
                </c:pt>
              </c:numCache>
            </c:numRef>
          </c:val>
          <c:extLst>
            <c:ext xmlns:c16="http://schemas.microsoft.com/office/drawing/2014/chart" uri="{C3380CC4-5D6E-409C-BE32-E72D297353CC}">
              <c16:uniqueId val="{00000004-0A7B-4A4D-9AD1-D2E7D5385DE0}"/>
            </c:ext>
          </c:extLst>
        </c:ser>
        <c:dLbls>
          <c:dLblPos val="ctr"/>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[Production Dashboard.xlsx]Sheet1!PivotTable18</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Sheet1!$E$3</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Sheet1!$D$4:$D$8</c:f>
              <c:strCache>
                <c:ptCount val="4"/>
                <c:pt idx="0">
                  <c:v>Automobiles</c:v>
                </c:pt>
                <c:pt idx="1">
                  <c:v>Machinery</c:v>
                </c:pt>
                <c:pt idx="2">
                  <c:v>Electronics</c:v>
                </c:pt>
                <c:pt idx="3">
                  <c:v>Furniture</c:v>
                </c:pt>
              </c:strCache>
            </c:strRef>
          </c:cat>
          <c:val>
            <c:numRef>
              <c:f>Sheet1!$E$4:$E$8</c:f>
              <c:numCache>
                <c:formatCode>General</c:formatCode>
                <c:ptCount val="4"/>
                <c:pt idx="0">
                  <c:v>13137</c:v>
                </c:pt>
                <c:pt idx="1">
                  <c:v>9409</c:v>
                </c:pt>
                <c:pt idx="2">
                  <c:v>6907</c:v>
                </c:pt>
                <c:pt idx="3">
                  <c:v>5274</c:v>
                </c:pt>
              </c:numCache>
            </c:numRef>
          </c:val>
          <c:extLst>
            <c:ext xmlns:c16="http://schemas.microsoft.com/office/drawing/2014/chart" uri="{C3380CC4-5D6E-409C-BE32-E72D297353CC}">
              <c16:uniqueId val="{00000000-E2F7-4739-8AE3-A9D1841C3A3E}"/>
            </c:ext>
          </c:extLst>
        </c:ser>
        <c:dLbls>
          <c:dLblPos val="outEnd"/>
          <c:showLegendKey val="0"/>
          <c:showVal val="1"/>
          <c:showCatName val="0"/>
          <c:showSerName val="0"/>
          <c:showPercent val="0"/>
          <c:showBubbleSize val="0"/>
        </c:dLbls>
        <c:gapWidth val="219"/>
        <c:axId val="762582127"/>
        <c:axId val="762581167"/>
      </c:barChart>
      <c:catAx>
        <c:axId val="7625821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581167"/>
        <c:crosses val="autoZero"/>
        <c:auto val="1"/>
        <c:lblAlgn val="ctr"/>
        <c:lblOffset val="100"/>
        <c:noMultiLvlLbl val="0"/>
      </c:catAx>
      <c:valAx>
        <c:axId val="7625811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582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[Production Dashboard.xlsx]Sheet1!PivotTable19</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Sheet1!$E$12</c:f>
              <c:strCache>
                <c:ptCount val="1"/>
                <c:pt idx="0">
                  <c:v>Total</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Sheet1!$D$13:$D$23</c:f>
              <c:strCache>
                <c:ptCount val="10"/>
                <c:pt idx="0">
                  <c:v>Nancy Grey</c:v>
                </c:pt>
                <c:pt idx="1">
                  <c:v>Jane Smith</c:v>
                </c:pt>
                <c:pt idx="2">
                  <c:v>John Doe</c:v>
                </c:pt>
                <c:pt idx="3">
                  <c:v>Mike Brown</c:v>
                </c:pt>
                <c:pt idx="4">
                  <c:v>Laura Black</c:v>
                </c:pt>
                <c:pt idx="5">
                  <c:v>Andrew Blue</c:v>
                </c:pt>
                <c:pt idx="6">
                  <c:v>Emily Davis</c:v>
                </c:pt>
                <c:pt idx="7">
                  <c:v>David White</c:v>
                </c:pt>
                <c:pt idx="8">
                  <c:v>Chris Green</c:v>
                </c:pt>
                <c:pt idx="9">
                  <c:v>Sarah Lee</c:v>
                </c:pt>
              </c:strCache>
            </c:strRef>
          </c:cat>
          <c:val>
            <c:numRef>
              <c:f>Sheet1!$E$13:$E$23</c:f>
              <c:numCache>
                <c:formatCode>General</c:formatCode>
                <c:ptCount val="10"/>
                <c:pt idx="0">
                  <c:v>10562</c:v>
                </c:pt>
                <c:pt idx="1">
                  <c:v>6157</c:v>
                </c:pt>
                <c:pt idx="2">
                  <c:v>3576</c:v>
                </c:pt>
                <c:pt idx="3">
                  <c:v>3566</c:v>
                </c:pt>
                <c:pt idx="4">
                  <c:v>2049</c:v>
                </c:pt>
                <c:pt idx="5">
                  <c:v>2017</c:v>
                </c:pt>
                <c:pt idx="6">
                  <c:v>1992</c:v>
                </c:pt>
                <c:pt idx="7">
                  <c:v>1789</c:v>
                </c:pt>
                <c:pt idx="8">
                  <c:v>1534</c:v>
                </c:pt>
                <c:pt idx="9">
                  <c:v>1485</c:v>
                </c:pt>
              </c:numCache>
            </c:numRef>
          </c:val>
          <c:extLst>
            <c:ext xmlns:c16="http://schemas.microsoft.com/office/drawing/2014/chart" uri="{C3380CC4-5D6E-409C-BE32-E72D297353CC}">
              <c16:uniqueId val="{00000000-97B6-4B8F-B6FB-FA7EFD8CE253}"/>
            </c:ext>
          </c:extLst>
        </c:ser>
        <c:dLbls>
          <c:dLblPos val="outEnd"/>
          <c:showLegendKey val="0"/>
          <c:showVal val="1"/>
          <c:showCatName val="0"/>
          <c:showSerName val="0"/>
          <c:showPercent val="0"/>
          <c:showBubbleSize val="0"/>
        </c:dLbls>
        <c:gapWidth val="219"/>
        <c:axId val="858764815"/>
        <c:axId val="858777295"/>
      </c:barChart>
      <c:catAx>
        <c:axId val="858764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777295"/>
        <c:crosses val="autoZero"/>
        <c:auto val="1"/>
        <c:lblAlgn val="ctr"/>
        <c:lblOffset val="100"/>
        <c:noMultiLvlLbl val="0"/>
      </c:catAx>
      <c:valAx>
        <c:axId val="858777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8764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[Production Dashboard.xlsx]Sheet1!PivotTable3</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Sheet1!$H$3</c:f>
              <c:strCache>
                <c:ptCount val="1"/>
                <c:pt idx="0">
                  <c:v>Total Cost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Sheet1!$G$4:$G$8</c:f>
              <c:strCache>
                <c:ptCount val="4"/>
                <c:pt idx="0">
                  <c:v>Automobiles</c:v>
                </c:pt>
                <c:pt idx="1">
                  <c:v>Electronics</c:v>
                </c:pt>
                <c:pt idx="2">
                  <c:v>Furniture</c:v>
                </c:pt>
                <c:pt idx="3">
                  <c:v>Machinery</c:v>
                </c:pt>
              </c:strCache>
            </c:strRef>
          </c:cat>
          <c:val>
            <c:numRef>
              <c:f>Sheet1!$H$4:$H$8</c:f>
              <c:numCache>
                <c:formatCode>_ * #,##0_ ;_ * \-#,##0_ ;_ * "-"??_ ;_ @_ </c:formatCode>
                <c:ptCount val="4"/>
                <c:pt idx="0">
                  <c:v>1152805</c:v>
                </c:pt>
                <c:pt idx="1">
                  <c:v>604575</c:v>
                </c:pt>
                <c:pt idx="2">
                  <c:v>703282</c:v>
                </c:pt>
                <c:pt idx="3">
                  <c:v>910416</c:v>
                </c:pt>
              </c:numCache>
            </c:numRef>
          </c:val>
          <c:extLst>
            <c:ext xmlns:c16="http://schemas.microsoft.com/office/drawing/2014/chart" uri="{C3380CC4-5D6E-409C-BE32-E72D297353CC}">
              <c16:uniqueId val="{00000000-E6D7-4BE5-90BA-73D8F930E695}"/>
            </c:ext>
          </c:extLst>
        </c:ser>
        <c:ser>
          <c:idx val="1"/>
          <c:order val="1"/>
          <c:tx>
            <c:strRef>
              <c:f>Sheet1!$I$3</c:f>
              <c:strCache>
                <c:ptCount val="1"/>
                <c:pt idx="0">
                  <c:v>Total Revenue</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Sheet1!$G$4:$G$8</c:f>
              <c:strCache>
                <c:ptCount val="4"/>
                <c:pt idx="0">
                  <c:v>Automobiles</c:v>
                </c:pt>
                <c:pt idx="1">
                  <c:v>Electronics</c:v>
                </c:pt>
                <c:pt idx="2">
                  <c:v>Furniture</c:v>
                </c:pt>
                <c:pt idx="3">
                  <c:v>Machinery</c:v>
                </c:pt>
              </c:strCache>
            </c:strRef>
          </c:cat>
          <c:val>
            <c:numRef>
              <c:f>Sheet1!$I$4:$I$8</c:f>
              <c:numCache>
                <c:formatCode>_ * #,##0_ ;_ * \-#,##0_ ;_ * "-"??_ ;_ @_ </c:formatCode>
                <c:ptCount val="4"/>
                <c:pt idx="0">
                  <c:v>333544960</c:v>
                </c:pt>
                <c:pt idx="1">
                  <c:v>189537830</c:v>
                </c:pt>
                <c:pt idx="2">
                  <c:v>219793568</c:v>
                </c:pt>
                <c:pt idx="3">
                  <c:v>333279691</c:v>
                </c:pt>
              </c:numCache>
            </c:numRef>
          </c:val>
          <c:extLst>
            <c:ext xmlns:c16="http://schemas.microsoft.com/office/drawing/2014/chart" uri="{C3380CC4-5D6E-409C-BE32-E72D297353CC}">
              <c16:uniqueId val="{00000001-E6D7-4BE5-90BA-73D8F930E695}"/>
            </c:ext>
          </c:extLst>
        </c:ser>
        <c:dLbls>
          <c:dLblPos val="outEnd"/>
          <c:showLegendKey val="0"/>
          <c:showVal val="1"/>
          <c:showCatName val="0"/>
          <c:showSerName val="0"/>
          <c:showPercent val="0"/>
          <c:showBubbleSize val="0"/>
        </c:dLbls>
        <c:gapWidth val="219"/>
        <c:overlap val="-27"/>
        <c:axId val="1067458911"/>
        <c:axId val="1067452671"/>
      </c:barChart>
      <c:catAx>
        <c:axId val="1067458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452671"/>
        <c:crosses val="autoZero"/>
        <c:auto val="1"/>
        <c:lblAlgn val="ctr"/>
        <c:lblOffset val="100"/>
        <c:noMultiLvlLbl val="0"/>
      </c:catAx>
      <c:valAx>
        <c:axId val="1067452671"/>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7458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[Production Dashboard.xlsx]Sheet1!PivotTable10</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Sheet1!$L$23</c:f>
              <c:strCache>
                <c:ptCount val="1"/>
                <c:pt idx="0">
                  <c:v>Total</c:v>
                </c:pt>
              </c:strCache>
            </c:strRef>
          </c:tx>
          <c:spPr>
            <a:ln w="28575" cap="rnd">
              <a:solidFill>
                <a:schemeClr val="accent6">
                  <a:lumMod val="7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Sheet1!$K$24:$K$35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Sheet1!$L$24:$L$35</c:f>
              <c:numCache>
                <c:formatCode>General</c:formatCode>
                <c:ptCount val="12"/>
                <c:pt idx="0">
                  <c:v>3026</c:v>
                </c:pt>
                <c:pt idx="1">
                  <c:v>4127</c:v>
                </c:pt>
                <c:pt idx="2">
                  <c:v>3875</c:v>
                </c:pt>
                <c:pt idx="3">
                  <c:v>1528</c:v>
                </c:pt>
                <c:pt idx="4">
                  <c:v>1684</c:v>
                </c:pt>
                <c:pt idx="5">
                  <c:v>3537</c:v>
                </c:pt>
                <c:pt idx="6">
                  <c:v>1536</c:v>
                </c:pt>
                <c:pt idx="7">
                  <c:v>2864</c:v>
                </c:pt>
                <c:pt idx="8">
                  <c:v>2150</c:v>
                </c:pt>
                <c:pt idx="9">
                  <c:v>3103</c:v>
                </c:pt>
                <c:pt idx="10">
                  <c:v>4803</c:v>
                </c:pt>
                <c:pt idx="11">
                  <c:v>2494</c:v>
                </c:pt>
              </c:numCache>
            </c:numRef>
          </c:val>
          <c:smooth val="0"/>
          <c:extLst>
            <c:ext xmlns:c16="http://schemas.microsoft.com/office/drawing/2014/chart" uri="{C3380CC4-5D6E-409C-BE32-E72D297353CC}">
              <c16:uniqueId val="{00000000-6EA0-4B79-B6FB-BA98B83D14C2}"/>
            </c:ext>
          </c:extLst>
        </c:ser>
        <c:dLbls>
          <c:dLblPos val="t"/>
          <c:showLegendKey val="0"/>
          <c:showVal val="1"/>
          <c:showCatName val="0"/>
          <c:showSerName val="0"/>
          <c:showPercent val="0"/>
          <c:showBubbleSize val="0"/>
        </c:dLbls>
        <c:smooth val="0"/>
        <c:axId val="1124610143"/>
        <c:axId val="1124605823"/>
      </c:lineChart>
      <c:catAx>
        <c:axId val="1124610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605823"/>
        <c:crosses val="autoZero"/>
        <c:auto val="1"/>
        <c:lblAlgn val="ctr"/>
        <c:lblOffset val="100"/>
        <c:noMultiLvlLbl val="0"/>
      </c:catAx>
      <c:valAx>
        <c:axId val="1124605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610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noFill/>
      <a:round/>
    </a:ln>
    <a:effectLst>
      <a:softEdge rad="254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[Production Dashboard.xlsx]Sheet1!PivotTable21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Sheet1!$Q$23</c:f>
              <c:strCache>
                <c:ptCount val="1"/>
                <c:pt idx="0">
                  <c:v>Total</c:v>
                </c:pt>
              </c:strCache>
            </c:strRef>
          </c:tx>
          <c:spPr>
            <a:ln w="28575" cap="rnd">
              <a:solidFill>
                <a:schemeClr val="accent6">
                  <a:lumMod val="75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Sheet1!$P$24:$P$35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Sheet1!$Q$24:$Q$35</c:f>
              <c:numCache>
                <c:formatCode>_ * #,##0_ ;_ * \-#,##0_ ;_ * "-"??_ ;_ @_ </c:formatCode>
                <c:ptCount val="12"/>
                <c:pt idx="0">
                  <c:v>457135</c:v>
                </c:pt>
                <c:pt idx="1">
                  <c:v>460405</c:v>
                </c:pt>
                <c:pt idx="2">
                  <c:v>304427</c:v>
                </c:pt>
                <c:pt idx="3">
                  <c:v>197142</c:v>
                </c:pt>
                <c:pt idx="4">
                  <c:v>129897</c:v>
                </c:pt>
                <c:pt idx="5">
                  <c:v>371433</c:v>
                </c:pt>
                <c:pt idx="6">
                  <c:v>128650</c:v>
                </c:pt>
                <c:pt idx="7">
                  <c:v>248750</c:v>
                </c:pt>
                <c:pt idx="8">
                  <c:v>177870</c:v>
                </c:pt>
                <c:pt idx="9">
                  <c:v>344391</c:v>
                </c:pt>
                <c:pt idx="10">
                  <c:v>442862</c:v>
                </c:pt>
                <c:pt idx="11">
                  <c:v>108116</c:v>
                </c:pt>
              </c:numCache>
            </c:numRef>
          </c:val>
          <c:smooth val="0"/>
          <c:extLst>
            <c:ext xmlns:c16="http://schemas.microsoft.com/office/drawing/2014/chart" uri="{C3380CC4-5D6E-409C-BE32-E72D297353CC}">
              <c16:uniqueId val="{00000000-32A4-452B-A12D-EA82472E41A5}"/>
            </c:ext>
          </c:extLst>
        </c:ser>
        <c:dLbls>
          <c:dLblPos val="t"/>
          <c:showLegendKey val="0"/>
          <c:showVal val="1"/>
          <c:showCatName val="0"/>
          <c:showSerName val="0"/>
          <c:showPercent val="0"/>
          <c:showBubbleSize val="0"/>
        </c:dLbls>
        <c:smooth val="0"/>
        <c:axId val="762593647"/>
        <c:axId val="1124601983"/>
      </c:lineChart>
      <c:catAx>
        <c:axId val="762593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4601983"/>
        <c:crosses val="autoZero"/>
        <c:auto val="1"/>
        <c:lblAlgn val="ctr"/>
        <c:lblOffset val="100"/>
        <c:noMultiLvlLbl val="0"/>
      </c:catAx>
      <c:valAx>
        <c:axId val="1124601983"/>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25936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121266</xdr:colOff>
      <xdr:row>0</xdr:row>
      <xdr:rowOff>78316</xdr:rowOff>
    </xdr:from>
    <xdr:to>
      <xdr:col>27</xdr:col>
      <xdr:colOff>354292</xdr:colOff>
      <xdr:row>8</xdr:row>
      <xdr:rowOff>152400</xdr:rowOff>
    </xdr:to>
    <xdr:grpSp>
      <xdr:nvGrpSpPr>
        <xdr:cNvPr id="16" name="Group 15">
          <a:extLst>
            <a:ext uri="{FF2B5EF4-FFF2-40B4-BE49-F238E27FC236}">
              <a16:creationId xmlns:a16="http://schemas.microsoft.com/office/drawing/2014/main" id="{8C7AD6FF-FCD4-D159-A437-9F936E5F1302}"/>
            </a:ext>
          </a:extLst>
        </xdr:cNvPr>
        <xdr:cNvGrpSpPr/>
      </xdr:nvGrpSpPr>
      <xdr:grpSpPr>
        <a:xfrm>
          <a:off x="121266" y="78316"/>
          <a:ext cx="16485397" cy="1554541"/>
          <a:chOff x="94486" y="62865"/>
          <a:chExt cx="17498061" cy="1693645"/>
        </a:xfrm>
      </xdr:grpSpPr>
      <xdr:sp macro="" textlink="">
        <xdr:nvSpPr>
          <xdr:cNvPr id="2" name="Rectangle: Rounded Corners 1">
            <a:extLst>
              <a:ext uri="{FF2B5EF4-FFF2-40B4-BE49-F238E27FC236}">
                <a16:creationId xmlns:a16="http://schemas.microsoft.com/office/drawing/2014/main" id="{7A08FAC5-AC8F-DE1C-A243-94BEE94BA6EC}"/>
              </a:ext>
            </a:extLst>
          </xdr:cNvPr>
          <xdr:cNvSpPr/>
        </xdr:nvSpPr>
        <xdr:spPr>
          <a:xfrm>
            <a:off x="94486" y="72490"/>
            <a:ext cx="17483329" cy="1684020"/>
          </a:xfrm>
          <a:prstGeom prst="roundRect">
            <a:avLst/>
          </a:prstGeom>
          <a:solidFill>
            <a:schemeClr val="accent6">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7" name="Rectangle: Rounded Corners 6">
            <a:extLst>
              <a:ext uri="{FF2B5EF4-FFF2-40B4-BE49-F238E27FC236}">
                <a16:creationId xmlns:a16="http://schemas.microsoft.com/office/drawing/2014/main" id="{41645BBA-5412-40E7-ADAB-096587AD31A6}"/>
              </a:ext>
            </a:extLst>
          </xdr:cNvPr>
          <xdr:cNvSpPr/>
        </xdr:nvSpPr>
        <xdr:spPr>
          <a:xfrm>
            <a:off x="98932" y="62865"/>
            <a:ext cx="17493615" cy="575310"/>
          </a:xfrm>
          <a:prstGeom prst="roundRect">
            <a:avLst/>
          </a:prstGeom>
          <a:solidFill>
            <a:schemeClr val="accent6">
              <a:lumMod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pSp>
    <xdr:clientData/>
  </xdr:twoCellAnchor>
  <xdr:twoCellAnchor>
    <xdr:from>
      <xdr:col>1</xdr:col>
      <xdr:colOff>91056</xdr:colOff>
      <xdr:row>6</xdr:row>
      <xdr:rowOff>52219</xdr:rowOff>
    </xdr:from>
    <xdr:to>
      <xdr:col>5</xdr:col>
      <xdr:colOff>146994</xdr:colOff>
      <xdr:row>9</xdr:row>
      <xdr:rowOff>30723</xdr:rowOff>
    </xdr:to>
    <xdr:sp macro="" textlink="Sheet1!R16">
      <xdr:nvSpPr>
        <xdr:cNvPr id="8" name="Rectangle: Rounded Corners 7">
          <a:extLst>
            <a:ext uri="{FF2B5EF4-FFF2-40B4-BE49-F238E27FC236}">
              <a16:creationId xmlns:a16="http://schemas.microsoft.com/office/drawing/2014/main" id="{75BFD7D1-24F7-4EC3-861D-6EEE05D9EDEE}"/>
            </a:ext>
          </a:extLst>
        </xdr:cNvPr>
        <xdr:cNvSpPr/>
      </xdr:nvSpPr>
      <xdr:spPr>
        <a:xfrm>
          <a:off x="700656" y="1141717"/>
          <a:ext cx="2494338" cy="523253"/>
        </a:xfrm>
        <a:prstGeom prst="roundRect">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ACF4839F-156E-4DCA-9686-FFC259A4C057}" type="TxLink">
            <a:rPr lang="en-US" sz="1600" b="1" i="0" u="none" strike="noStrike">
              <a:solidFill>
                <a:schemeClr val="bg1"/>
              </a:solidFill>
              <a:latin typeface="Arial Black" panose="020B0A04020102020204" pitchFamily="34" charset="0"/>
              <a:ea typeface="Segoe UI Black" panose="020B0A02040204020203" pitchFamily="34" charset="0"/>
              <a:cs typeface="Segoe UI Semibold" panose="020B0702040204020203" pitchFamily="34" charset="0"/>
            </a:rPr>
            <a:pPr algn="ctr"/>
            <a:t> </a:t>
          </a:fld>
          <a:endParaRPr lang="en-IN" sz="1600" b="1">
            <a:solidFill>
              <a:schemeClr val="bg1"/>
            </a:solidFill>
            <a:latin typeface="Arial Black" panose="020B0A04020102020204" pitchFamily="34" charset="0"/>
            <a:ea typeface="Segoe UI Black" panose="020B0A02040204020203" pitchFamily="34" charset="0"/>
            <a:cs typeface="Segoe UI Semibold" panose="020B0702040204020203" pitchFamily="34" charset="0"/>
          </a:endParaRPr>
        </a:p>
      </xdr:txBody>
    </xdr:sp>
    <xdr:clientData/>
  </xdr:twoCellAnchor>
  <xdr:twoCellAnchor>
    <xdr:from>
      <xdr:col>0</xdr:col>
      <xdr:colOff>192181</xdr:colOff>
      <xdr:row>3</xdr:row>
      <xdr:rowOff>133350</xdr:rowOff>
    </xdr:from>
    <xdr:to>
      <xdr:col>15</xdr:col>
      <xdr:colOff>211744</xdr:colOff>
      <xdr:row>8</xdr:row>
      <xdr:rowOff>133350</xdr:rowOff>
    </xdr:to>
    <xdr:grpSp>
      <xdr:nvGrpSpPr>
        <xdr:cNvPr id="3" name="Group 2">
          <a:extLst>
            <a:ext uri="{FF2B5EF4-FFF2-40B4-BE49-F238E27FC236}">
              <a16:creationId xmlns:a16="http://schemas.microsoft.com/office/drawing/2014/main" id="{E7392F0A-A9F3-3582-FB02-FDC72D474CBE}"/>
            </a:ext>
          </a:extLst>
        </xdr:cNvPr>
        <xdr:cNvGrpSpPr/>
      </xdr:nvGrpSpPr>
      <xdr:grpSpPr>
        <a:xfrm>
          <a:off x="192181" y="688521"/>
          <a:ext cx="8956734" cy="925286"/>
          <a:chOff x="277906" y="904875"/>
          <a:chExt cx="8954013" cy="904875"/>
        </a:xfrm>
      </xdr:grpSpPr>
      <xdr:sp macro="" textlink="Sheet1!A14">
        <xdr:nvSpPr>
          <xdr:cNvPr id="12" name="Rectangle: Rounded Corners 11">
            <a:extLst>
              <a:ext uri="{FF2B5EF4-FFF2-40B4-BE49-F238E27FC236}">
                <a16:creationId xmlns:a16="http://schemas.microsoft.com/office/drawing/2014/main" id="{7A96375E-5529-47C3-8BF0-B7F07D2D568B}"/>
              </a:ext>
            </a:extLst>
          </xdr:cNvPr>
          <xdr:cNvSpPr/>
        </xdr:nvSpPr>
        <xdr:spPr>
          <a:xfrm>
            <a:off x="2613553" y="1290392"/>
            <a:ext cx="2331603" cy="519358"/>
          </a:xfrm>
          <a:prstGeom prst="roundRect">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45568F1B-E095-4EAB-872E-0269A680E5FB}" type="TxLink">
              <a:rPr lang="en-US" sz="1600" b="1" i="0" u="none" strike="noStrike">
                <a:solidFill>
                  <a:schemeClr val="bg1"/>
                </a:solidFill>
                <a:latin typeface="Arial Black" panose="020B0A04020102020204" pitchFamily="34" charset="0"/>
                <a:cs typeface="Calibri"/>
              </a:rPr>
              <a:pPr algn="ctr"/>
              <a:t>34727</a:t>
            </a:fld>
            <a:endParaRPr lang="en-IN" sz="1600" b="1">
              <a:solidFill>
                <a:schemeClr val="bg1"/>
              </a:solidFill>
              <a:latin typeface="Arial Black" panose="020B0A04020102020204" pitchFamily="34" charset="0"/>
            </a:endParaRPr>
          </a:p>
        </xdr:txBody>
      </xdr:sp>
      <xdr:sp macro="" textlink="Sheet1!A18">
        <xdr:nvSpPr>
          <xdr:cNvPr id="13" name="Rectangle: Rounded Corners 12">
            <a:extLst>
              <a:ext uri="{FF2B5EF4-FFF2-40B4-BE49-F238E27FC236}">
                <a16:creationId xmlns:a16="http://schemas.microsoft.com/office/drawing/2014/main" id="{C20BF328-08F5-42E8-A06D-E1C3343B0F7B}"/>
              </a:ext>
            </a:extLst>
          </xdr:cNvPr>
          <xdr:cNvSpPr/>
        </xdr:nvSpPr>
        <xdr:spPr>
          <a:xfrm>
            <a:off x="5097552" y="1266825"/>
            <a:ext cx="1748118" cy="519931"/>
          </a:xfrm>
          <a:prstGeom prst="roundRect">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DCF47D81-4515-4239-AF01-5036846E9E06}" type="TxLink">
              <a:rPr lang="en-US" sz="1600" b="1" i="0" u="none" strike="noStrike">
                <a:solidFill>
                  <a:schemeClr val="bg1"/>
                </a:solidFill>
                <a:latin typeface="Arial Black" panose="020B0A04020102020204" pitchFamily="34" charset="0"/>
                <a:cs typeface="Calibri"/>
              </a:rPr>
              <a:pPr algn="ctr"/>
              <a:t> $33,71,078 </a:t>
            </a:fld>
            <a:endParaRPr lang="en-IN" sz="1600" b="1">
              <a:solidFill>
                <a:schemeClr val="bg1"/>
              </a:solidFill>
              <a:latin typeface="Arial Black" panose="020B0A04020102020204" pitchFamily="34" charset="0"/>
            </a:endParaRPr>
          </a:p>
        </xdr:txBody>
      </xdr:sp>
      <xdr:sp macro="" textlink="Sheet1!A22">
        <xdr:nvSpPr>
          <xdr:cNvPr id="14" name="Rectangle: Rounded Corners 13">
            <a:extLst>
              <a:ext uri="{FF2B5EF4-FFF2-40B4-BE49-F238E27FC236}">
                <a16:creationId xmlns:a16="http://schemas.microsoft.com/office/drawing/2014/main" id="{FE182CAA-3BFF-4A64-BEE2-32E52DE10277}"/>
              </a:ext>
            </a:extLst>
          </xdr:cNvPr>
          <xdr:cNvSpPr/>
        </xdr:nvSpPr>
        <xdr:spPr>
          <a:xfrm>
            <a:off x="6752325" y="1238250"/>
            <a:ext cx="2415789" cy="521610"/>
          </a:xfrm>
          <a:prstGeom prst="roundRect">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9C0E6046-CA09-431E-A181-26B46E529329}" type="TxLink">
              <a:rPr lang="en-US" sz="1600" b="1" i="0" u="none" strike="noStrike">
                <a:solidFill>
                  <a:schemeClr val="bg1"/>
                </a:solidFill>
                <a:latin typeface="Arial Black" panose="020B0A04020102020204" pitchFamily="34" charset="0"/>
                <a:cs typeface="Calibri"/>
              </a:rPr>
              <a:pPr algn="ctr"/>
              <a:t> $1,07,61,56,049 </a:t>
            </a:fld>
            <a:endParaRPr lang="en-IN" sz="1600" b="1">
              <a:solidFill>
                <a:schemeClr val="bg1"/>
              </a:solidFill>
              <a:latin typeface="Arial Black" panose="020B0A04020102020204" pitchFamily="34" charset="0"/>
            </a:endParaRPr>
          </a:p>
        </xdr:txBody>
      </xdr:sp>
      <xdr:sp macro="" textlink="">
        <xdr:nvSpPr>
          <xdr:cNvPr id="15" name="TextBox 14">
            <a:extLst>
              <a:ext uri="{FF2B5EF4-FFF2-40B4-BE49-F238E27FC236}">
                <a16:creationId xmlns:a16="http://schemas.microsoft.com/office/drawing/2014/main" id="{0B29EB95-8B49-635E-08DA-9963E4205AA7}"/>
              </a:ext>
            </a:extLst>
          </xdr:cNvPr>
          <xdr:cNvSpPr txBox="1"/>
        </xdr:nvSpPr>
        <xdr:spPr>
          <a:xfrm>
            <a:off x="277906" y="904875"/>
            <a:ext cx="2355482" cy="4341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bg1"/>
                </a:solidFill>
                <a:latin typeface="Arial Black" panose="020B0A04020102020204" pitchFamily="34" charset="0"/>
              </a:rPr>
              <a:t>No. of </a:t>
            </a:r>
            <a:r>
              <a:rPr lang="en-IN" sz="1400" b="1">
                <a:solidFill>
                  <a:schemeClr val="bg1"/>
                </a:solidFill>
                <a:latin typeface="Arial Black" panose="020B0A04020102020204" pitchFamily="34" charset="0"/>
              </a:rPr>
              <a:t>Production</a:t>
            </a:r>
            <a:endParaRPr lang="en-IN" sz="1600" b="1">
              <a:solidFill>
                <a:schemeClr val="bg1"/>
              </a:solidFill>
              <a:latin typeface="Arial Black" panose="020B0A04020102020204" pitchFamily="34" charset="0"/>
            </a:endParaRPr>
          </a:p>
        </xdr:txBody>
      </xdr:sp>
      <xdr:sp macro="" textlink="">
        <xdr:nvSpPr>
          <xdr:cNvPr id="17" name="TextBox 16">
            <a:extLst>
              <a:ext uri="{FF2B5EF4-FFF2-40B4-BE49-F238E27FC236}">
                <a16:creationId xmlns:a16="http://schemas.microsoft.com/office/drawing/2014/main" id="{C5E98599-9C6B-4968-8667-B204FB2F6591}"/>
              </a:ext>
            </a:extLst>
          </xdr:cNvPr>
          <xdr:cNvSpPr txBox="1"/>
        </xdr:nvSpPr>
        <xdr:spPr>
          <a:xfrm>
            <a:off x="2639548" y="904875"/>
            <a:ext cx="2637302" cy="4300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bg1"/>
                </a:solidFill>
                <a:latin typeface="Arial Black" panose="020B0A04020102020204" pitchFamily="34" charset="0"/>
              </a:rPr>
              <a:t>Total </a:t>
            </a:r>
            <a:r>
              <a:rPr lang="en-IN" sz="1400" b="1">
                <a:solidFill>
                  <a:schemeClr val="bg1"/>
                </a:solidFill>
                <a:latin typeface="Arial Black" panose="020B0A04020102020204" pitchFamily="34" charset="0"/>
              </a:rPr>
              <a:t>Unit</a:t>
            </a:r>
            <a:r>
              <a:rPr lang="en-IN" sz="1600" b="1">
                <a:solidFill>
                  <a:schemeClr val="bg1"/>
                </a:solidFill>
                <a:latin typeface="Arial Black" panose="020B0A04020102020204" pitchFamily="34" charset="0"/>
              </a:rPr>
              <a:t> Produced</a:t>
            </a:r>
          </a:p>
        </xdr:txBody>
      </xdr:sp>
      <xdr:sp macro="" textlink="">
        <xdr:nvSpPr>
          <xdr:cNvPr id="18" name="TextBox 17">
            <a:extLst>
              <a:ext uri="{FF2B5EF4-FFF2-40B4-BE49-F238E27FC236}">
                <a16:creationId xmlns:a16="http://schemas.microsoft.com/office/drawing/2014/main" id="{158E8B00-800C-4990-8921-8F72D96D3B4E}"/>
              </a:ext>
            </a:extLst>
          </xdr:cNvPr>
          <xdr:cNvSpPr txBox="1"/>
        </xdr:nvSpPr>
        <xdr:spPr>
          <a:xfrm>
            <a:off x="5179559" y="904875"/>
            <a:ext cx="1719900" cy="4341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600" b="1">
                <a:solidFill>
                  <a:schemeClr val="bg1"/>
                </a:solidFill>
                <a:latin typeface="Arial Black" panose="020B0A04020102020204" pitchFamily="34" charset="0"/>
              </a:rPr>
              <a:t>Total </a:t>
            </a:r>
            <a:r>
              <a:rPr lang="en-IN" sz="1400" b="1">
                <a:solidFill>
                  <a:schemeClr val="bg1"/>
                </a:solidFill>
                <a:latin typeface="Arial Black" panose="020B0A04020102020204" pitchFamily="34" charset="0"/>
              </a:rPr>
              <a:t>Cost</a:t>
            </a:r>
            <a:endParaRPr lang="en-IN" sz="1600" b="1">
              <a:solidFill>
                <a:schemeClr val="bg1"/>
              </a:solidFill>
              <a:latin typeface="Arial Black" panose="020B0A04020102020204" pitchFamily="34" charset="0"/>
            </a:endParaRPr>
          </a:p>
        </xdr:txBody>
      </xdr:sp>
      <xdr:sp macro="" textlink="">
        <xdr:nvSpPr>
          <xdr:cNvPr id="19" name="TextBox 18">
            <a:extLst>
              <a:ext uri="{FF2B5EF4-FFF2-40B4-BE49-F238E27FC236}">
                <a16:creationId xmlns:a16="http://schemas.microsoft.com/office/drawing/2014/main" id="{F8C1EB63-C748-4ED6-9726-5F183005B8DA}"/>
              </a:ext>
            </a:extLst>
          </xdr:cNvPr>
          <xdr:cNvSpPr txBox="1"/>
        </xdr:nvSpPr>
        <xdr:spPr>
          <a:xfrm>
            <a:off x="6818779" y="904875"/>
            <a:ext cx="2413140" cy="432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b="1">
                <a:solidFill>
                  <a:schemeClr val="bg1"/>
                </a:solidFill>
                <a:latin typeface="Arial Black" panose="020B0A04020102020204" pitchFamily="34" charset="0"/>
              </a:rPr>
              <a:t>Total</a:t>
            </a:r>
            <a:r>
              <a:rPr lang="en-IN" sz="1600" b="1">
                <a:solidFill>
                  <a:schemeClr val="bg1"/>
                </a:solidFill>
                <a:latin typeface="Arial Black" panose="020B0A04020102020204" pitchFamily="34" charset="0"/>
              </a:rPr>
              <a:t> Revenue</a:t>
            </a:r>
          </a:p>
        </xdr:txBody>
      </xdr:sp>
      <xdr:sp macro="" textlink="Sheet1!A4">
        <xdr:nvSpPr>
          <xdr:cNvPr id="42" name="Rectangle: Rounded Corners 41">
            <a:extLst>
              <a:ext uri="{FF2B5EF4-FFF2-40B4-BE49-F238E27FC236}">
                <a16:creationId xmlns:a16="http://schemas.microsoft.com/office/drawing/2014/main" id="{A1FA1E04-393A-4E09-AF4B-4B21DF31FC49}"/>
              </a:ext>
            </a:extLst>
          </xdr:cNvPr>
          <xdr:cNvSpPr/>
        </xdr:nvSpPr>
        <xdr:spPr>
          <a:xfrm>
            <a:off x="489697" y="1266825"/>
            <a:ext cx="1739153" cy="517677"/>
          </a:xfrm>
          <a:prstGeom prst="roundRect">
            <a:avLst/>
          </a:prstGeom>
          <a:no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B9DDC77C-C83E-427D-B76E-40AF0B3B2855}" type="TxLink">
              <a:rPr lang="en-US" sz="1600" b="1" i="0" u="none" strike="noStrike">
                <a:solidFill>
                  <a:schemeClr val="bg1"/>
                </a:solidFill>
                <a:latin typeface="Arial Black" panose="020B0A04020102020204" pitchFamily="34" charset="0"/>
                <a:cs typeface="Calibri"/>
              </a:rPr>
              <a:pPr algn="ctr"/>
              <a:t>120</a:t>
            </a:fld>
            <a:endParaRPr lang="en-IN" sz="1600" b="1">
              <a:solidFill>
                <a:schemeClr val="bg1"/>
              </a:solidFill>
              <a:latin typeface="Arial Black" panose="020B0A04020102020204" pitchFamily="34" charset="0"/>
            </a:endParaRPr>
          </a:p>
        </xdr:txBody>
      </xdr:sp>
    </xdr:grpSp>
    <xdr:clientData/>
  </xdr:twoCellAnchor>
  <xdr:twoCellAnchor>
    <xdr:from>
      <xdr:col>1</xdr:col>
      <xdr:colOff>314325</xdr:colOff>
      <xdr:row>0</xdr:row>
      <xdr:rowOff>123826</xdr:rowOff>
    </xdr:from>
    <xdr:to>
      <xdr:col>28</xdr:col>
      <xdr:colOff>600075</xdr:colOff>
      <xdr:row>3</xdr:row>
      <xdr:rowOff>71438</xdr:rowOff>
    </xdr:to>
    <xdr:sp macro="" textlink="">
      <xdr:nvSpPr>
        <xdr:cNvPr id="44" name="TextBox 43">
          <a:extLst>
            <a:ext uri="{FF2B5EF4-FFF2-40B4-BE49-F238E27FC236}">
              <a16:creationId xmlns:a16="http://schemas.microsoft.com/office/drawing/2014/main" id="{D956CA4A-210B-6D8A-31E3-031BB2A5FE01}"/>
            </a:ext>
          </a:extLst>
        </xdr:cNvPr>
        <xdr:cNvSpPr txBox="1"/>
      </xdr:nvSpPr>
      <xdr:spPr>
        <a:xfrm>
          <a:off x="923925" y="123826"/>
          <a:ext cx="16744950" cy="4905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2000" b="1">
              <a:solidFill>
                <a:schemeClr val="bg1"/>
              </a:solidFill>
              <a:latin typeface="Arial Black" panose="020B0A04020102020204" pitchFamily="34" charset="0"/>
            </a:rPr>
            <a:t>Production Dashboard</a:t>
          </a:r>
        </a:p>
      </xdr:txBody>
    </xdr:sp>
    <xdr:clientData/>
  </xdr:twoCellAnchor>
  <xdr:twoCellAnchor>
    <xdr:from>
      <xdr:col>1</xdr:col>
      <xdr:colOff>0</xdr:colOff>
      <xdr:row>9</xdr:row>
      <xdr:rowOff>150719</xdr:rowOff>
    </xdr:from>
    <xdr:to>
      <xdr:col>8</xdr:col>
      <xdr:colOff>412377</xdr:colOff>
      <xdr:row>25</xdr:row>
      <xdr:rowOff>0</xdr:rowOff>
    </xdr:to>
    <xdr:graphicFrame macro="">
      <xdr:nvGraphicFramePr>
        <xdr:cNvPr id="45" name="Chart 44">
          <a:extLst>
            <a:ext uri="{FF2B5EF4-FFF2-40B4-BE49-F238E27FC236}">
              <a16:creationId xmlns:a16="http://schemas.microsoft.com/office/drawing/2014/main" id="{D73F0BFE-7AF7-4023-9113-5ECCA21A14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25</xdr:row>
      <xdr:rowOff>152400</xdr:rowOff>
    </xdr:from>
    <xdr:to>
      <xdr:col>8</xdr:col>
      <xdr:colOff>376518</xdr:colOff>
      <xdr:row>41</xdr:row>
      <xdr:rowOff>0</xdr:rowOff>
    </xdr:to>
    <xdr:graphicFrame macro="">
      <xdr:nvGraphicFramePr>
        <xdr:cNvPr id="46" name="Chart 45">
          <a:extLst>
            <a:ext uri="{FF2B5EF4-FFF2-40B4-BE49-F238E27FC236}">
              <a16:creationId xmlns:a16="http://schemas.microsoft.com/office/drawing/2014/main" id="{689BD4C1-3B3B-4263-A660-056AD68A8F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10</xdr:row>
      <xdr:rowOff>0</xdr:rowOff>
    </xdr:from>
    <xdr:to>
      <xdr:col>18</xdr:col>
      <xdr:colOff>304800</xdr:colOff>
      <xdr:row>25</xdr:row>
      <xdr:rowOff>28575</xdr:rowOff>
    </xdr:to>
    <xdr:graphicFrame macro="">
      <xdr:nvGraphicFramePr>
        <xdr:cNvPr id="47" name="Chart 46">
          <a:extLst>
            <a:ext uri="{FF2B5EF4-FFF2-40B4-BE49-F238E27FC236}">
              <a16:creationId xmlns:a16="http://schemas.microsoft.com/office/drawing/2014/main" id="{29B9026D-2B8F-4AF8-AEBB-7D134EDCA8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25</xdr:row>
      <xdr:rowOff>171450</xdr:rowOff>
    </xdr:from>
    <xdr:to>
      <xdr:col>18</xdr:col>
      <xdr:colOff>295835</xdr:colOff>
      <xdr:row>41</xdr:row>
      <xdr:rowOff>19050</xdr:rowOff>
    </xdr:to>
    <xdr:graphicFrame macro="">
      <xdr:nvGraphicFramePr>
        <xdr:cNvPr id="48" name="Chart 47">
          <a:extLst>
            <a:ext uri="{FF2B5EF4-FFF2-40B4-BE49-F238E27FC236}">
              <a16:creationId xmlns:a16="http://schemas.microsoft.com/office/drawing/2014/main" id="{AD6B3533-05A5-42B5-974C-6386E669D1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502024</xdr:colOff>
      <xdr:row>9</xdr:row>
      <xdr:rowOff>152400</xdr:rowOff>
    </xdr:from>
    <xdr:to>
      <xdr:col>27</xdr:col>
      <xdr:colOff>0</xdr:colOff>
      <xdr:row>25</xdr:row>
      <xdr:rowOff>0</xdr:rowOff>
    </xdr:to>
    <xdr:graphicFrame macro="">
      <xdr:nvGraphicFramePr>
        <xdr:cNvPr id="49" name="Chart 48">
          <a:extLst>
            <a:ext uri="{FF2B5EF4-FFF2-40B4-BE49-F238E27FC236}">
              <a16:creationId xmlns:a16="http://schemas.microsoft.com/office/drawing/2014/main" id="{798ACD46-54D0-4679-8CCD-EBC068641C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537883</xdr:colOff>
      <xdr:row>26</xdr:row>
      <xdr:rowOff>0</xdr:rowOff>
    </xdr:from>
    <xdr:to>
      <xdr:col>27</xdr:col>
      <xdr:colOff>0</xdr:colOff>
      <xdr:row>41</xdr:row>
      <xdr:rowOff>30256</xdr:rowOff>
    </xdr:to>
    <xdr:graphicFrame macro="">
      <xdr:nvGraphicFramePr>
        <xdr:cNvPr id="50" name="Chart 49">
          <a:extLst>
            <a:ext uri="{FF2B5EF4-FFF2-40B4-BE49-F238E27FC236}">
              <a16:creationId xmlns:a16="http://schemas.microsoft.com/office/drawing/2014/main" id="{DF003F1A-F93A-4D12-9F1A-F1BA1D75F7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15</xdr:col>
      <xdr:colOff>295834</xdr:colOff>
      <xdr:row>3</xdr:row>
      <xdr:rowOff>160804</xdr:rowOff>
    </xdr:from>
    <xdr:to>
      <xdr:col>19</xdr:col>
      <xdr:colOff>448235</xdr:colOff>
      <xdr:row>7</xdr:row>
      <xdr:rowOff>163628</xdr:rowOff>
    </xdr:to>
    <mc:AlternateContent xmlns:mc="http://schemas.openxmlformats.org/markup-compatibility/2006">
      <mc:Choice xmlns:a14="http://schemas.microsoft.com/office/drawing/2010/main" Requires="a14">
        <xdr:graphicFrame macro="">
          <xdr:nvGraphicFramePr>
            <xdr:cNvPr id="52" name="Region">
              <a:extLst>
                <a:ext uri="{FF2B5EF4-FFF2-40B4-BE49-F238E27FC236}">
                  <a16:creationId xmlns:a16="http://schemas.microsoft.com/office/drawing/2014/main" id="{FFB8E144-6E33-4AED-9620-EEC71A5285F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233005" y="715975"/>
              <a:ext cx="2590801" cy="7430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49753</xdr:colOff>
      <xdr:row>3</xdr:row>
      <xdr:rowOff>156771</xdr:rowOff>
    </xdr:from>
    <xdr:to>
      <xdr:col>23</xdr:col>
      <xdr:colOff>49753</xdr:colOff>
      <xdr:row>7</xdr:row>
      <xdr:rowOff>159595</xdr:rowOff>
    </xdr:to>
    <mc:AlternateContent xmlns:mc="http://schemas.openxmlformats.org/markup-compatibility/2006">
      <mc:Choice xmlns:a14="http://schemas.microsoft.com/office/drawing/2010/main" Requires="a14">
        <xdr:graphicFrame macro="">
          <xdr:nvGraphicFramePr>
            <xdr:cNvPr id="53" name="Gender">
              <a:extLst>
                <a:ext uri="{FF2B5EF4-FFF2-40B4-BE49-F238E27FC236}">
                  <a16:creationId xmlns:a16="http://schemas.microsoft.com/office/drawing/2014/main" id="{9FBFECB5-5BE4-48F0-ACC8-AFC3B11274A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2034924" y="711942"/>
              <a:ext cx="1828800" cy="7430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215153</xdr:colOff>
      <xdr:row>3</xdr:row>
      <xdr:rowOff>170890</xdr:rowOff>
    </xdr:from>
    <xdr:to>
      <xdr:col>26</xdr:col>
      <xdr:colOff>123825</xdr:colOff>
      <xdr:row>7</xdr:row>
      <xdr:rowOff>173714</xdr:rowOff>
    </xdr:to>
    <mc:AlternateContent xmlns:mc="http://schemas.openxmlformats.org/markup-compatibility/2006">
      <mc:Choice xmlns:a14="http://schemas.microsoft.com/office/drawing/2010/main" Requires="a14">
        <xdr:graphicFrame macro="">
          <xdr:nvGraphicFramePr>
            <xdr:cNvPr id="55" name="Year">
              <a:extLst>
                <a:ext uri="{FF2B5EF4-FFF2-40B4-BE49-F238E27FC236}">
                  <a16:creationId xmlns:a16="http://schemas.microsoft.com/office/drawing/2014/main" id="{F7E4A12D-3703-42B3-84F1-797C86403C07}"/>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4029124" y="726061"/>
              <a:ext cx="1737472" cy="7430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yur Padore" refreshedDate="45742.627920023151" createdVersion="8" refreshedVersion="8" minRefreshableVersion="3" recordCount="120" xr:uid="{2D8A33F0-B635-42F2-A88E-8C83E0F147C6}">
  <cacheSource type="worksheet">
    <worksheetSource ref="A1:L121" sheet="Production Dataset"/>
  </cacheSource>
  <cacheFields count="15">
    <cacheField name="ProductionID" numFmtId="0">
      <sharedItems containsSemiMixedTypes="0" containsString="0" containsNumber="1" containsInteger="1" minValue="1" maxValue="120"/>
    </cacheField>
    <cacheField name="ProductionDate" numFmtId="14">
      <sharedItems containsSemiMixedTypes="0" containsNonDate="0" containsDate="1" containsString="0" minDate="2023-09-22T00:00:00" maxDate="2024-09-15T00:00:00" count="99">
        <d v="2023-10-08T00:00:00"/>
        <d v="2023-11-10T00:00:00"/>
        <d v="2023-11-21T00:00:00"/>
        <d v="2023-12-17T00:00:00"/>
        <d v="2023-11-26T00:00:00"/>
        <d v="2023-10-01T00:00:00"/>
        <d v="2023-11-05T00:00:00"/>
        <d v="2023-10-31T00:00:00"/>
        <d v="2023-09-22T00:00:00"/>
        <d v="2023-11-19T00:00:00"/>
        <d v="2023-11-24T00:00:00"/>
        <d v="2023-12-29T00:00:00"/>
        <d v="2023-11-02T00:00:00"/>
        <d v="2023-11-04T00:00:00"/>
        <d v="2023-10-18T00:00:00"/>
        <d v="2023-10-16T00:00:00"/>
        <d v="2023-10-15T00:00:00"/>
        <d v="2023-10-22T00:00:00"/>
        <d v="2023-12-26T00:00:00"/>
        <d v="2023-09-28T00:00:00"/>
        <d v="2023-10-29T00:00:00"/>
        <d v="2023-12-22T00:00:00"/>
        <d v="2023-12-14T00:00:00"/>
        <d v="2023-11-03T00:00:00"/>
        <d v="2023-11-22T00:00:00"/>
        <d v="2023-10-17T00:00:00"/>
        <d v="2023-09-24T00:00:00"/>
        <d v="2023-11-13T00:00:00"/>
        <d v="2023-12-04T00:00:00"/>
        <d v="2023-12-13T00:00:00"/>
        <d v="2024-06-29T00:00:00"/>
        <d v="2024-08-16T00:00:00"/>
        <d v="2024-04-08T00:00:00"/>
        <d v="2024-03-18T00:00:00"/>
        <d v="2024-01-16T00:00:00"/>
        <d v="2024-01-14T00:00:00"/>
        <d v="2024-02-25T00:00:00"/>
        <d v="2024-04-30T00:00:00"/>
        <d v="2024-03-30T00:00:00"/>
        <d v="2024-06-26T00:00:00"/>
        <d v="2024-01-03T00:00:00"/>
        <d v="2024-03-26T00:00:00"/>
        <d v="2024-02-28T00:00:00"/>
        <d v="2024-01-08T00:00:00"/>
        <d v="2024-08-06T00:00:00"/>
        <d v="2024-03-06T00:00:00"/>
        <d v="2024-02-13T00:00:00"/>
        <d v="2024-04-28T00:00:00"/>
        <d v="2024-05-10T00:00:00"/>
        <d v="2024-05-15T00:00:00"/>
        <d v="2024-08-23T00:00:00"/>
        <d v="2024-06-06T00:00:00"/>
        <d v="2024-06-22T00:00:00"/>
        <d v="2024-01-27T00:00:00"/>
        <d v="2024-02-26T00:00:00"/>
        <d v="2024-07-24T00:00:00"/>
        <d v="2024-03-19T00:00:00"/>
        <d v="2024-03-23T00:00:00"/>
        <d v="2024-03-29T00:00:00"/>
        <d v="2024-01-05T00:00:00"/>
        <d v="2024-06-10T00:00:00"/>
        <d v="2024-03-21T00:00:00"/>
        <d v="2024-05-20T00:00:00"/>
        <d v="2024-06-14T00:00:00"/>
        <d v="2024-02-07T00:00:00"/>
        <d v="2024-01-02T00:00:00"/>
        <d v="2024-05-08T00:00:00"/>
        <d v="2024-06-08T00:00:00"/>
        <d v="2024-04-01T00:00:00"/>
        <d v="2024-03-13T00:00:00"/>
        <d v="2024-08-04T00:00:00"/>
        <d v="2024-04-16T00:00:00"/>
        <d v="2024-01-13T00:00:00"/>
        <d v="2024-08-26T00:00:00"/>
        <d v="2024-08-07T00:00:00"/>
        <d v="2024-02-17T00:00:00"/>
        <d v="2024-09-08T00:00:00"/>
        <d v="2024-03-20T00:00:00"/>
        <d v="2024-06-24T00:00:00"/>
        <d v="2024-04-25T00:00:00"/>
        <d v="2024-05-12T00:00:00"/>
        <d v="2024-09-14T00:00:00"/>
        <d v="2024-01-01T00:00:00"/>
        <d v="2024-03-27T00:00:00"/>
        <d v="2024-03-05T00:00:00"/>
        <d v="2024-08-02T00:00:00"/>
        <d v="2024-07-05T00:00:00"/>
        <d v="2024-09-09T00:00:00"/>
        <d v="2024-01-18T00:00:00"/>
        <d v="2024-02-08T00:00:00"/>
        <d v="2024-06-01T00:00:00"/>
        <d v="2024-08-17T00:00:00"/>
        <d v="2024-06-21T00:00:00"/>
        <d v="2024-04-10T00:00:00"/>
        <d v="2024-07-31T00:00:00"/>
        <d v="2024-07-16T00:00:00"/>
        <d v="2024-06-15T00:00:00"/>
        <d v="2024-08-28T00:00:00"/>
        <d v="2024-03-10T00:00:00"/>
      </sharedItems>
      <fieldGroup par="14"/>
    </cacheField>
    <cacheField name="Year" numFmtId="0">
      <sharedItems containsSemiMixedTypes="0" containsString="0" containsNumber="1" containsInteger="1" minValue="2023" maxValue="2024" count="2">
        <n v="2023"/>
        <n v="2024"/>
      </sharedItems>
    </cacheField>
    <cacheField name="Region" numFmtId="0">
      <sharedItems count="4">
        <s v="West"/>
        <s v="North"/>
        <s v="South"/>
        <s v="East"/>
      </sharedItems>
    </cacheField>
    <cacheField name="Manager" numFmtId="0">
      <sharedItems count="10">
        <s v="Andrew Blue"/>
        <s v="David White"/>
        <s v="Emily Davis"/>
        <s v="Jane Smith"/>
        <s v="John Doe"/>
        <s v="Laura Black"/>
        <s v="Mike Brown"/>
        <s v="Nancy Grey"/>
        <s v="Chris Green"/>
        <s v="Sarah Lee"/>
      </sharedItems>
    </cacheField>
    <cacheField name="ProductType" numFmtId="0">
      <sharedItems count="4">
        <s v="Automobiles"/>
        <s v="Furniture"/>
        <s v="Machinery"/>
        <s v="Electronics"/>
      </sharedItems>
    </cacheField>
    <cacheField name="UnitsProduced" numFmtId="0">
      <sharedItems containsSemiMixedTypes="0" containsString="0" containsNumber="1" containsInteger="1" minValue="32" maxValue="666"/>
    </cacheField>
    <cacheField name="TotalCost" numFmtId="164">
      <sharedItems containsSemiMixedTypes="0" containsString="0" containsNumber="1" containsInteger="1" minValue="679" maxValue="76076"/>
    </cacheField>
    <cacheField name="Revenue" numFmtId="164">
      <sharedItems containsSemiMixedTypes="0" containsString="0" containsNumber="1" containsInteger="1" minValue="65863" maxValue="43046910"/>
    </cacheField>
    <cacheField name="Gender" numFmtId="0">
      <sharedItems count="2">
        <s v="Male"/>
        <s v="Female"/>
      </sharedItems>
    </cacheField>
    <cacheField name="True Age" numFmtId="0">
      <sharedItems containsSemiMixedTypes="0" containsString="0" containsNumber="1" containsInteger="1" minValue="25" maxValue="57"/>
    </cacheField>
    <cacheField name="Age Group" numFmtId="0">
      <sharedItems count="4">
        <s v="20-29"/>
        <s v="50-59"/>
        <s v="40-49"/>
        <s v="30-39"/>
      </sharedItems>
    </cacheField>
    <cacheField name="Months (ProductionDate)" numFmtId="0" databaseField="0">
      <fieldGroup base="1">
        <rangePr groupBy="months" startDate="2023-09-22T00:00:00" endDate="2024-09-15T00:00:00"/>
        <groupItems count="14">
          <s v="&lt;22-09-2023"/>
          <s v="Jan"/>
          <s v="Feb"/>
          <s v="Mar"/>
          <s v="Apr"/>
          <s v="May"/>
          <s v="Jun"/>
          <s v="Jul"/>
          <s v="Aug"/>
          <s v="Sep"/>
          <s v="Oct"/>
          <s v="Nov"/>
          <s v="Dec"/>
          <s v="&gt;15-09-2024"/>
        </groupItems>
      </fieldGroup>
    </cacheField>
    <cacheField name="Quarters (ProductionDate)" numFmtId="0" databaseField="0">
      <fieldGroup base="1">
        <rangePr groupBy="quarters" startDate="2023-09-22T00:00:00" endDate="2024-09-15T00:00:00"/>
        <groupItems count="6">
          <s v="&lt;22-09-2023"/>
          <s v="Qtr1"/>
          <s v="Qtr2"/>
          <s v="Qtr3"/>
          <s v="Qtr4"/>
          <s v="&gt;15-09-2024"/>
        </groupItems>
      </fieldGroup>
    </cacheField>
    <cacheField name="Years (ProductionDate)" numFmtId="0" databaseField="0">
      <fieldGroup base="1">
        <rangePr groupBy="years" startDate="2023-09-22T00:00:00" endDate="2024-09-15T00:00:00"/>
        <groupItems count="4">
          <s v="&lt;22-09-2023"/>
          <s v="2023"/>
          <s v="2024"/>
          <s v="&gt;15-09-2024"/>
        </groupItems>
      </fieldGroup>
    </cacheField>
  </cacheFields>
  <extLst>
    <ext xmlns:x14="http://schemas.microsoft.com/office/spreadsheetml/2009/9/main" uri="{725AE2AE-9491-48be-B2B4-4EB974FC3084}">
      <x14:pivotCacheDefinition pivotCacheId="12899693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0">
  <r>
    <n v="46"/>
    <x v="0"/>
    <x v="0"/>
    <x v="0"/>
    <x v="0"/>
    <x v="0"/>
    <n v="231"/>
    <n v="32045"/>
    <n v="7402395"/>
    <x v="0"/>
    <n v="28"/>
    <x v="0"/>
  </r>
  <r>
    <n v="116"/>
    <x v="1"/>
    <x v="0"/>
    <x v="1"/>
    <x v="0"/>
    <x v="1"/>
    <n v="666"/>
    <n v="64635"/>
    <n v="43046910"/>
    <x v="0"/>
    <n v="28"/>
    <x v="0"/>
  </r>
  <r>
    <n v="34"/>
    <x v="2"/>
    <x v="0"/>
    <x v="0"/>
    <x v="1"/>
    <x v="2"/>
    <n v="333"/>
    <n v="48000"/>
    <n v="15984000"/>
    <x v="0"/>
    <n v="28"/>
    <x v="0"/>
  </r>
  <r>
    <n v="93"/>
    <x v="3"/>
    <x v="0"/>
    <x v="2"/>
    <x v="1"/>
    <x v="0"/>
    <n v="366"/>
    <n v="4131"/>
    <n v="1511946"/>
    <x v="0"/>
    <n v="28"/>
    <x v="0"/>
  </r>
  <r>
    <n v="109"/>
    <x v="4"/>
    <x v="0"/>
    <x v="3"/>
    <x v="1"/>
    <x v="0"/>
    <n v="86"/>
    <n v="25853"/>
    <n v="2223358"/>
    <x v="0"/>
    <n v="28"/>
    <x v="0"/>
  </r>
  <r>
    <n v="30"/>
    <x v="5"/>
    <x v="0"/>
    <x v="0"/>
    <x v="2"/>
    <x v="0"/>
    <n v="290"/>
    <n v="15132"/>
    <n v="4388280"/>
    <x v="1"/>
    <n v="25"/>
    <x v="0"/>
  </r>
  <r>
    <n v="25"/>
    <x v="6"/>
    <x v="0"/>
    <x v="0"/>
    <x v="3"/>
    <x v="0"/>
    <n v="439"/>
    <n v="31392"/>
    <n v="13781088"/>
    <x v="1"/>
    <n v="26"/>
    <x v="0"/>
  </r>
  <r>
    <n v="36"/>
    <x v="7"/>
    <x v="0"/>
    <x v="0"/>
    <x v="3"/>
    <x v="2"/>
    <n v="460"/>
    <n v="50274"/>
    <n v="23126040"/>
    <x v="1"/>
    <n v="26"/>
    <x v="0"/>
  </r>
  <r>
    <n v="48"/>
    <x v="8"/>
    <x v="0"/>
    <x v="1"/>
    <x v="3"/>
    <x v="3"/>
    <n v="214"/>
    <n v="11954"/>
    <n v="2558156"/>
    <x v="1"/>
    <n v="26"/>
    <x v="0"/>
  </r>
  <r>
    <n v="67"/>
    <x v="9"/>
    <x v="0"/>
    <x v="0"/>
    <x v="3"/>
    <x v="0"/>
    <n v="511"/>
    <n v="16698"/>
    <n v="8532678"/>
    <x v="1"/>
    <n v="26"/>
    <x v="0"/>
  </r>
  <r>
    <n v="83"/>
    <x v="10"/>
    <x v="0"/>
    <x v="0"/>
    <x v="3"/>
    <x v="2"/>
    <n v="545"/>
    <n v="65250"/>
    <n v="35561250"/>
    <x v="1"/>
    <n v="26"/>
    <x v="0"/>
  </r>
  <r>
    <n v="90"/>
    <x v="11"/>
    <x v="0"/>
    <x v="0"/>
    <x v="3"/>
    <x v="1"/>
    <n v="404"/>
    <n v="13310"/>
    <n v="5377240"/>
    <x v="1"/>
    <n v="26"/>
    <x v="0"/>
  </r>
  <r>
    <n v="115"/>
    <x v="12"/>
    <x v="0"/>
    <x v="0"/>
    <x v="3"/>
    <x v="0"/>
    <n v="541"/>
    <n v="42432"/>
    <n v="22955712"/>
    <x v="1"/>
    <n v="26"/>
    <x v="0"/>
  </r>
  <r>
    <n v="50"/>
    <x v="13"/>
    <x v="0"/>
    <x v="1"/>
    <x v="4"/>
    <x v="1"/>
    <n v="177"/>
    <n v="30600"/>
    <n v="5416200"/>
    <x v="0"/>
    <n v="25"/>
    <x v="0"/>
  </r>
  <r>
    <n v="76"/>
    <x v="14"/>
    <x v="0"/>
    <x v="1"/>
    <x v="4"/>
    <x v="3"/>
    <n v="208"/>
    <n v="25758"/>
    <n v="5357664"/>
    <x v="0"/>
    <n v="25"/>
    <x v="0"/>
  </r>
  <r>
    <n v="101"/>
    <x v="15"/>
    <x v="0"/>
    <x v="2"/>
    <x v="4"/>
    <x v="1"/>
    <n v="384"/>
    <n v="40565"/>
    <n v="15576960"/>
    <x v="0"/>
    <n v="25"/>
    <x v="0"/>
  </r>
  <r>
    <n v="35"/>
    <x v="16"/>
    <x v="0"/>
    <x v="0"/>
    <x v="5"/>
    <x v="2"/>
    <n v="260"/>
    <n v="34680"/>
    <n v="9016800"/>
    <x v="1"/>
    <n v="52"/>
    <x v="1"/>
  </r>
  <r>
    <n v="40"/>
    <x v="17"/>
    <x v="0"/>
    <x v="3"/>
    <x v="5"/>
    <x v="0"/>
    <n v="165"/>
    <n v="679"/>
    <n v="112035"/>
    <x v="1"/>
    <n v="52"/>
    <x v="1"/>
  </r>
  <r>
    <n v="61"/>
    <x v="18"/>
    <x v="0"/>
    <x v="0"/>
    <x v="5"/>
    <x v="0"/>
    <n v="151"/>
    <n v="8475"/>
    <n v="1279725"/>
    <x v="1"/>
    <n v="52"/>
    <x v="1"/>
  </r>
  <r>
    <n v="74"/>
    <x v="19"/>
    <x v="0"/>
    <x v="0"/>
    <x v="5"/>
    <x v="3"/>
    <n v="213"/>
    <n v="42028"/>
    <n v="8951964"/>
    <x v="1"/>
    <n v="52"/>
    <x v="1"/>
  </r>
  <r>
    <n v="100"/>
    <x v="18"/>
    <x v="0"/>
    <x v="0"/>
    <x v="5"/>
    <x v="3"/>
    <n v="307"/>
    <n v="679"/>
    <n v="208453"/>
    <x v="1"/>
    <n v="52"/>
    <x v="1"/>
  </r>
  <r>
    <n v="4"/>
    <x v="16"/>
    <x v="0"/>
    <x v="0"/>
    <x v="6"/>
    <x v="2"/>
    <n v="459"/>
    <n v="17069"/>
    <n v="7834671"/>
    <x v="0"/>
    <n v="57"/>
    <x v="1"/>
  </r>
  <r>
    <n v="28"/>
    <x v="18"/>
    <x v="0"/>
    <x v="0"/>
    <x v="6"/>
    <x v="0"/>
    <n v="444"/>
    <n v="7272"/>
    <n v="3228768"/>
    <x v="0"/>
    <n v="57"/>
    <x v="1"/>
  </r>
  <r>
    <n v="47"/>
    <x v="20"/>
    <x v="0"/>
    <x v="3"/>
    <x v="6"/>
    <x v="0"/>
    <n v="288"/>
    <n v="33284"/>
    <n v="9585792"/>
    <x v="0"/>
    <n v="57"/>
    <x v="1"/>
  </r>
  <r>
    <n v="98"/>
    <x v="21"/>
    <x v="0"/>
    <x v="0"/>
    <x v="6"/>
    <x v="2"/>
    <n v="222"/>
    <n v="17500"/>
    <n v="3885000"/>
    <x v="0"/>
    <n v="57"/>
    <x v="1"/>
  </r>
  <r>
    <n v="103"/>
    <x v="22"/>
    <x v="0"/>
    <x v="3"/>
    <x v="6"/>
    <x v="0"/>
    <n v="97"/>
    <n v="679"/>
    <n v="65863"/>
    <x v="0"/>
    <n v="57"/>
    <x v="1"/>
  </r>
  <r>
    <n v="114"/>
    <x v="23"/>
    <x v="0"/>
    <x v="1"/>
    <x v="6"/>
    <x v="0"/>
    <n v="126"/>
    <n v="40446"/>
    <n v="5096196"/>
    <x v="0"/>
    <n v="57"/>
    <x v="1"/>
  </r>
  <r>
    <n v="9"/>
    <x v="14"/>
    <x v="0"/>
    <x v="0"/>
    <x v="7"/>
    <x v="3"/>
    <n v="55"/>
    <n v="25893"/>
    <n v="1424115"/>
    <x v="1"/>
    <n v="42"/>
    <x v="2"/>
  </r>
  <r>
    <n v="17"/>
    <x v="15"/>
    <x v="0"/>
    <x v="0"/>
    <x v="7"/>
    <x v="2"/>
    <n v="240"/>
    <n v="65052"/>
    <n v="15612480"/>
    <x v="1"/>
    <n v="42"/>
    <x v="2"/>
  </r>
  <r>
    <n v="20"/>
    <x v="10"/>
    <x v="0"/>
    <x v="0"/>
    <x v="7"/>
    <x v="3"/>
    <n v="331"/>
    <n v="27140"/>
    <n v="8983340"/>
    <x v="1"/>
    <n v="42"/>
    <x v="2"/>
  </r>
  <r>
    <n v="43"/>
    <x v="24"/>
    <x v="0"/>
    <x v="1"/>
    <x v="7"/>
    <x v="0"/>
    <n v="354"/>
    <n v="679"/>
    <n v="240366"/>
    <x v="1"/>
    <n v="42"/>
    <x v="2"/>
  </r>
  <r>
    <n v="53"/>
    <x v="25"/>
    <x v="0"/>
    <x v="3"/>
    <x v="7"/>
    <x v="2"/>
    <n v="63"/>
    <n v="3960"/>
    <n v="249480"/>
    <x v="1"/>
    <n v="42"/>
    <x v="2"/>
  </r>
  <r>
    <n v="56"/>
    <x v="26"/>
    <x v="0"/>
    <x v="0"/>
    <x v="7"/>
    <x v="0"/>
    <n v="344"/>
    <n v="13872"/>
    <n v="4771968"/>
    <x v="1"/>
    <n v="42"/>
    <x v="2"/>
  </r>
  <r>
    <n v="70"/>
    <x v="12"/>
    <x v="0"/>
    <x v="1"/>
    <x v="7"/>
    <x v="1"/>
    <n v="335"/>
    <n v="36984"/>
    <n v="12389640"/>
    <x v="1"/>
    <n v="42"/>
    <x v="2"/>
  </r>
  <r>
    <n v="104"/>
    <x v="27"/>
    <x v="0"/>
    <x v="0"/>
    <x v="7"/>
    <x v="2"/>
    <n v="359"/>
    <n v="12753"/>
    <n v="4578327"/>
    <x v="1"/>
    <n v="42"/>
    <x v="2"/>
  </r>
  <r>
    <n v="108"/>
    <x v="28"/>
    <x v="0"/>
    <x v="0"/>
    <x v="7"/>
    <x v="0"/>
    <n v="214"/>
    <n v="31122"/>
    <n v="6660108"/>
    <x v="1"/>
    <n v="42"/>
    <x v="2"/>
  </r>
  <r>
    <n v="118"/>
    <x v="29"/>
    <x v="0"/>
    <x v="0"/>
    <x v="7"/>
    <x v="0"/>
    <n v="289"/>
    <n v="24948"/>
    <n v="7209972"/>
    <x v="1"/>
    <n v="42"/>
    <x v="2"/>
  </r>
  <r>
    <n v="7"/>
    <x v="30"/>
    <x v="1"/>
    <x v="0"/>
    <x v="0"/>
    <x v="2"/>
    <n v="68"/>
    <n v="11696"/>
    <n v="795328"/>
    <x v="0"/>
    <n v="28"/>
    <x v="0"/>
  </r>
  <r>
    <n v="23"/>
    <x v="31"/>
    <x v="1"/>
    <x v="1"/>
    <x v="0"/>
    <x v="0"/>
    <n v="90"/>
    <n v="42328"/>
    <n v="3809520"/>
    <x v="0"/>
    <n v="28"/>
    <x v="0"/>
  </r>
  <r>
    <n v="66"/>
    <x v="32"/>
    <x v="1"/>
    <x v="0"/>
    <x v="0"/>
    <x v="3"/>
    <n v="190"/>
    <n v="28050"/>
    <n v="5329500"/>
    <x v="0"/>
    <n v="28"/>
    <x v="0"/>
  </r>
  <r>
    <n v="84"/>
    <x v="33"/>
    <x v="1"/>
    <x v="0"/>
    <x v="0"/>
    <x v="3"/>
    <n v="84"/>
    <n v="10688"/>
    <n v="897792"/>
    <x v="0"/>
    <n v="28"/>
    <x v="0"/>
  </r>
  <r>
    <n v="86"/>
    <x v="34"/>
    <x v="1"/>
    <x v="2"/>
    <x v="0"/>
    <x v="0"/>
    <n v="60"/>
    <n v="5822"/>
    <n v="349320"/>
    <x v="0"/>
    <n v="28"/>
    <x v="0"/>
  </r>
  <r>
    <n v="88"/>
    <x v="35"/>
    <x v="1"/>
    <x v="1"/>
    <x v="0"/>
    <x v="1"/>
    <n v="264"/>
    <n v="75332"/>
    <n v="19887648"/>
    <x v="0"/>
    <n v="28"/>
    <x v="0"/>
  </r>
  <r>
    <n v="96"/>
    <x v="36"/>
    <x v="1"/>
    <x v="1"/>
    <x v="0"/>
    <x v="0"/>
    <n v="128"/>
    <n v="35088"/>
    <n v="4491264"/>
    <x v="0"/>
    <n v="28"/>
    <x v="0"/>
  </r>
  <r>
    <n v="107"/>
    <x v="37"/>
    <x v="1"/>
    <x v="3"/>
    <x v="0"/>
    <x v="2"/>
    <n v="236"/>
    <n v="679"/>
    <n v="160244"/>
    <x v="0"/>
    <n v="28"/>
    <x v="0"/>
  </r>
  <r>
    <n v="18"/>
    <x v="38"/>
    <x v="1"/>
    <x v="0"/>
    <x v="8"/>
    <x v="0"/>
    <n v="363"/>
    <n v="38232"/>
    <n v="13878216"/>
    <x v="0"/>
    <n v="49"/>
    <x v="2"/>
  </r>
  <r>
    <n v="19"/>
    <x v="39"/>
    <x v="1"/>
    <x v="0"/>
    <x v="8"/>
    <x v="0"/>
    <n v="443"/>
    <n v="50652"/>
    <n v="22438836"/>
    <x v="0"/>
    <n v="49"/>
    <x v="2"/>
  </r>
  <r>
    <n v="22"/>
    <x v="40"/>
    <x v="1"/>
    <x v="0"/>
    <x v="8"/>
    <x v="2"/>
    <n v="180"/>
    <n v="33684"/>
    <n v="6063120"/>
    <x v="0"/>
    <n v="49"/>
    <x v="2"/>
  </r>
  <r>
    <n v="37"/>
    <x v="41"/>
    <x v="1"/>
    <x v="1"/>
    <x v="8"/>
    <x v="0"/>
    <n v="145"/>
    <n v="43615"/>
    <n v="6324175"/>
    <x v="0"/>
    <n v="49"/>
    <x v="2"/>
  </r>
  <r>
    <n v="68"/>
    <x v="42"/>
    <x v="1"/>
    <x v="2"/>
    <x v="8"/>
    <x v="0"/>
    <n v="308"/>
    <n v="27956"/>
    <n v="8610448"/>
    <x v="0"/>
    <n v="49"/>
    <x v="2"/>
  </r>
  <r>
    <n v="71"/>
    <x v="42"/>
    <x v="1"/>
    <x v="1"/>
    <x v="8"/>
    <x v="1"/>
    <n v="95"/>
    <n v="46800"/>
    <n v="4446000"/>
    <x v="0"/>
    <n v="49"/>
    <x v="2"/>
  </r>
  <r>
    <n v="8"/>
    <x v="43"/>
    <x v="1"/>
    <x v="0"/>
    <x v="1"/>
    <x v="3"/>
    <n v="447"/>
    <n v="52269"/>
    <n v="23364243"/>
    <x v="0"/>
    <n v="28"/>
    <x v="0"/>
  </r>
  <r>
    <n v="54"/>
    <x v="44"/>
    <x v="1"/>
    <x v="0"/>
    <x v="1"/>
    <x v="0"/>
    <n v="429"/>
    <n v="58208"/>
    <n v="24971232"/>
    <x v="0"/>
    <n v="28"/>
    <x v="0"/>
  </r>
  <r>
    <n v="75"/>
    <x v="45"/>
    <x v="1"/>
    <x v="0"/>
    <x v="1"/>
    <x v="0"/>
    <n v="128"/>
    <n v="679"/>
    <n v="86912"/>
    <x v="0"/>
    <n v="28"/>
    <x v="0"/>
  </r>
  <r>
    <n v="11"/>
    <x v="46"/>
    <x v="1"/>
    <x v="0"/>
    <x v="2"/>
    <x v="2"/>
    <n v="494"/>
    <n v="46767"/>
    <n v="23102898"/>
    <x v="1"/>
    <n v="25"/>
    <x v="0"/>
  </r>
  <r>
    <n v="12"/>
    <x v="47"/>
    <x v="1"/>
    <x v="0"/>
    <x v="2"/>
    <x v="0"/>
    <n v="462"/>
    <n v="26145"/>
    <n v="12078990"/>
    <x v="1"/>
    <n v="25"/>
    <x v="0"/>
  </r>
  <r>
    <n v="33"/>
    <x v="48"/>
    <x v="1"/>
    <x v="3"/>
    <x v="2"/>
    <x v="3"/>
    <n v="511"/>
    <n v="679"/>
    <n v="346969"/>
    <x v="1"/>
    <n v="25"/>
    <x v="0"/>
  </r>
  <r>
    <n v="94"/>
    <x v="49"/>
    <x v="1"/>
    <x v="1"/>
    <x v="2"/>
    <x v="0"/>
    <n v="173"/>
    <n v="24549"/>
    <n v="4246977"/>
    <x v="1"/>
    <n v="25"/>
    <x v="0"/>
  </r>
  <r>
    <n v="112"/>
    <x v="50"/>
    <x v="1"/>
    <x v="3"/>
    <x v="2"/>
    <x v="0"/>
    <n v="62"/>
    <n v="31500"/>
    <n v="1953000"/>
    <x v="1"/>
    <n v="25"/>
    <x v="0"/>
  </r>
  <r>
    <n v="5"/>
    <x v="51"/>
    <x v="1"/>
    <x v="2"/>
    <x v="3"/>
    <x v="2"/>
    <n v="178"/>
    <n v="41349"/>
    <n v="7360122"/>
    <x v="1"/>
    <n v="26"/>
    <x v="0"/>
  </r>
  <r>
    <n v="6"/>
    <x v="42"/>
    <x v="1"/>
    <x v="0"/>
    <x v="3"/>
    <x v="2"/>
    <n v="401"/>
    <n v="19691"/>
    <n v="7896091"/>
    <x v="1"/>
    <n v="26"/>
    <x v="0"/>
  </r>
  <r>
    <n v="14"/>
    <x v="52"/>
    <x v="1"/>
    <x v="2"/>
    <x v="3"/>
    <x v="0"/>
    <n v="332"/>
    <n v="679"/>
    <n v="225428"/>
    <x v="1"/>
    <n v="26"/>
    <x v="0"/>
  </r>
  <r>
    <n v="16"/>
    <x v="53"/>
    <x v="1"/>
    <x v="1"/>
    <x v="3"/>
    <x v="1"/>
    <n v="193"/>
    <n v="18796"/>
    <n v="3627628"/>
    <x v="1"/>
    <n v="26"/>
    <x v="0"/>
  </r>
  <r>
    <n v="49"/>
    <x v="42"/>
    <x v="1"/>
    <x v="2"/>
    <x v="3"/>
    <x v="2"/>
    <n v="74"/>
    <n v="36708"/>
    <n v="2716392"/>
    <x v="1"/>
    <n v="26"/>
    <x v="0"/>
  </r>
  <r>
    <n v="78"/>
    <x v="39"/>
    <x v="1"/>
    <x v="2"/>
    <x v="3"/>
    <x v="0"/>
    <n v="465"/>
    <n v="679"/>
    <n v="315735"/>
    <x v="1"/>
    <n v="26"/>
    <x v="0"/>
  </r>
  <r>
    <n v="89"/>
    <x v="54"/>
    <x v="1"/>
    <x v="0"/>
    <x v="3"/>
    <x v="3"/>
    <n v="97"/>
    <n v="679"/>
    <n v="65863"/>
    <x v="1"/>
    <n v="26"/>
    <x v="0"/>
  </r>
  <r>
    <n v="102"/>
    <x v="55"/>
    <x v="1"/>
    <x v="3"/>
    <x v="3"/>
    <x v="0"/>
    <n v="376"/>
    <n v="679"/>
    <n v="255304"/>
    <x v="1"/>
    <n v="26"/>
    <x v="0"/>
  </r>
  <r>
    <n v="111"/>
    <x v="55"/>
    <x v="1"/>
    <x v="1"/>
    <x v="3"/>
    <x v="3"/>
    <n v="319"/>
    <n v="4221"/>
    <n v="1346499"/>
    <x v="1"/>
    <n v="26"/>
    <x v="0"/>
  </r>
  <r>
    <n v="113"/>
    <x v="56"/>
    <x v="1"/>
    <x v="3"/>
    <x v="3"/>
    <x v="0"/>
    <n v="81"/>
    <n v="31414"/>
    <n v="2544534"/>
    <x v="1"/>
    <n v="26"/>
    <x v="0"/>
  </r>
  <r>
    <n v="117"/>
    <x v="57"/>
    <x v="1"/>
    <x v="1"/>
    <x v="3"/>
    <x v="3"/>
    <n v="527"/>
    <n v="51168"/>
    <n v="26965536"/>
    <x v="1"/>
    <n v="26"/>
    <x v="0"/>
  </r>
  <r>
    <n v="1"/>
    <x v="58"/>
    <x v="1"/>
    <x v="2"/>
    <x v="4"/>
    <x v="0"/>
    <n v="412"/>
    <n v="22288"/>
    <n v="9182656"/>
    <x v="0"/>
    <n v="25"/>
    <x v="0"/>
  </r>
  <r>
    <n v="13"/>
    <x v="30"/>
    <x v="1"/>
    <x v="1"/>
    <x v="4"/>
    <x v="3"/>
    <n v="435"/>
    <n v="64090"/>
    <n v="27879150"/>
    <x v="0"/>
    <n v="25"/>
    <x v="0"/>
  </r>
  <r>
    <n v="57"/>
    <x v="59"/>
    <x v="1"/>
    <x v="0"/>
    <x v="4"/>
    <x v="1"/>
    <n v="255"/>
    <n v="57706"/>
    <n v="14715030"/>
    <x v="0"/>
    <n v="25"/>
    <x v="0"/>
  </r>
  <r>
    <n v="59"/>
    <x v="60"/>
    <x v="1"/>
    <x v="1"/>
    <x v="4"/>
    <x v="3"/>
    <n v="322"/>
    <n v="29440"/>
    <n v="9479680"/>
    <x v="0"/>
    <n v="25"/>
    <x v="0"/>
  </r>
  <r>
    <n v="60"/>
    <x v="61"/>
    <x v="1"/>
    <x v="1"/>
    <x v="4"/>
    <x v="2"/>
    <n v="178"/>
    <n v="679"/>
    <n v="120862"/>
    <x v="0"/>
    <n v="25"/>
    <x v="0"/>
  </r>
  <r>
    <n v="63"/>
    <x v="44"/>
    <x v="1"/>
    <x v="3"/>
    <x v="4"/>
    <x v="0"/>
    <n v="305"/>
    <n v="3186"/>
    <n v="971730"/>
    <x v="0"/>
    <n v="25"/>
    <x v="0"/>
  </r>
  <r>
    <n v="64"/>
    <x v="62"/>
    <x v="1"/>
    <x v="0"/>
    <x v="4"/>
    <x v="3"/>
    <n v="188"/>
    <n v="679"/>
    <n v="127652"/>
    <x v="0"/>
    <n v="25"/>
    <x v="0"/>
  </r>
  <r>
    <n v="82"/>
    <x v="63"/>
    <x v="1"/>
    <x v="3"/>
    <x v="4"/>
    <x v="1"/>
    <n v="130"/>
    <n v="16740"/>
    <n v="2176200"/>
    <x v="0"/>
    <n v="25"/>
    <x v="0"/>
  </r>
  <r>
    <n v="92"/>
    <x v="64"/>
    <x v="1"/>
    <x v="2"/>
    <x v="4"/>
    <x v="2"/>
    <n v="214"/>
    <n v="4984"/>
    <n v="1066576"/>
    <x v="0"/>
    <n v="25"/>
    <x v="0"/>
  </r>
  <r>
    <n v="97"/>
    <x v="65"/>
    <x v="1"/>
    <x v="0"/>
    <x v="4"/>
    <x v="3"/>
    <n v="368"/>
    <n v="25254"/>
    <n v="9293472"/>
    <x v="0"/>
    <n v="25"/>
    <x v="0"/>
  </r>
  <r>
    <n v="2"/>
    <x v="66"/>
    <x v="1"/>
    <x v="0"/>
    <x v="5"/>
    <x v="1"/>
    <n v="430"/>
    <n v="66500"/>
    <n v="28595000"/>
    <x v="1"/>
    <n v="52"/>
    <x v="1"/>
  </r>
  <r>
    <n v="44"/>
    <x v="67"/>
    <x v="1"/>
    <x v="3"/>
    <x v="5"/>
    <x v="1"/>
    <n v="368"/>
    <n v="46068"/>
    <n v="16953024"/>
    <x v="1"/>
    <n v="52"/>
    <x v="1"/>
  </r>
  <r>
    <n v="110"/>
    <x v="68"/>
    <x v="1"/>
    <x v="0"/>
    <x v="5"/>
    <x v="2"/>
    <n v="155"/>
    <n v="11092"/>
    <n v="1719260"/>
    <x v="1"/>
    <n v="52"/>
    <x v="1"/>
  </r>
  <r>
    <n v="24"/>
    <x v="59"/>
    <x v="1"/>
    <x v="2"/>
    <x v="6"/>
    <x v="2"/>
    <n v="458"/>
    <n v="42873"/>
    <n v="19635834"/>
    <x v="0"/>
    <n v="57"/>
    <x v="1"/>
  </r>
  <r>
    <n v="51"/>
    <x v="69"/>
    <x v="1"/>
    <x v="2"/>
    <x v="6"/>
    <x v="2"/>
    <n v="358"/>
    <n v="13568"/>
    <n v="4857344"/>
    <x v="0"/>
    <n v="57"/>
    <x v="1"/>
  </r>
  <r>
    <n v="62"/>
    <x v="42"/>
    <x v="1"/>
    <x v="0"/>
    <x v="6"/>
    <x v="2"/>
    <n v="535"/>
    <n v="44330"/>
    <n v="23716550"/>
    <x v="0"/>
    <n v="57"/>
    <x v="1"/>
  </r>
  <r>
    <n v="80"/>
    <x v="42"/>
    <x v="1"/>
    <x v="2"/>
    <x v="6"/>
    <x v="2"/>
    <n v="380"/>
    <n v="44525"/>
    <n v="16919500"/>
    <x v="0"/>
    <n v="57"/>
    <x v="1"/>
  </r>
  <r>
    <n v="119"/>
    <x v="35"/>
    <x v="1"/>
    <x v="0"/>
    <x v="6"/>
    <x v="3"/>
    <n v="199"/>
    <n v="56118"/>
    <n v="11167482"/>
    <x v="0"/>
    <n v="57"/>
    <x v="1"/>
  </r>
  <r>
    <n v="10"/>
    <x v="70"/>
    <x v="1"/>
    <x v="0"/>
    <x v="7"/>
    <x v="0"/>
    <n v="396"/>
    <n v="38480"/>
    <n v="15238080"/>
    <x v="1"/>
    <n v="42"/>
    <x v="2"/>
  </r>
  <r>
    <n v="15"/>
    <x v="71"/>
    <x v="1"/>
    <x v="1"/>
    <x v="7"/>
    <x v="0"/>
    <n v="383"/>
    <n v="39008"/>
    <n v="14940064"/>
    <x v="1"/>
    <n v="42"/>
    <x v="2"/>
  </r>
  <r>
    <n v="21"/>
    <x v="72"/>
    <x v="1"/>
    <x v="2"/>
    <x v="7"/>
    <x v="2"/>
    <n v="250"/>
    <n v="11385"/>
    <n v="2846250"/>
    <x v="1"/>
    <n v="42"/>
    <x v="2"/>
  </r>
  <r>
    <n v="26"/>
    <x v="73"/>
    <x v="1"/>
    <x v="0"/>
    <x v="7"/>
    <x v="0"/>
    <n v="406"/>
    <n v="47880"/>
    <n v="19439280"/>
    <x v="1"/>
    <n v="42"/>
    <x v="2"/>
  </r>
  <r>
    <n v="27"/>
    <x v="74"/>
    <x v="1"/>
    <x v="0"/>
    <x v="7"/>
    <x v="3"/>
    <n v="422"/>
    <n v="13490"/>
    <n v="5692780"/>
    <x v="1"/>
    <n v="42"/>
    <x v="2"/>
  </r>
  <r>
    <n v="29"/>
    <x v="75"/>
    <x v="1"/>
    <x v="0"/>
    <x v="7"/>
    <x v="3"/>
    <n v="499"/>
    <n v="48316"/>
    <n v="24109684"/>
    <x v="1"/>
    <n v="42"/>
    <x v="2"/>
  </r>
  <r>
    <n v="31"/>
    <x v="76"/>
    <x v="1"/>
    <x v="1"/>
    <x v="7"/>
    <x v="3"/>
    <n v="369"/>
    <n v="5246"/>
    <n v="1935774"/>
    <x v="1"/>
    <n v="42"/>
    <x v="2"/>
  </r>
  <r>
    <n v="32"/>
    <x v="77"/>
    <x v="1"/>
    <x v="3"/>
    <x v="7"/>
    <x v="0"/>
    <n v="389"/>
    <n v="37744"/>
    <n v="14682416"/>
    <x v="1"/>
    <n v="42"/>
    <x v="2"/>
  </r>
  <r>
    <n v="38"/>
    <x v="78"/>
    <x v="1"/>
    <x v="0"/>
    <x v="7"/>
    <x v="3"/>
    <n v="115"/>
    <n v="14076"/>
    <n v="1618740"/>
    <x v="1"/>
    <n v="42"/>
    <x v="2"/>
  </r>
  <r>
    <n v="41"/>
    <x v="79"/>
    <x v="1"/>
    <x v="0"/>
    <x v="7"/>
    <x v="1"/>
    <n v="51"/>
    <n v="35280"/>
    <n v="1799280"/>
    <x v="1"/>
    <n v="42"/>
    <x v="2"/>
  </r>
  <r>
    <n v="42"/>
    <x v="80"/>
    <x v="1"/>
    <x v="1"/>
    <x v="7"/>
    <x v="0"/>
    <n v="382"/>
    <n v="37490"/>
    <n v="14321180"/>
    <x v="1"/>
    <n v="42"/>
    <x v="2"/>
  </r>
  <r>
    <n v="52"/>
    <x v="42"/>
    <x v="1"/>
    <x v="2"/>
    <x v="7"/>
    <x v="2"/>
    <n v="343"/>
    <n v="33344"/>
    <n v="11436992"/>
    <x v="1"/>
    <n v="42"/>
    <x v="2"/>
  </r>
  <r>
    <n v="55"/>
    <x v="81"/>
    <x v="1"/>
    <x v="2"/>
    <x v="7"/>
    <x v="1"/>
    <n v="491"/>
    <n v="59458"/>
    <n v="29193878"/>
    <x v="1"/>
    <n v="42"/>
    <x v="2"/>
  </r>
  <r>
    <n v="58"/>
    <x v="82"/>
    <x v="1"/>
    <x v="2"/>
    <x v="7"/>
    <x v="0"/>
    <n v="160"/>
    <n v="59248"/>
    <n v="9479680"/>
    <x v="1"/>
    <n v="42"/>
    <x v="2"/>
  </r>
  <r>
    <n v="65"/>
    <x v="83"/>
    <x v="1"/>
    <x v="3"/>
    <x v="7"/>
    <x v="0"/>
    <n v="495"/>
    <n v="679"/>
    <n v="336105"/>
    <x v="1"/>
    <n v="42"/>
    <x v="2"/>
  </r>
  <r>
    <n v="72"/>
    <x v="84"/>
    <x v="1"/>
    <x v="1"/>
    <x v="7"/>
    <x v="1"/>
    <n v="218"/>
    <n v="7125"/>
    <n v="1553250"/>
    <x v="1"/>
    <n v="42"/>
    <x v="2"/>
  </r>
  <r>
    <n v="73"/>
    <x v="85"/>
    <x v="1"/>
    <x v="0"/>
    <x v="7"/>
    <x v="2"/>
    <n v="265"/>
    <n v="12320"/>
    <n v="3264800"/>
    <x v="1"/>
    <n v="42"/>
    <x v="2"/>
  </r>
  <r>
    <n v="77"/>
    <x v="86"/>
    <x v="1"/>
    <x v="0"/>
    <x v="7"/>
    <x v="1"/>
    <n v="115"/>
    <n v="34804"/>
    <n v="4002460"/>
    <x v="1"/>
    <n v="42"/>
    <x v="2"/>
  </r>
  <r>
    <n v="79"/>
    <x v="87"/>
    <x v="1"/>
    <x v="3"/>
    <x v="7"/>
    <x v="2"/>
    <n v="519"/>
    <n v="45312"/>
    <n v="23516928"/>
    <x v="1"/>
    <n v="42"/>
    <x v="2"/>
  </r>
  <r>
    <n v="81"/>
    <x v="46"/>
    <x v="1"/>
    <x v="3"/>
    <x v="7"/>
    <x v="0"/>
    <n v="32"/>
    <n v="3132"/>
    <n v="100224"/>
    <x v="1"/>
    <n v="42"/>
    <x v="2"/>
  </r>
  <r>
    <n v="85"/>
    <x v="88"/>
    <x v="1"/>
    <x v="0"/>
    <x v="7"/>
    <x v="3"/>
    <n v="192"/>
    <n v="18648"/>
    <n v="3580416"/>
    <x v="1"/>
    <n v="42"/>
    <x v="2"/>
  </r>
  <r>
    <n v="87"/>
    <x v="89"/>
    <x v="1"/>
    <x v="0"/>
    <x v="7"/>
    <x v="1"/>
    <n v="209"/>
    <n v="51221"/>
    <n v="10705189"/>
    <x v="1"/>
    <n v="42"/>
    <x v="2"/>
  </r>
  <r>
    <n v="91"/>
    <x v="90"/>
    <x v="1"/>
    <x v="1"/>
    <x v="7"/>
    <x v="2"/>
    <n v="386"/>
    <n v="47952"/>
    <n v="18509472"/>
    <x v="1"/>
    <n v="42"/>
    <x v="2"/>
  </r>
  <r>
    <n v="95"/>
    <x v="91"/>
    <x v="1"/>
    <x v="1"/>
    <x v="7"/>
    <x v="1"/>
    <n v="306"/>
    <n v="679"/>
    <n v="207774"/>
    <x v="1"/>
    <n v="42"/>
    <x v="2"/>
  </r>
  <r>
    <n v="99"/>
    <x v="92"/>
    <x v="1"/>
    <x v="0"/>
    <x v="7"/>
    <x v="3"/>
    <n v="216"/>
    <n v="36934"/>
    <n v="7977744"/>
    <x v="1"/>
    <n v="42"/>
    <x v="2"/>
  </r>
  <r>
    <n v="105"/>
    <x v="42"/>
    <x v="1"/>
    <x v="1"/>
    <x v="7"/>
    <x v="2"/>
    <n v="318"/>
    <n v="16864"/>
    <n v="5362752"/>
    <x v="1"/>
    <n v="42"/>
    <x v="2"/>
  </r>
  <r>
    <n v="106"/>
    <x v="93"/>
    <x v="1"/>
    <x v="2"/>
    <x v="7"/>
    <x v="0"/>
    <n v="51"/>
    <n v="56888"/>
    <n v="2901288"/>
    <x v="1"/>
    <n v="42"/>
    <x v="2"/>
  </r>
  <r>
    <n v="3"/>
    <x v="94"/>
    <x v="1"/>
    <x v="1"/>
    <x v="9"/>
    <x v="2"/>
    <n v="478"/>
    <n v="76076"/>
    <n v="36364328"/>
    <x v="1"/>
    <n v="36"/>
    <x v="3"/>
  </r>
  <r>
    <n v="39"/>
    <x v="95"/>
    <x v="1"/>
    <x v="1"/>
    <x v="9"/>
    <x v="0"/>
    <n v="248"/>
    <n v="12870"/>
    <n v="3191760"/>
    <x v="1"/>
    <n v="36"/>
    <x v="3"/>
  </r>
  <r>
    <n v="45"/>
    <x v="96"/>
    <x v="1"/>
    <x v="0"/>
    <x v="9"/>
    <x v="3"/>
    <n v="79"/>
    <n v="11078"/>
    <n v="875162"/>
    <x v="1"/>
    <n v="36"/>
    <x v="3"/>
  </r>
  <r>
    <n v="69"/>
    <x v="97"/>
    <x v="1"/>
    <x v="3"/>
    <x v="9"/>
    <x v="1"/>
    <n v="183"/>
    <n v="679"/>
    <n v="124257"/>
    <x v="1"/>
    <n v="36"/>
    <x v="3"/>
  </r>
  <r>
    <n v="120"/>
    <x v="98"/>
    <x v="1"/>
    <x v="3"/>
    <x v="9"/>
    <x v="0"/>
    <n v="497"/>
    <n v="46548"/>
    <n v="23134356"/>
    <x v="1"/>
    <n v="36"/>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2C5710-F84C-4715-88A0-DF76A98A4FB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Product Type">
  <location ref="G3:I8" firstHeaderRow="0" firstDataRow="1" firstDataCol="1"/>
  <pivotFields count="15">
    <pivotField showAll="0"/>
    <pivotField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showAll="0">
      <items count="3">
        <item x="0"/>
        <item x="1"/>
        <item t="default"/>
      </items>
    </pivotField>
    <pivotField showAll="0">
      <items count="5">
        <item x="3"/>
        <item x="1"/>
        <item x="2"/>
        <item x="0"/>
        <item t="default"/>
      </items>
    </pivotField>
    <pivotField showAll="0"/>
    <pivotField axis="axisRow" showAll="0">
      <items count="5">
        <item x="0"/>
        <item x="3"/>
        <item x="1"/>
        <item x="2"/>
        <item t="default"/>
      </items>
    </pivotField>
    <pivotField showAll="0"/>
    <pivotField dataField="1" numFmtId="164" showAll="0"/>
    <pivotField dataField="1" numFmtId="164" showAll="0"/>
    <pivotField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5"/>
  </rowFields>
  <rowItems count="5">
    <i>
      <x/>
    </i>
    <i>
      <x v="1"/>
    </i>
    <i>
      <x v="2"/>
    </i>
    <i>
      <x v="3"/>
    </i>
    <i t="grand">
      <x/>
    </i>
  </rowItems>
  <colFields count="1">
    <field x="-2"/>
  </colFields>
  <colItems count="2">
    <i>
      <x/>
    </i>
    <i i="1">
      <x v="1"/>
    </i>
  </colItems>
  <dataFields count="2">
    <dataField name="Total Cost" fld="7" baseField="4" baseItem="0" numFmtId="164"/>
    <dataField name="Total Revenue" fld="8" baseField="4" baseItem="0" numFmtId="164"/>
  </dataFields>
  <conditionalFormats count="2">
    <conditionalFormat priority="29">
      <pivotAreas count="1">
        <pivotArea type="data" collapsedLevelsAreSubtotals="1" fieldPosition="0">
          <references count="2">
            <reference field="4294967294" count="1" selected="0">
              <x v="1"/>
            </reference>
            <reference field="5" count="4">
              <x v="0"/>
              <x v="1"/>
              <x v="2"/>
              <x v="3"/>
            </reference>
          </references>
        </pivotArea>
      </pivotAreas>
    </conditionalFormat>
    <conditionalFormat priority="30">
      <pivotAreas count="1">
        <pivotArea type="data" collapsedLevelsAreSubtotals="1" fieldPosition="0">
          <references count="2">
            <reference field="4294967294" count="1" selected="0">
              <x v="0"/>
            </reference>
            <reference field="5" count="4">
              <x v="0"/>
              <x v="1"/>
              <x v="2"/>
              <x v="3"/>
            </reference>
          </references>
        </pivotArea>
      </pivotAreas>
    </conditionalFormat>
  </conditionalFormats>
  <chartFormats count="2">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C2D5A2-7671-494A-8DC9-08BE7E5C4391}"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Manager">
  <location ref="D12:E23" firstHeaderRow="1" firstDataRow="1" firstDataCol="1"/>
  <pivotFields count="15">
    <pivotField showAll="0"/>
    <pivotField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showAll="0">
      <items count="3">
        <item x="0"/>
        <item x="1"/>
        <item t="default"/>
      </items>
    </pivotField>
    <pivotField showAll="0">
      <items count="5">
        <item x="3"/>
        <item x="1"/>
        <item x="2"/>
        <item x="0"/>
        <item t="default"/>
      </items>
    </pivotField>
    <pivotField axis="axisRow" showAll="0" sortType="descending">
      <items count="11">
        <item x="0"/>
        <item x="8"/>
        <item x="1"/>
        <item x="2"/>
        <item x="3"/>
        <item x="4"/>
        <item x="5"/>
        <item x="6"/>
        <item x="7"/>
        <item x="9"/>
        <item t="default"/>
      </items>
      <autoSortScope>
        <pivotArea dataOnly="0" outline="0" fieldPosition="0">
          <references count="1">
            <reference field="4294967294" count="1" selected="0">
              <x v="0"/>
            </reference>
          </references>
        </pivotArea>
      </autoSortScope>
    </pivotField>
    <pivotField showAll="0" sortType="descending">
      <autoSortScope>
        <pivotArea dataOnly="0" outline="0" fieldPosition="0">
          <references count="1">
            <reference field="4294967294" count="1" selected="0">
              <x v="0"/>
            </reference>
          </references>
        </pivotArea>
      </autoSortScope>
    </pivotField>
    <pivotField dataField="1" showAll="0"/>
    <pivotField numFmtId="164" showAll="0"/>
    <pivotField numFmtId="164" showAll="0"/>
    <pivotField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11">
    <i>
      <x v="8"/>
    </i>
    <i>
      <x v="4"/>
    </i>
    <i>
      <x v="5"/>
    </i>
    <i>
      <x v="7"/>
    </i>
    <i>
      <x v="6"/>
    </i>
    <i>
      <x/>
    </i>
    <i>
      <x v="3"/>
    </i>
    <i>
      <x v="2"/>
    </i>
    <i>
      <x v="1"/>
    </i>
    <i>
      <x v="9"/>
    </i>
    <i t="grand">
      <x/>
    </i>
  </rowItems>
  <colItems count="1">
    <i/>
  </colItems>
  <dataFields count="1">
    <dataField name="Total Unit Produced" fld="6" baseField="3" baseItem="8"/>
  </dataFields>
  <conditionalFormats count="1">
    <conditionalFormat priority="6">
      <pivotAreas count="1">
        <pivotArea type="data" collapsedLevelsAreSubtotals="1" fieldPosition="0">
          <references count="2">
            <reference field="4294967294" count="1" selected="0">
              <x v="0"/>
            </reference>
            <reference field="4" count="10">
              <x v="0"/>
              <x v="1"/>
              <x v="2"/>
              <x v="3"/>
              <x v="4"/>
              <x v="5"/>
              <x v="6"/>
              <x v="7"/>
              <x v="8"/>
              <x v="9"/>
            </reference>
          </references>
        </pivotArea>
      </pivotAreas>
    </conditionalFormat>
  </conditional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AC2616B-7EA3-4805-A724-D518C44A3D8E}"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K12:O19" firstHeaderRow="0" firstDataRow="1" firstDataCol="2"/>
  <pivotFields count="15">
    <pivotField compact="0" outline="0" showAll="0"/>
    <pivotField compact="0" numFmtId="14" outline="0"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compact="0" outline="0" showAll="0">
      <items count="3">
        <item x="0"/>
        <item x="1"/>
        <item t="default"/>
      </items>
    </pivotField>
    <pivotField compact="0" outline="0" showAll="0">
      <items count="5">
        <item x="3"/>
        <item x="1"/>
        <item x="2"/>
        <item x="0"/>
        <item t="default"/>
      </items>
    </pivotField>
    <pivotField compact="0" outline="0" showAll="0"/>
    <pivotField compact="0" outline="0" showAll="0" sortType="descending">
      <autoSortScope>
        <pivotArea dataOnly="0" outline="0" fieldPosition="0">
          <references count="1">
            <reference field="4294967294" count="1" selected="0">
              <x v="0"/>
            </reference>
          </references>
        </pivotArea>
      </autoSortScope>
    </pivotField>
    <pivotField dataField="1" compact="0" outline="0" showAll="0"/>
    <pivotField dataField="1" compact="0" numFmtId="164" outline="0" showAll="0"/>
    <pivotField dataField="1" compact="0" numFmtId="164" outline="0" showAll="0"/>
    <pivotField compact="0" outline="0" showAll="0">
      <items count="3">
        <item x="1"/>
        <item x="0"/>
        <item t="default"/>
      </items>
    </pivotField>
    <pivotField compact="0" outline="0" showAll="0"/>
    <pivotField compact="0" outline="0" showAll="0" sortType="descending">
      <autoSortScope>
        <pivotArea dataOnly="0" outline="0" fieldPosition="0">
          <references count="1">
            <reference field="4294967294" count="1" selected="0">
              <x v="0"/>
            </reference>
          </references>
        </pivotArea>
      </autoSortScope>
    </pivotField>
    <pivotField compact="0" outline="0" showAll="0">
      <items count="15">
        <item sd="0" x="0"/>
        <item sd="0" x="1"/>
        <item sd="0" x="2"/>
        <item sd="0" x="3"/>
        <item sd="0" x="4"/>
        <item sd="0" x="5"/>
        <item sd="0" x="6"/>
        <item sd="0" x="7"/>
        <item sd="0" x="8"/>
        <item sd="0" x="9"/>
        <item sd="0" x="10"/>
        <item sd="0" x="11"/>
        <item sd="0" x="12"/>
        <item sd="0" x="13"/>
        <item t="default"/>
      </items>
    </pivotField>
    <pivotField name="Quarters " axis="axisRow" compact="0" outline="0" showAll="0">
      <items count="7">
        <item sd="0" x="0"/>
        <item sd="0" x="1"/>
        <item sd="0" x="2"/>
        <item sd="0" x="3"/>
        <item sd="0" x="4"/>
        <item sd="0" x="5"/>
        <item t="default"/>
      </items>
    </pivotField>
    <pivotField name="Production Year" axis="axisRow" compact="0" outline="0" showAll="0">
      <items count="5">
        <item sd="0" x="0"/>
        <item x="1"/>
        <item x="2"/>
        <item sd="0" x="3"/>
        <item t="default"/>
      </items>
    </pivotField>
  </pivotFields>
  <rowFields count="2">
    <field x="14"/>
    <field x="13"/>
  </rowFields>
  <rowItems count="7">
    <i>
      <x v="1"/>
      <x v="3"/>
    </i>
    <i r="1">
      <x v="4"/>
    </i>
    <i t="default">
      <x v="1"/>
    </i>
    <i>
      <x v="2"/>
      <x v="1"/>
    </i>
    <i r="1">
      <x v="2"/>
    </i>
    <i r="1">
      <x v="3"/>
    </i>
    <i t="default">
      <x v="2"/>
    </i>
  </rowItems>
  <colFields count="1">
    <field x="-2"/>
  </colFields>
  <colItems count="3">
    <i>
      <x/>
    </i>
    <i i="1">
      <x v="1"/>
    </i>
    <i i="2">
      <x v="2"/>
    </i>
  </colItems>
  <dataFields count="3">
    <dataField name="Total Unit Produced" fld="6" baseField="12" baseItem="3"/>
    <dataField name="Total Cost" fld="7" baseField="12" baseItem="3" numFmtId="164"/>
    <dataField name="Total Revenue" fld="8" baseField="12" baseItem="3"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7ACD654-ED45-4F1D-97A7-F61328914DF4}"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Product Type">
  <location ref="D3:E8" firstHeaderRow="1" firstDataRow="1" firstDataCol="1"/>
  <pivotFields count="15">
    <pivotField showAll="0"/>
    <pivotField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showAll="0">
      <items count="3">
        <item x="0"/>
        <item x="1"/>
        <item t="default"/>
      </items>
    </pivotField>
    <pivotField showAll="0">
      <items count="5">
        <item x="3"/>
        <item x="1"/>
        <item x="2"/>
        <item x="0"/>
        <item t="default"/>
      </items>
    </pivotField>
    <pivotField showAll="0"/>
    <pivotField axis="axisRow" showAll="0" sortType="descending">
      <items count="5">
        <item x="0"/>
        <item x="3"/>
        <item x="1"/>
        <item x="2"/>
        <item t="default"/>
      </items>
      <autoSortScope>
        <pivotArea dataOnly="0" outline="0" fieldPosition="0">
          <references count="1">
            <reference field="4294967294" count="1" selected="0">
              <x v="0"/>
            </reference>
          </references>
        </pivotArea>
      </autoSortScope>
    </pivotField>
    <pivotField dataField="1" showAll="0"/>
    <pivotField numFmtId="164" showAll="0"/>
    <pivotField numFmtId="164" showAll="0"/>
    <pivotField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5"/>
  </rowFields>
  <rowItems count="5">
    <i>
      <x/>
    </i>
    <i>
      <x v="3"/>
    </i>
    <i>
      <x v="1"/>
    </i>
    <i>
      <x v="2"/>
    </i>
    <i t="grand">
      <x/>
    </i>
  </rowItems>
  <colItems count="1">
    <i/>
  </colItems>
  <dataFields count="1">
    <dataField name="Total Unit Produced" fld="6" baseField="4" baseItem="0"/>
  </dataFields>
  <conditionalFormats count="1">
    <conditionalFormat priority="9">
      <pivotAreas count="1">
        <pivotArea type="data" collapsedLevelsAreSubtotals="1" fieldPosition="0">
          <references count="2">
            <reference field="4294967294" count="1" selected="0">
              <x v="0"/>
            </reference>
            <reference field="5" count="4">
              <x v="0"/>
              <x v="1"/>
              <x v="2"/>
              <x v="3"/>
            </reference>
          </references>
        </pivotArea>
      </pivotAreas>
    </conditionalFormat>
  </conditionalFormat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15A076A-D6CB-44EA-BDD5-6CB62C027619}" name="PivotTable2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4:B27" firstHeaderRow="1" firstDataRow="1" firstDataCol="1"/>
  <pivotFields count="15">
    <pivotField dataField="1" showAll="0"/>
    <pivotField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axis="axisRow" showAll="0">
      <items count="3">
        <item x="0"/>
        <item x="1"/>
        <item t="default"/>
      </items>
    </pivotField>
    <pivotField showAll="0">
      <items count="5">
        <item x="3"/>
        <item x="1"/>
        <item x="2"/>
        <item x="0"/>
        <item t="default"/>
      </items>
    </pivotField>
    <pivotField showAll="0"/>
    <pivotField showAll="0"/>
    <pivotField showAll="0"/>
    <pivotField numFmtId="164" showAll="0"/>
    <pivotField numFmtId="164" showAll="0"/>
    <pivotField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2"/>
  </rowFields>
  <rowItems count="3">
    <i>
      <x/>
    </i>
    <i>
      <x v="1"/>
    </i>
    <i t="grand">
      <x/>
    </i>
  </rowItems>
  <colItems count="1">
    <i/>
  </colItems>
  <dataFields count="1">
    <dataField name="Count of ProductionID" fld="0" subtotal="count"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1870045-C7FB-45AA-852B-81D552FF01E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Gender">
  <location ref="A7:B10" firstHeaderRow="1" firstDataRow="1" firstDataCol="1"/>
  <pivotFields count="15">
    <pivotField dataField="1" showAll="0"/>
    <pivotField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showAll="0">
      <items count="3">
        <item x="0"/>
        <item x="1"/>
        <item t="default"/>
      </items>
    </pivotField>
    <pivotField showAll="0">
      <items count="5">
        <item x="3"/>
        <item x="1"/>
        <item x="2"/>
        <item x="0"/>
        <item t="default"/>
      </items>
    </pivotField>
    <pivotField showAll="0"/>
    <pivotField showAll="0"/>
    <pivotField showAll="0"/>
    <pivotField numFmtId="164" showAll="0"/>
    <pivotField numFmtId="164" showAll="0"/>
    <pivotField axis="axisRow"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9"/>
  </rowFields>
  <rowItems count="3">
    <i>
      <x/>
    </i>
    <i>
      <x v="1"/>
    </i>
    <i t="grand">
      <x/>
    </i>
  </rowItems>
  <colItems count="1">
    <i/>
  </colItems>
  <dataFields count="1">
    <dataField name="No. of Production" fld="0" subtotal="count" baseField="8" baseItem="0"/>
  </dataField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9" count="1" selected="0">
            <x v="0"/>
          </reference>
        </references>
      </pivotArea>
    </chartFormat>
    <chartFormat chart="2" format="6">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D16C690-7093-471A-91F6-05BB582AD98F}" name="PivotTable22"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outline="1" outlineData="1" multipleFieldFilters="0" chartFormat="1" rowHeaderCaption="Production Year">
  <location ref="U23:V122" firstHeaderRow="1" firstDataRow="1" firstDataCol="1"/>
  <pivotFields count="15">
    <pivotField showAll="0"/>
    <pivotField axis="axisRow"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showAll="0">
      <items count="3">
        <item x="0"/>
        <item x="1"/>
        <item t="default"/>
      </items>
    </pivotField>
    <pivotField showAll="0">
      <items count="5">
        <item x="3"/>
        <item x="1"/>
        <item x="2"/>
        <item x="0"/>
        <item t="default"/>
      </items>
    </pivotField>
    <pivotField showAll="0"/>
    <pivotField showAll="0"/>
    <pivotField showAll="0"/>
    <pivotField numFmtId="164" showAll="0"/>
    <pivotField dataField="1" numFmtId="164" showAll="0"/>
    <pivotField showAll="0">
      <items count="3">
        <item x="1"/>
        <item x="0"/>
        <item t="default"/>
      </items>
    </pivotField>
    <pivotField showAll="0"/>
    <pivotField showAll="0"/>
    <pivotField showAll="0">
      <items count="15">
        <item sd="0" x="0"/>
        <item sd="0" x="1"/>
        <item sd="0" x="2"/>
        <item sd="0" x="3"/>
        <item sd="0" x="4"/>
        <item sd="0" x="5"/>
        <item sd="0" x="6"/>
        <item sd="0" x="7"/>
        <item sd="0" x="8"/>
        <item x="9"/>
        <item sd="0" x="10"/>
        <item sd="0" x="11"/>
        <item sd="0" x="12"/>
        <item sd="0" x="13"/>
        <item t="default"/>
      </items>
    </pivotField>
    <pivotField showAll="0">
      <items count="7">
        <item sd="0" x="0"/>
        <item sd="0" x="1"/>
        <item sd="0" x="2"/>
        <item x="3"/>
        <item sd="0" x="4"/>
        <item sd="0" x="5"/>
        <item t="default"/>
      </items>
    </pivotField>
    <pivotField showAll="0">
      <items count="5">
        <item sd="0" x="0"/>
        <item x="1"/>
        <item x="2"/>
        <item sd="0" x="3"/>
        <item t="default"/>
      </items>
    </pivotField>
  </pivotFields>
  <rowFields count="1">
    <field x="1"/>
  </rowFields>
  <rowItems count="9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rowItems>
  <colItems count="1">
    <i/>
  </colItems>
  <dataFields count="1">
    <dataField name="Total Revenue" fld="8" baseField="13" baseItem="1" numFmtId="164"/>
  </dataField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A392E04-5B9C-402C-9BAB-21AEB9FAF0E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5">
    <pivotField dataField="1" showAll="0"/>
    <pivotField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showAll="0">
      <items count="3">
        <item x="0"/>
        <item x="1"/>
        <item t="default"/>
      </items>
    </pivotField>
    <pivotField showAll="0">
      <items count="5">
        <item x="3"/>
        <item x="1"/>
        <item x="2"/>
        <item x="0"/>
        <item t="default"/>
      </items>
    </pivotField>
    <pivotField showAll="0"/>
    <pivotField showAll="0"/>
    <pivotField showAll="0"/>
    <pivotField numFmtId="164" showAll="0"/>
    <pivotField numFmtId="164" showAll="0"/>
    <pivotField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No. of Produc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C6436FE-BA21-4CE6-9534-4F01971B5EBC}"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Age Group">
  <location ref="K3:N8" firstHeaderRow="0" firstDataRow="1" firstDataCol="1"/>
  <pivotFields count="15">
    <pivotField showAll="0"/>
    <pivotField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showAll="0">
      <items count="3">
        <item x="0"/>
        <item x="1"/>
        <item t="default"/>
      </items>
    </pivotField>
    <pivotField showAll="0">
      <items count="5">
        <item x="3"/>
        <item x="1"/>
        <item x="2"/>
        <item x="0"/>
        <item t="default"/>
      </items>
    </pivotField>
    <pivotField showAll="0"/>
    <pivotField showAll="0" sortType="descending">
      <autoSortScope>
        <pivotArea dataOnly="0" outline="0" fieldPosition="0">
          <references count="1">
            <reference field="4294967294" count="1" selected="0">
              <x v="0"/>
            </reference>
          </references>
        </pivotArea>
      </autoSortScope>
    </pivotField>
    <pivotField dataField="1" showAll="0"/>
    <pivotField dataField="1" numFmtId="164" showAll="0"/>
    <pivotField dataField="1" numFmtId="164" showAll="0"/>
    <pivotField showAll="0">
      <items count="3">
        <item x="1"/>
        <item x="0"/>
        <item t="default"/>
      </items>
    </pivotField>
    <pivotField showAll="0"/>
    <pivotField axis="axisRow" showAll="0" sortType="descending">
      <items count="5">
        <item x="0"/>
        <item x="3"/>
        <item x="2"/>
        <item x="1"/>
        <item t="default"/>
      </items>
      <autoSortScope>
        <pivotArea dataOnly="0" outline="0" fieldPosition="0">
          <references count="1">
            <reference field="4294967294" count="1" selected="0">
              <x v="0"/>
            </reference>
          </references>
        </pivotArea>
      </autoSortScope>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11"/>
  </rowFields>
  <rowItems count="5">
    <i>
      <x/>
    </i>
    <i>
      <x v="2"/>
    </i>
    <i>
      <x v="3"/>
    </i>
    <i>
      <x v="1"/>
    </i>
    <i t="grand">
      <x/>
    </i>
  </rowItems>
  <colFields count="1">
    <field x="-2"/>
  </colFields>
  <colItems count="3">
    <i>
      <x/>
    </i>
    <i i="1">
      <x v="1"/>
    </i>
    <i i="2">
      <x v="2"/>
    </i>
  </colItems>
  <dataFields count="3">
    <dataField name="Total Unit Produced" fld="6" baseField="10" baseItem="0"/>
    <dataField name="Total Cost" fld="7" baseField="10" baseItem="0" numFmtId="164"/>
    <dataField name="Total Revenue" fld="8" baseField="10" baseItem="0" numFmtId="164"/>
  </dataFields>
  <conditionalFormats count="2">
    <conditionalFormat priority="13">
      <pivotAreas count="1">
        <pivotArea type="data" collapsedLevelsAreSubtotals="1" fieldPosition="0">
          <references count="2">
            <reference field="4294967294" count="1" selected="0">
              <x v="2"/>
            </reference>
            <reference field="11" count="4">
              <x v="0"/>
              <x v="1"/>
              <x v="2"/>
              <x v="3"/>
            </reference>
          </references>
        </pivotArea>
      </pivotAreas>
    </conditionalFormat>
    <conditionalFormat priority="19">
      <pivotAreas count="1">
        <pivotArea type="data" collapsedLevelsAreSubtotals="1" fieldPosition="0">
          <references count="2">
            <reference field="4294967294" count="1" selected="0">
              <x v="0"/>
            </reference>
            <reference field="11" count="4">
              <x v="0"/>
              <x v="1"/>
              <x v="2"/>
              <x v="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x14:conditionalFormats count="1">
          <x14:conditionalFormat priority="14" id="{56BCD523-FC0B-4FD7-A177-FED6B1D0527D}">
            <x14:pivotAreas count="1">
              <pivotArea type="data" collapsedLevelsAreSubtotals="1" fieldPosition="0">
                <references count="2">
                  <reference field="4294967294" count="1" selected="0">
                    <x v="1"/>
                  </reference>
                  <reference field="11" count="4">
                    <x v="0"/>
                    <x v="1"/>
                    <x v="2"/>
                    <x v="3"/>
                  </reference>
                </references>
              </pivotArea>
            </x14:pivotAreas>
          </x14:conditionalFormat>
        </x14:conditionalFormats>
      </x14:pivotTableDefinition>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16A9B37-329D-4DE1-8589-F82D0B912BE5}"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1:A22" firstHeaderRow="1" firstDataRow="1" firstDataCol="0"/>
  <pivotFields count="15">
    <pivotField showAll="0"/>
    <pivotField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showAll="0">
      <items count="3">
        <item x="0"/>
        <item x="1"/>
        <item t="default"/>
      </items>
    </pivotField>
    <pivotField showAll="0">
      <items count="5">
        <item x="3"/>
        <item x="1"/>
        <item x="2"/>
        <item x="0"/>
        <item t="default"/>
      </items>
    </pivotField>
    <pivotField showAll="0"/>
    <pivotField showAll="0"/>
    <pivotField showAll="0"/>
    <pivotField numFmtId="164" showAll="0"/>
    <pivotField dataField="1" numFmtId="164" showAll="0"/>
    <pivotField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Total Revenue" fld="8" baseField="0" baseItem="0" numFmtId="165"/>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62A4233-EA5C-4E3C-A780-0A5FCCEB378A}" name="PivotTable21"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outline="1" outlineData="1" multipleFieldFilters="0" chartFormat="4" rowHeaderCaption="Production Year">
  <location ref="P23:Q35" firstHeaderRow="1" firstDataRow="1" firstDataCol="1"/>
  <pivotFields count="15">
    <pivotField showAll="0"/>
    <pivotField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showAll="0">
      <items count="3">
        <item x="0"/>
        <item x="1"/>
        <item t="default"/>
      </items>
    </pivotField>
    <pivotField showAll="0">
      <items count="5">
        <item x="3"/>
        <item x="1"/>
        <item x="2"/>
        <item x="0"/>
        <item t="default"/>
      </items>
    </pivotField>
    <pivotField showAll="0"/>
    <pivotField showAll="0"/>
    <pivotField showAll="0"/>
    <pivotField dataField="1" numFmtId="164" showAll="0"/>
    <pivotField numFmtId="164" showAll="0"/>
    <pivotField showAll="0">
      <items count="3">
        <item x="1"/>
        <item x="0"/>
        <item t="default"/>
      </items>
    </pivotField>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12"/>
  </rowFields>
  <rowItems count="12">
    <i>
      <x v="1"/>
    </i>
    <i>
      <x v="2"/>
    </i>
    <i>
      <x v="3"/>
    </i>
    <i>
      <x v="4"/>
    </i>
    <i>
      <x v="5"/>
    </i>
    <i>
      <x v="6"/>
    </i>
    <i>
      <x v="7"/>
    </i>
    <i>
      <x v="8"/>
    </i>
    <i>
      <x v="9"/>
    </i>
    <i>
      <x v="10"/>
    </i>
    <i>
      <x v="11"/>
    </i>
    <i>
      <x v="12"/>
    </i>
  </rowItems>
  <colItems count="1">
    <i/>
  </colItems>
  <dataFields count="1">
    <dataField name="Total Cost" fld="7" baseField="13" baseItem="1" numFmtId="164"/>
  </dataFields>
  <chartFormats count="2">
    <chartFormat chart="0"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3AC59AC-4558-467F-8800-CEC12B12ED5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
  <location ref="G27:I32" firstHeaderRow="0" firstDataRow="1" firstDataCol="1"/>
  <pivotFields count="15">
    <pivotField showAll="0"/>
    <pivotField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showAll="0">
      <items count="3">
        <item x="0"/>
        <item x="1"/>
        <item t="default"/>
      </items>
    </pivotField>
    <pivotField axis="axisRow" showAll="0">
      <items count="5">
        <item x="3"/>
        <item x="1"/>
        <item x="2"/>
        <item x="0"/>
        <item t="default"/>
      </items>
    </pivotField>
    <pivotField showAll="0"/>
    <pivotField showAll="0"/>
    <pivotField showAll="0"/>
    <pivotField dataField="1" numFmtId="164" showAll="0"/>
    <pivotField dataField="1" numFmtId="164" showAll="0"/>
    <pivotField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3"/>
  </rowFields>
  <rowItems count="5">
    <i>
      <x/>
    </i>
    <i>
      <x v="1"/>
    </i>
    <i>
      <x v="2"/>
    </i>
    <i>
      <x v="3"/>
    </i>
    <i t="grand">
      <x/>
    </i>
  </rowItems>
  <colFields count="1">
    <field x="-2"/>
  </colFields>
  <colItems count="2">
    <i>
      <x/>
    </i>
    <i i="1">
      <x v="1"/>
    </i>
  </colItems>
  <dataFields count="2">
    <dataField name="Total Cost" fld="7" baseField="2" baseItem="3" numFmtId="164"/>
    <dataField name="Total Revenue" fld="8" baseField="2" baseItem="3" numFmtId="164"/>
  </dataFields>
  <conditionalFormats count="2">
    <conditionalFormat priority="23">
      <pivotAreas count="1">
        <pivotArea type="data" collapsedLevelsAreSubtotals="1" fieldPosition="0">
          <references count="2">
            <reference field="4294967294" count="1" selected="0">
              <x v="1"/>
            </reference>
            <reference field="3" count="4">
              <x v="0"/>
              <x v="1"/>
              <x v="2"/>
              <x v="3"/>
            </reference>
          </references>
        </pivotArea>
      </pivotAreas>
    </conditionalFormat>
    <conditionalFormat priority="24">
      <pivotAreas count="1">
        <pivotArea type="data" collapsedLevelsAreSubtotals="1" fieldPosition="0">
          <references count="2">
            <reference field="4294967294" count="1" selected="0">
              <x v="0"/>
            </reference>
            <reference field="3" count="4">
              <x v="0"/>
              <x v="1"/>
              <x v="2"/>
              <x v="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3E05DCE-068D-407F-8A46-E7A2743BE6E3}"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7:A18" firstHeaderRow="1" firstDataRow="1" firstDataCol="0"/>
  <pivotFields count="15">
    <pivotField showAll="0"/>
    <pivotField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showAll="0">
      <items count="3">
        <item x="0"/>
        <item x="1"/>
        <item t="default"/>
      </items>
    </pivotField>
    <pivotField showAll="0">
      <items count="5">
        <item x="3"/>
        <item x="1"/>
        <item x="2"/>
        <item x="0"/>
        <item t="default"/>
      </items>
    </pivotField>
    <pivotField showAll="0"/>
    <pivotField showAll="0"/>
    <pivotField showAll="0"/>
    <pivotField dataField="1" numFmtId="164" showAll="0"/>
    <pivotField numFmtId="164" showAll="0"/>
    <pivotField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Total Cost" fld="7" baseField="0" baseItem="0" numFmtId="165"/>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A684181-3E5F-4E29-BE6A-72AA9347A0A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Manager">
  <location ref="G12:I23" firstHeaderRow="0" firstDataRow="1" firstDataCol="1"/>
  <pivotFields count="15">
    <pivotField showAll="0"/>
    <pivotField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showAll="0">
      <items count="3">
        <item x="0"/>
        <item x="1"/>
        <item t="default"/>
      </items>
    </pivotField>
    <pivotField showAll="0">
      <items count="5">
        <item x="3"/>
        <item x="1"/>
        <item x="2"/>
        <item x="0"/>
        <item t="default"/>
      </items>
    </pivotField>
    <pivotField axis="axisRow" showAll="0">
      <items count="11">
        <item x="0"/>
        <item x="8"/>
        <item x="1"/>
        <item x="2"/>
        <item x="3"/>
        <item x="4"/>
        <item x="5"/>
        <item x="6"/>
        <item x="7"/>
        <item x="9"/>
        <item t="default"/>
      </items>
    </pivotField>
    <pivotField showAll="0"/>
    <pivotField showAll="0"/>
    <pivotField dataField="1" numFmtId="164" showAll="0"/>
    <pivotField dataField="1" numFmtId="164" showAll="0"/>
    <pivotField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11">
    <i>
      <x/>
    </i>
    <i>
      <x v="1"/>
    </i>
    <i>
      <x v="2"/>
    </i>
    <i>
      <x v="3"/>
    </i>
    <i>
      <x v="4"/>
    </i>
    <i>
      <x v="5"/>
    </i>
    <i>
      <x v="6"/>
    </i>
    <i>
      <x v="7"/>
    </i>
    <i>
      <x v="8"/>
    </i>
    <i>
      <x v="9"/>
    </i>
    <i t="grand">
      <x/>
    </i>
  </rowItems>
  <colFields count="1">
    <field x="-2"/>
  </colFields>
  <colItems count="2">
    <i>
      <x/>
    </i>
    <i i="1">
      <x v="1"/>
    </i>
  </colItems>
  <dataFields count="2">
    <dataField name="Total Cost" fld="7" baseField="3" baseItem="8" numFmtId="164"/>
    <dataField name="Total Revenue" fld="8" baseField="3" baseItem="8" numFmtId="164"/>
  </dataFields>
  <conditionalFormats count="2">
    <conditionalFormat priority="26">
      <pivotAreas count="1">
        <pivotArea type="data" collapsedLevelsAreSubtotals="1" fieldPosition="0">
          <references count="2">
            <reference field="4294967294" count="1" selected="0">
              <x v="1"/>
            </reference>
            <reference field="4" count="10">
              <x v="0"/>
              <x v="1"/>
              <x v="2"/>
              <x v="3"/>
              <x v="4"/>
              <x v="5"/>
              <x v="6"/>
              <x v="7"/>
              <x v="8"/>
              <x v="9"/>
            </reference>
          </references>
        </pivotArea>
      </pivotAreas>
    </conditionalFormat>
    <conditionalFormat priority="27">
      <pivotAreas count="1">
        <pivotArea type="data" collapsedLevelsAreSubtotals="1" fieldPosition="0">
          <references count="2">
            <reference field="4294967294" count="1" selected="0">
              <x v="0"/>
            </reference>
            <reference field="4" count="10">
              <x v="0"/>
              <x v="1"/>
              <x v="2"/>
              <x v="3"/>
              <x v="4"/>
              <x v="5"/>
              <x v="6"/>
              <x v="7"/>
              <x v="8"/>
              <x v="9"/>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C5825C9-B20B-419E-8945-17614B651C35}"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A14" firstHeaderRow="1" firstDataRow="1" firstDataCol="0"/>
  <pivotFields count="15">
    <pivotField showAll="0"/>
    <pivotField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showAll="0">
      <items count="3">
        <item x="0"/>
        <item x="1"/>
        <item t="default"/>
      </items>
    </pivotField>
    <pivotField showAll="0">
      <items count="5">
        <item x="3"/>
        <item x="1"/>
        <item x="2"/>
        <item x="0"/>
        <item t="default"/>
      </items>
    </pivotField>
    <pivotField showAll="0"/>
    <pivotField showAll="0"/>
    <pivotField dataField="1" showAll="0"/>
    <pivotField numFmtId="164" showAll="0"/>
    <pivotField numFmtId="164" showAll="0"/>
    <pivotField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Items count="1">
    <i/>
  </rowItems>
  <colItems count="1">
    <i/>
  </colItems>
  <dataFields count="1">
    <dataField name="Total Unit Produced"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17CCE73-7B19-440D-B7C9-35A2871BA972}"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Region">
  <location ref="D27:E32" firstHeaderRow="1" firstDataRow="1" firstDataCol="1"/>
  <pivotFields count="15">
    <pivotField showAll="0"/>
    <pivotField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showAll="0">
      <items count="3">
        <item x="0"/>
        <item x="1"/>
        <item t="default"/>
      </items>
    </pivotField>
    <pivotField axis="axisRow" showAll="0" sortType="descending">
      <items count="5">
        <item x="3"/>
        <item x="1"/>
        <item x="2"/>
        <item x="0"/>
        <item t="default"/>
      </items>
      <autoSortScope>
        <pivotArea dataOnly="0" outline="0" fieldPosition="0">
          <references count="1">
            <reference field="4294967294" count="1" selected="0">
              <x v="0"/>
            </reference>
          </references>
        </pivotArea>
      </autoSortScope>
    </pivotField>
    <pivotField showAll="0"/>
    <pivotField showAll="0" sortType="descending">
      <autoSortScope>
        <pivotArea dataOnly="0" outline="0" fieldPosition="0">
          <references count="1">
            <reference field="4294967294" count="1" selected="0">
              <x v="0"/>
            </reference>
          </references>
        </pivotArea>
      </autoSortScope>
    </pivotField>
    <pivotField dataField="1" showAll="0"/>
    <pivotField numFmtId="164" showAll="0"/>
    <pivotField numFmtId="164" showAll="0"/>
    <pivotField showAll="0">
      <items count="3">
        <item x="1"/>
        <item x="0"/>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3"/>
  </rowFields>
  <rowItems count="5">
    <i>
      <x v="3"/>
    </i>
    <i>
      <x v="1"/>
    </i>
    <i>
      <x v="2"/>
    </i>
    <i>
      <x/>
    </i>
    <i t="grand">
      <x/>
    </i>
  </rowItems>
  <colItems count="1">
    <i/>
  </colItems>
  <dataFields count="1">
    <dataField name="Total Unit Produced" fld="6" baseField="2" baseItem="3"/>
  </dataFields>
  <conditionalFormats count="1">
    <conditionalFormat priority="3">
      <pivotAreas count="1">
        <pivotArea type="data" collapsedLevelsAreSubtotals="1" fieldPosition="0">
          <references count="2">
            <reference field="4294967294" count="1" selected="0">
              <x v="0"/>
            </reference>
            <reference field="3" count="4">
              <x v="0"/>
              <x v="1"/>
              <x v="2"/>
              <x v="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2DB1762-1085-4ADD-9461-61CA317510B5}" name="PivotTable10"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outline="1" outlineData="1" multipleFieldFilters="0" chartFormat="8" rowHeaderCaption="Production Year">
  <location ref="K23:L35" firstHeaderRow="1" firstDataRow="1" firstDataCol="1"/>
  <pivotFields count="15">
    <pivotField showAll="0"/>
    <pivotField numFmtId="14" showAll="0">
      <items count="100">
        <item x="8"/>
        <item x="26"/>
        <item x="19"/>
        <item x="5"/>
        <item x="0"/>
        <item x="16"/>
        <item x="15"/>
        <item x="25"/>
        <item x="14"/>
        <item x="17"/>
        <item x="20"/>
        <item x="7"/>
        <item x="12"/>
        <item x="23"/>
        <item x="13"/>
        <item x="6"/>
        <item x="1"/>
        <item x="27"/>
        <item x="9"/>
        <item x="2"/>
        <item x="24"/>
        <item x="10"/>
        <item x="4"/>
        <item x="28"/>
        <item x="29"/>
        <item x="22"/>
        <item x="3"/>
        <item x="21"/>
        <item x="18"/>
        <item x="11"/>
        <item x="82"/>
        <item x="65"/>
        <item x="40"/>
        <item x="59"/>
        <item x="43"/>
        <item x="72"/>
        <item x="35"/>
        <item x="34"/>
        <item x="88"/>
        <item x="53"/>
        <item x="64"/>
        <item x="89"/>
        <item x="46"/>
        <item x="75"/>
        <item x="36"/>
        <item x="54"/>
        <item x="42"/>
        <item x="84"/>
        <item x="45"/>
        <item x="98"/>
        <item x="69"/>
        <item x="33"/>
        <item x="56"/>
        <item x="77"/>
        <item x="61"/>
        <item x="57"/>
        <item x="41"/>
        <item x="83"/>
        <item x="58"/>
        <item x="38"/>
        <item x="68"/>
        <item x="32"/>
        <item x="93"/>
        <item x="71"/>
        <item x="79"/>
        <item x="47"/>
        <item x="37"/>
        <item x="66"/>
        <item x="48"/>
        <item x="80"/>
        <item x="49"/>
        <item x="62"/>
        <item x="90"/>
        <item x="51"/>
        <item x="67"/>
        <item x="60"/>
        <item x="63"/>
        <item x="96"/>
        <item x="92"/>
        <item x="52"/>
        <item x="78"/>
        <item x="39"/>
        <item x="30"/>
        <item x="86"/>
        <item x="95"/>
        <item x="55"/>
        <item x="94"/>
        <item x="85"/>
        <item x="70"/>
        <item x="44"/>
        <item x="74"/>
        <item x="31"/>
        <item x="91"/>
        <item x="50"/>
        <item x="73"/>
        <item x="97"/>
        <item x="76"/>
        <item x="87"/>
        <item x="81"/>
        <item t="default"/>
      </items>
    </pivotField>
    <pivotField showAll="0">
      <items count="3">
        <item x="0"/>
        <item x="1"/>
        <item t="default"/>
      </items>
    </pivotField>
    <pivotField showAll="0">
      <items count="5">
        <item x="3"/>
        <item x="1"/>
        <item x="2"/>
        <item x="0"/>
        <item t="default"/>
      </items>
    </pivotField>
    <pivotField showAll="0"/>
    <pivotField showAll="0" sortType="descending">
      <autoSortScope>
        <pivotArea dataOnly="0" outline="0" fieldPosition="0">
          <references count="1">
            <reference field="4294967294" count="1" selected="0">
              <x v="0"/>
            </reference>
          </references>
        </pivotArea>
      </autoSortScope>
    </pivotField>
    <pivotField dataField="1" showAll="0"/>
    <pivotField numFmtId="164" showAll="0"/>
    <pivotField numFmtId="164" showAll="0"/>
    <pivotField showAll="0">
      <items count="3">
        <item x="1"/>
        <item x="0"/>
        <item t="default"/>
      </items>
    </pivotField>
    <pivotField showAll="0"/>
    <pivotField showAll="0" sortType="descending">
      <autoSortScope>
        <pivotArea dataOnly="0" outline="0" fieldPosition="0">
          <references count="1">
            <reference field="4294967294" count="1" selected="0">
              <x v="0"/>
            </reference>
          </references>
        </pivotArea>
      </autoSortScope>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sd="0" x="2"/>
        <item sd="0" x="3"/>
        <item t="default"/>
      </items>
    </pivotField>
  </pivotFields>
  <rowFields count="1">
    <field x="12"/>
  </rowFields>
  <rowItems count="12">
    <i>
      <x v="1"/>
    </i>
    <i>
      <x v="2"/>
    </i>
    <i>
      <x v="3"/>
    </i>
    <i>
      <x v="4"/>
    </i>
    <i>
      <x v="5"/>
    </i>
    <i>
      <x v="6"/>
    </i>
    <i>
      <x v="7"/>
    </i>
    <i>
      <x v="8"/>
    </i>
    <i>
      <x v="9"/>
    </i>
    <i>
      <x v="10"/>
    </i>
    <i>
      <x v="11"/>
    </i>
    <i>
      <x v="12"/>
    </i>
  </rowItems>
  <colItems count="1">
    <i/>
  </colItems>
  <dataFields count="1">
    <dataField name="Total Unit Produced" fld="6" baseField="13" baseItem="1"/>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CE9C7992-70F8-45A5-B94C-56412E419B4D}" sourceName="Region">
  <pivotTables>
    <pivotTable tabId="2" name="PivotTable20"/>
    <pivotTable tabId="2" name="PivotTable1"/>
    <pivotTable tabId="2" name="PivotTable10"/>
    <pivotTable tabId="2" name="PivotTable11"/>
    <pivotTable tabId="2" name="PivotTable12"/>
    <pivotTable tabId="2" name="PivotTable13"/>
    <pivotTable tabId="2" name="PivotTable18"/>
    <pivotTable tabId="2" name="PivotTable19"/>
    <pivotTable tabId="2" name="PivotTable2"/>
    <pivotTable tabId="2" name="PivotTable21"/>
    <pivotTable tabId="2" name="PivotTable22"/>
    <pivotTable tabId="2" name="PivotTable3"/>
    <pivotTable tabId="2" name="PivotTable5"/>
    <pivotTable tabId="2" name="PivotTable6"/>
    <pivotTable tabId="2" name="PivotTable7"/>
    <pivotTable tabId="2" name="PivotTable8"/>
    <pivotTable tabId="2" name="PivotTable23"/>
  </pivotTables>
  <data>
    <tabular pivotCacheId="1289969381">
      <items count="4">
        <i x="3" s="1"/>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A609B11-7B45-4A75-B601-41D8EB7176D3}" sourceName="Gender">
  <pivotTables>
    <pivotTable tabId="2" name="PivotTable20"/>
    <pivotTable tabId="2" name="PivotTable1"/>
    <pivotTable tabId="2" name="PivotTable10"/>
    <pivotTable tabId="2" name="PivotTable11"/>
    <pivotTable tabId="2" name="PivotTable12"/>
    <pivotTable tabId="2" name="PivotTable13"/>
    <pivotTable tabId="2" name="PivotTable18"/>
    <pivotTable tabId="2" name="PivotTable19"/>
    <pivotTable tabId="2" name="PivotTable2"/>
    <pivotTable tabId="2" name="PivotTable21"/>
    <pivotTable tabId="2" name="PivotTable22"/>
    <pivotTable tabId="2" name="PivotTable3"/>
    <pivotTable tabId="2" name="PivotTable5"/>
    <pivotTable tabId="2" name="PivotTable6"/>
    <pivotTable tabId="2" name="PivotTable7"/>
    <pivotTable tabId="2" name="PivotTable8"/>
    <pivotTable tabId="2" name="PivotTable23"/>
  </pivotTables>
  <data>
    <tabular pivotCacheId="1289969381">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C06D567D-81C1-4B4F-81A0-85E536691183}" sourceName="Year">
  <pivotTables>
    <pivotTable tabId="2" name="PivotTable23"/>
    <pivotTable tabId="2" name="PivotTable1"/>
    <pivotTable tabId="2" name="PivotTable10"/>
    <pivotTable tabId="2" name="PivotTable11"/>
    <pivotTable tabId="2" name="PivotTable12"/>
    <pivotTable tabId="2" name="PivotTable13"/>
    <pivotTable tabId="2" name="PivotTable18"/>
    <pivotTable tabId="2" name="PivotTable19"/>
    <pivotTable tabId="2" name="PivotTable2"/>
    <pivotTable tabId="2" name="PivotTable20"/>
    <pivotTable tabId="2" name="PivotTable21"/>
    <pivotTable tabId="2" name="PivotTable22"/>
    <pivotTable tabId="2" name="PivotTable3"/>
    <pivotTable tabId="2" name="PivotTable5"/>
    <pivotTable tabId="2" name="PivotTable6"/>
    <pivotTable tabId="2" name="PivotTable7"/>
    <pivotTable tabId="2" name="PivotTable8"/>
  </pivotTables>
  <data>
    <tabular pivotCacheId="1289969381">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E87D72AF-F76D-44A0-B9EA-67FEA559E0BB}" cache="Slicer_Region" caption="Region" columnCount="4" rowHeight="234950"/>
  <slicer name="Gender" xr10:uid="{FBD015C0-0862-4A65-8A63-0DE1641EF9AB}" cache="Slicer_Gender" caption="Gender" columnCount="2" rowHeight="234950"/>
  <slicer name="Year" xr10:uid="{1B31FBBD-EC50-4084-96A3-49A8A1278AA5}" cache="Slicer_Year" caption="Year" columnCoun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0324C6-AA91-436E-808D-D8C4B3350698}" name="Table1" displayName="Table1" ref="A1:L121" totalsRowShown="0">
  <autoFilter ref="A1:L121" xr:uid="{00000000-0001-0000-0000-000000000000}"/>
  <sortState xmlns:xlrd2="http://schemas.microsoft.com/office/spreadsheetml/2017/richdata2" ref="A2:L121">
    <sortCondition ref="C1:C121"/>
  </sortState>
  <tableColumns count="12">
    <tableColumn id="1" xr3:uid="{7BD8C253-35C7-4DCC-83AD-B366C1A9485D}" name="ProductionID"/>
    <tableColumn id="2" xr3:uid="{175DCF3E-4374-441E-B2E0-021691C5BEA5}" name="ProductionDate" dataDxfId="10"/>
    <tableColumn id="14" xr3:uid="{FF55796C-8A20-41BE-B409-141377A22991}" name="Year" dataDxfId="9">
      <calculatedColumnFormula>YEAR(Table1[[#This Row],[ProductionDate]])</calculatedColumnFormula>
    </tableColumn>
    <tableColumn id="3" xr3:uid="{BA8023C6-A45C-4B8E-9A31-2758A034C5D8}" name="Region"/>
    <tableColumn id="4" xr3:uid="{3AFEEC39-27B4-4B17-9A98-0DE48A595749}" name="Manager"/>
    <tableColumn id="5" xr3:uid="{2E743364-F943-483E-AE79-5627A4F362C3}" name="ProductType"/>
    <tableColumn id="6" xr3:uid="{080B189D-3096-4C42-B396-5A62B0D101FC}" name="UnitsProduced"/>
    <tableColumn id="7" xr3:uid="{59E6BEEC-984D-4ABC-8F31-18601847D1B0}" name="TotalCost" dataDxfId="8" dataCellStyle="Comma"/>
    <tableColumn id="8" xr3:uid="{54E688AF-769C-4D36-AA5D-9FBDCBC1CBE2}" name="Revenue" dataDxfId="7" dataCellStyle="Comma">
      <calculatedColumnFormula>G2*H2</calculatedColumnFormula>
    </tableColumn>
    <tableColumn id="9" xr3:uid="{E80DEEB3-8E66-44E3-9DF7-EE6A10A67B90}" name="Gender"/>
    <tableColumn id="10" xr3:uid="{264C4D66-9069-4E95-BEBD-5BD631296C14}" name="True Age"/>
    <tableColumn id="11" xr3:uid="{A8D7D275-479C-4597-9B20-0080BD3DE95D}" name="Age Group" dataDxfId="6">
      <calculatedColumnFormula array="1">_xlfn.IFS(K2&gt;=50, "50-59", K2&gt;=40, "40-49", K2&gt;=30, "30-39", K2&gt;=20, "20-29")</calculatedColumnFormula>
    </tableColumn>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1"/>
  <sheetViews>
    <sheetView topLeftCell="A2" zoomScale="110" zoomScaleNormal="110" workbookViewId="0">
      <selection activeCell="C1" sqref="C1:C121"/>
    </sheetView>
  </sheetViews>
  <sheetFormatPr defaultRowHeight="14.4" x14ac:dyDescent="0.3"/>
  <cols>
    <col min="1" max="1" width="15.77734375" customWidth="1"/>
    <col min="2" max="3" width="16.109375" customWidth="1"/>
    <col min="4" max="11" width="15.77734375" customWidth="1"/>
    <col min="12" max="12" width="15.77734375" style="2" customWidth="1"/>
    <col min="15" max="15" width="16.5546875" customWidth="1"/>
  </cols>
  <sheetData>
    <row r="1" spans="1:16" x14ac:dyDescent="0.3">
      <c r="A1" t="s">
        <v>0</v>
      </c>
      <c r="B1" t="s">
        <v>1</v>
      </c>
      <c r="C1" t="s">
        <v>59</v>
      </c>
      <c r="D1" t="s">
        <v>2</v>
      </c>
      <c r="E1" t="s">
        <v>3</v>
      </c>
      <c r="F1" t="s">
        <v>4</v>
      </c>
      <c r="G1" t="s">
        <v>5</v>
      </c>
      <c r="H1" t="s">
        <v>6</v>
      </c>
      <c r="I1" t="s">
        <v>30</v>
      </c>
      <c r="J1" t="s">
        <v>7</v>
      </c>
      <c r="K1" t="s">
        <v>28</v>
      </c>
      <c r="L1" s="2" t="s">
        <v>29</v>
      </c>
      <c r="O1" t="s">
        <v>3</v>
      </c>
      <c r="P1" t="s">
        <v>7</v>
      </c>
    </row>
    <row r="2" spans="1:16" x14ac:dyDescent="0.3">
      <c r="A2">
        <v>46</v>
      </c>
      <c r="B2" s="1">
        <v>45207</v>
      </c>
      <c r="C2">
        <f>YEAR(Table1[[#This Row],[ProductionDate]])</f>
        <v>2023</v>
      </c>
      <c r="D2" t="s">
        <v>12</v>
      </c>
      <c r="E2" t="s">
        <v>21</v>
      </c>
      <c r="F2" t="s">
        <v>10</v>
      </c>
      <c r="G2">
        <v>231</v>
      </c>
      <c r="H2" s="3">
        <v>32045</v>
      </c>
      <c r="I2" s="3">
        <f t="shared" ref="I2:I33" si="0">G2*H2</f>
        <v>7402395</v>
      </c>
      <c r="J2" t="s">
        <v>18</v>
      </c>
      <c r="K2">
        <v>28</v>
      </c>
      <c r="L2" s="2" t="str" cm="1">
        <f t="array" ref="L2">_xlfn.IFS(K2&gt;=50, "50-59", K2&gt;=40, "40-49", K2&gt;=30, "30-39", K2&gt;=20, "20-29")</f>
        <v>20-29</v>
      </c>
      <c r="O2" t="s">
        <v>21</v>
      </c>
      <c r="P2" t="s">
        <v>18</v>
      </c>
    </row>
    <row r="3" spans="1:16" x14ac:dyDescent="0.3">
      <c r="A3">
        <v>116</v>
      </c>
      <c r="B3" s="1">
        <v>45240</v>
      </c>
      <c r="C3">
        <f>YEAR(Table1[[#This Row],[ProductionDate]])</f>
        <v>2023</v>
      </c>
      <c r="D3" t="s">
        <v>15</v>
      </c>
      <c r="E3" t="s">
        <v>21</v>
      </c>
      <c r="F3" t="s">
        <v>14</v>
      </c>
      <c r="G3">
        <v>666</v>
      </c>
      <c r="H3" s="3">
        <v>64635</v>
      </c>
      <c r="I3" s="3">
        <f t="shared" si="0"/>
        <v>43046910</v>
      </c>
      <c r="J3" t="s">
        <v>18</v>
      </c>
      <c r="K3">
        <v>28</v>
      </c>
      <c r="L3" s="2" t="str" cm="1">
        <f t="array" ref="L3">_xlfn.IFS(K3&gt;=50, "50-59", K3&gt;=40, "40-49", K3&gt;=30, "30-39", K3&gt;=20, "20-29")</f>
        <v>20-29</v>
      </c>
      <c r="O3" t="s">
        <v>26</v>
      </c>
      <c r="P3" t="s">
        <v>18</v>
      </c>
    </row>
    <row r="4" spans="1:16" x14ac:dyDescent="0.3">
      <c r="A4">
        <v>34</v>
      </c>
      <c r="B4" s="1">
        <v>45251</v>
      </c>
      <c r="C4">
        <f>YEAR(Table1[[#This Row],[ProductionDate]])</f>
        <v>2023</v>
      </c>
      <c r="D4" t="s">
        <v>12</v>
      </c>
      <c r="E4" t="s">
        <v>22</v>
      </c>
      <c r="F4" t="s">
        <v>17</v>
      </c>
      <c r="G4">
        <v>333</v>
      </c>
      <c r="H4" s="3">
        <v>48000</v>
      </c>
      <c r="I4" s="3">
        <f t="shared" si="0"/>
        <v>15984000</v>
      </c>
      <c r="J4" t="s">
        <v>18</v>
      </c>
      <c r="K4">
        <v>28</v>
      </c>
      <c r="L4" s="2" t="str" cm="1">
        <f t="array" ref="L4">_xlfn.IFS(K4&gt;=50, "50-59", K4&gt;=40, "40-49", K4&gt;=30, "30-39", K4&gt;=20, "20-29")</f>
        <v>20-29</v>
      </c>
      <c r="O4" t="s">
        <v>22</v>
      </c>
      <c r="P4" t="s">
        <v>18</v>
      </c>
    </row>
    <row r="5" spans="1:16" x14ac:dyDescent="0.3">
      <c r="A5">
        <v>93</v>
      </c>
      <c r="B5" s="1">
        <v>45277</v>
      </c>
      <c r="C5">
        <f>YEAR(Table1[[#This Row],[ProductionDate]])</f>
        <v>2023</v>
      </c>
      <c r="D5" t="s">
        <v>8</v>
      </c>
      <c r="E5" t="s">
        <v>22</v>
      </c>
      <c r="F5" t="s">
        <v>10</v>
      </c>
      <c r="G5">
        <v>366</v>
      </c>
      <c r="H5" s="3">
        <v>4131</v>
      </c>
      <c r="I5" s="3">
        <f t="shared" si="0"/>
        <v>1511946</v>
      </c>
      <c r="J5" t="s">
        <v>18</v>
      </c>
      <c r="K5">
        <v>28</v>
      </c>
      <c r="L5" s="2" t="str" cm="1">
        <f t="array" ref="L5">_xlfn.IFS(K5&gt;=50, "50-59", K5&gt;=40, "40-49", K5&gt;=30, "30-39", K5&gt;=20, "20-29")</f>
        <v>20-29</v>
      </c>
      <c r="O5" t="s">
        <v>25</v>
      </c>
      <c r="P5" t="s">
        <v>11</v>
      </c>
    </row>
    <row r="6" spans="1:16" x14ac:dyDescent="0.3">
      <c r="A6">
        <v>109</v>
      </c>
      <c r="B6" s="1">
        <v>45256</v>
      </c>
      <c r="C6">
        <f>YEAR(Table1[[#This Row],[ProductionDate]])</f>
        <v>2023</v>
      </c>
      <c r="D6" t="s">
        <v>27</v>
      </c>
      <c r="E6" t="s">
        <v>22</v>
      </c>
      <c r="F6" t="s">
        <v>10</v>
      </c>
      <c r="G6">
        <v>86</v>
      </c>
      <c r="H6" s="3">
        <v>25853</v>
      </c>
      <c r="I6" s="3">
        <f t="shared" si="0"/>
        <v>2223358</v>
      </c>
      <c r="J6" t="s">
        <v>18</v>
      </c>
      <c r="K6">
        <v>28</v>
      </c>
      <c r="L6" s="2" t="str" cm="1">
        <f t="array" ref="L6">_xlfn.IFS(K6&gt;=50, "50-59", K6&gt;=40, "40-49", K6&gt;=30, "30-39", K6&gt;=20, "20-29")</f>
        <v>20-29</v>
      </c>
      <c r="O6" t="s">
        <v>20</v>
      </c>
      <c r="P6" t="s">
        <v>11</v>
      </c>
    </row>
    <row r="7" spans="1:16" x14ac:dyDescent="0.3">
      <c r="A7">
        <v>30</v>
      </c>
      <c r="B7" s="1">
        <v>45200</v>
      </c>
      <c r="C7">
        <f>YEAR(Table1[[#This Row],[ProductionDate]])</f>
        <v>2023</v>
      </c>
      <c r="D7" t="s">
        <v>12</v>
      </c>
      <c r="E7" t="s">
        <v>25</v>
      </c>
      <c r="F7" t="s">
        <v>10</v>
      </c>
      <c r="G7">
        <v>290</v>
      </c>
      <c r="H7" s="3">
        <v>15132</v>
      </c>
      <c r="I7" s="3">
        <f t="shared" si="0"/>
        <v>4388280</v>
      </c>
      <c r="J7" t="s">
        <v>11</v>
      </c>
      <c r="K7">
        <v>25</v>
      </c>
      <c r="L7" s="2" t="str" cm="1">
        <f t="array" ref="L7">_xlfn.IFS(K7&gt;=50, "50-59", K7&gt;=40, "40-49", K7&gt;=30, "30-39", K7&gt;=20, "20-29")</f>
        <v>20-29</v>
      </c>
      <c r="O7" t="s">
        <v>9</v>
      </c>
      <c r="P7" t="s">
        <v>18</v>
      </c>
    </row>
    <row r="8" spans="1:16" x14ac:dyDescent="0.3">
      <c r="A8">
        <v>25</v>
      </c>
      <c r="B8" s="1">
        <v>45235</v>
      </c>
      <c r="C8">
        <f>YEAR(Table1[[#This Row],[ProductionDate]])</f>
        <v>2023</v>
      </c>
      <c r="D8" t="s">
        <v>12</v>
      </c>
      <c r="E8" t="s">
        <v>20</v>
      </c>
      <c r="F8" t="s">
        <v>10</v>
      </c>
      <c r="G8">
        <v>439</v>
      </c>
      <c r="H8" s="3">
        <v>31392</v>
      </c>
      <c r="I8" s="3">
        <f t="shared" si="0"/>
        <v>13781088</v>
      </c>
      <c r="J8" t="s">
        <v>11</v>
      </c>
      <c r="K8">
        <v>26</v>
      </c>
      <c r="L8" s="2" t="str" cm="1">
        <f t="array" ref="L8">_xlfn.IFS(K8&gt;=50, "50-59", K8&gt;=40, "40-49", K8&gt;=30, "30-39", K8&gt;=20, "20-29")</f>
        <v>20-29</v>
      </c>
      <c r="O8" t="s">
        <v>13</v>
      </c>
      <c r="P8" t="s">
        <v>11</v>
      </c>
    </row>
    <row r="9" spans="1:16" x14ac:dyDescent="0.3">
      <c r="A9">
        <v>36</v>
      </c>
      <c r="B9" s="1">
        <v>45230</v>
      </c>
      <c r="C9">
        <f>YEAR(Table1[[#This Row],[ProductionDate]])</f>
        <v>2023</v>
      </c>
      <c r="D9" t="s">
        <v>12</v>
      </c>
      <c r="E9" t="s">
        <v>20</v>
      </c>
      <c r="F9" t="s">
        <v>17</v>
      </c>
      <c r="G9">
        <v>460</v>
      </c>
      <c r="H9" s="3">
        <v>50274</v>
      </c>
      <c r="I9" s="3">
        <f t="shared" si="0"/>
        <v>23126040</v>
      </c>
      <c r="J9" t="s">
        <v>11</v>
      </c>
      <c r="K9">
        <v>26</v>
      </c>
      <c r="L9" s="2" t="str" cm="1">
        <f t="array" ref="L9">_xlfn.IFS(K9&gt;=50, "50-59", K9&gt;=40, "40-49", K9&gt;=30, "30-39", K9&gt;=20, "20-29")</f>
        <v>20-29</v>
      </c>
      <c r="O9" t="s">
        <v>19</v>
      </c>
      <c r="P9" t="s">
        <v>18</v>
      </c>
    </row>
    <row r="10" spans="1:16" x14ac:dyDescent="0.3">
      <c r="A10">
        <v>48</v>
      </c>
      <c r="B10" s="1">
        <v>45191</v>
      </c>
      <c r="C10">
        <f>YEAR(Table1[[#This Row],[ProductionDate]])</f>
        <v>2023</v>
      </c>
      <c r="D10" t="s">
        <v>15</v>
      </c>
      <c r="E10" t="s">
        <v>20</v>
      </c>
      <c r="F10" t="s">
        <v>23</v>
      </c>
      <c r="G10">
        <v>214</v>
      </c>
      <c r="H10" s="3">
        <v>11954</v>
      </c>
      <c r="I10" s="3">
        <f t="shared" si="0"/>
        <v>2558156</v>
      </c>
      <c r="J10" t="s">
        <v>11</v>
      </c>
      <c r="K10">
        <v>26</v>
      </c>
      <c r="L10" s="2" t="str" cm="1">
        <f t="array" ref="L10">_xlfn.IFS(K10&gt;=50, "50-59", K10&gt;=40, "40-49", K10&gt;=30, "30-39", K10&gt;=20, "20-29")</f>
        <v>20-29</v>
      </c>
      <c r="O10" t="s">
        <v>24</v>
      </c>
      <c r="P10" t="s">
        <v>11</v>
      </c>
    </row>
    <row r="11" spans="1:16" x14ac:dyDescent="0.3">
      <c r="A11">
        <v>67</v>
      </c>
      <c r="B11" s="1">
        <v>45249</v>
      </c>
      <c r="C11">
        <f>YEAR(Table1[[#This Row],[ProductionDate]])</f>
        <v>2023</v>
      </c>
      <c r="D11" t="s">
        <v>12</v>
      </c>
      <c r="E11" t="s">
        <v>20</v>
      </c>
      <c r="F11" t="s">
        <v>10</v>
      </c>
      <c r="G11">
        <v>511</v>
      </c>
      <c r="H11" s="3">
        <v>16698</v>
      </c>
      <c r="I11" s="3">
        <f t="shared" si="0"/>
        <v>8532678</v>
      </c>
      <c r="J11" t="s">
        <v>11</v>
      </c>
      <c r="K11">
        <v>26</v>
      </c>
      <c r="L11" s="2" t="str" cm="1">
        <f t="array" ref="L11">_xlfn.IFS(K11&gt;=50, "50-59", K11&gt;=40, "40-49", K11&gt;=30, "30-39", K11&gt;=20, "20-29")</f>
        <v>20-29</v>
      </c>
      <c r="O11" t="s">
        <v>16</v>
      </c>
      <c r="P11" t="s">
        <v>11</v>
      </c>
    </row>
    <row r="12" spans="1:16" x14ac:dyDescent="0.3">
      <c r="A12">
        <v>83</v>
      </c>
      <c r="B12" s="1">
        <v>45254</v>
      </c>
      <c r="C12">
        <f>YEAR(Table1[[#This Row],[ProductionDate]])</f>
        <v>2023</v>
      </c>
      <c r="D12" t="s">
        <v>12</v>
      </c>
      <c r="E12" t="s">
        <v>20</v>
      </c>
      <c r="F12" t="s">
        <v>17</v>
      </c>
      <c r="G12">
        <v>545</v>
      </c>
      <c r="H12" s="3">
        <v>65250</v>
      </c>
      <c r="I12" s="3">
        <f t="shared" si="0"/>
        <v>35561250</v>
      </c>
      <c r="J12" t="s">
        <v>11</v>
      </c>
      <c r="K12">
        <v>26</v>
      </c>
      <c r="L12" s="2" t="str" cm="1">
        <f t="array" ref="L12">_xlfn.IFS(K12&gt;=50, "50-59", K12&gt;=40, "40-49", K12&gt;=30, "30-39", K12&gt;=20, "20-29")</f>
        <v>20-29</v>
      </c>
    </row>
    <row r="13" spans="1:16" x14ac:dyDescent="0.3">
      <c r="A13">
        <v>90</v>
      </c>
      <c r="B13" s="1">
        <v>45289</v>
      </c>
      <c r="C13">
        <f>YEAR(Table1[[#This Row],[ProductionDate]])</f>
        <v>2023</v>
      </c>
      <c r="D13" t="s">
        <v>12</v>
      </c>
      <c r="E13" t="s">
        <v>20</v>
      </c>
      <c r="F13" t="s">
        <v>14</v>
      </c>
      <c r="G13">
        <v>404</v>
      </c>
      <c r="H13" s="3">
        <v>13310</v>
      </c>
      <c r="I13" s="3">
        <f t="shared" si="0"/>
        <v>5377240</v>
      </c>
      <c r="J13" t="s">
        <v>11</v>
      </c>
      <c r="K13">
        <v>26</v>
      </c>
      <c r="L13" s="2" t="str" cm="1">
        <f t="array" ref="L13">_xlfn.IFS(K13&gt;=50, "50-59", K13&gt;=40, "40-49", K13&gt;=30, "30-39", K13&gt;=20, "20-29")</f>
        <v>20-29</v>
      </c>
    </row>
    <row r="14" spans="1:16" x14ac:dyDescent="0.3">
      <c r="A14">
        <v>115</v>
      </c>
      <c r="B14" s="1">
        <v>45232</v>
      </c>
      <c r="C14">
        <f>YEAR(Table1[[#This Row],[ProductionDate]])</f>
        <v>2023</v>
      </c>
      <c r="D14" t="s">
        <v>12</v>
      </c>
      <c r="E14" t="s">
        <v>20</v>
      </c>
      <c r="F14" t="s">
        <v>10</v>
      </c>
      <c r="G14">
        <v>541</v>
      </c>
      <c r="H14" s="3">
        <v>42432</v>
      </c>
      <c r="I14" s="3">
        <f t="shared" si="0"/>
        <v>22955712</v>
      </c>
      <c r="J14" t="s">
        <v>11</v>
      </c>
      <c r="K14">
        <v>26</v>
      </c>
      <c r="L14" s="2" t="str" cm="1">
        <f t="array" ref="L14">_xlfn.IFS(K14&gt;=50, "50-59", K14&gt;=40, "40-49", K14&gt;=30, "30-39", K14&gt;=20, "20-29")</f>
        <v>20-29</v>
      </c>
    </row>
    <row r="15" spans="1:16" x14ac:dyDescent="0.3">
      <c r="A15">
        <v>50</v>
      </c>
      <c r="B15" s="1">
        <v>45234</v>
      </c>
      <c r="C15">
        <f>YEAR(Table1[[#This Row],[ProductionDate]])</f>
        <v>2023</v>
      </c>
      <c r="D15" t="s">
        <v>15</v>
      </c>
      <c r="E15" t="s">
        <v>9</v>
      </c>
      <c r="F15" t="s">
        <v>14</v>
      </c>
      <c r="G15">
        <v>177</v>
      </c>
      <c r="H15" s="3">
        <v>30600</v>
      </c>
      <c r="I15" s="3">
        <f t="shared" si="0"/>
        <v>5416200</v>
      </c>
      <c r="J15" t="s">
        <v>18</v>
      </c>
      <c r="K15">
        <v>25</v>
      </c>
      <c r="L15" s="2" t="str" cm="1">
        <f t="array" ref="L15">_xlfn.IFS(K15&gt;=50, "50-59", K15&gt;=40, "40-49", K15&gt;=30, "30-39", K15&gt;=20, "20-29")</f>
        <v>20-29</v>
      </c>
    </row>
    <row r="16" spans="1:16" x14ac:dyDescent="0.3">
      <c r="A16">
        <v>76</v>
      </c>
      <c r="B16" s="1">
        <v>45217</v>
      </c>
      <c r="C16">
        <f>YEAR(Table1[[#This Row],[ProductionDate]])</f>
        <v>2023</v>
      </c>
      <c r="D16" t="s">
        <v>15</v>
      </c>
      <c r="E16" t="s">
        <v>9</v>
      </c>
      <c r="F16" t="s">
        <v>23</v>
      </c>
      <c r="G16">
        <v>208</v>
      </c>
      <c r="H16" s="3">
        <v>25758</v>
      </c>
      <c r="I16" s="3">
        <f t="shared" si="0"/>
        <v>5357664</v>
      </c>
      <c r="J16" t="s">
        <v>18</v>
      </c>
      <c r="K16">
        <v>25</v>
      </c>
      <c r="L16" s="2" t="str" cm="1">
        <f t="array" ref="L16">_xlfn.IFS(K16&gt;=50, "50-59", K16&gt;=40, "40-49", K16&gt;=30, "30-39", K16&gt;=20, "20-29")</f>
        <v>20-29</v>
      </c>
    </row>
    <row r="17" spans="1:12" x14ac:dyDescent="0.3">
      <c r="A17">
        <v>101</v>
      </c>
      <c r="B17" s="1">
        <v>45215</v>
      </c>
      <c r="C17">
        <f>YEAR(Table1[[#This Row],[ProductionDate]])</f>
        <v>2023</v>
      </c>
      <c r="D17" t="s">
        <v>8</v>
      </c>
      <c r="E17" t="s">
        <v>9</v>
      </c>
      <c r="F17" t="s">
        <v>14</v>
      </c>
      <c r="G17">
        <v>384</v>
      </c>
      <c r="H17" s="3">
        <v>40565</v>
      </c>
      <c r="I17" s="3">
        <f t="shared" si="0"/>
        <v>15576960</v>
      </c>
      <c r="J17" t="s">
        <v>18</v>
      </c>
      <c r="K17">
        <v>25</v>
      </c>
      <c r="L17" s="2" t="str" cm="1">
        <f t="array" ref="L17">_xlfn.IFS(K17&gt;=50, "50-59", K17&gt;=40, "40-49", K17&gt;=30, "30-39", K17&gt;=20, "20-29")</f>
        <v>20-29</v>
      </c>
    </row>
    <row r="18" spans="1:12" x14ac:dyDescent="0.3">
      <c r="A18">
        <v>35</v>
      </c>
      <c r="B18" s="1">
        <v>45214</v>
      </c>
      <c r="C18">
        <f>YEAR(Table1[[#This Row],[ProductionDate]])</f>
        <v>2023</v>
      </c>
      <c r="D18" t="s">
        <v>12</v>
      </c>
      <c r="E18" t="s">
        <v>13</v>
      </c>
      <c r="F18" t="s">
        <v>17</v>
      </c>
      <c r="G18">
        <v>260</v>
      </c>
      <c r="H18" s="3">
        <v>34680</v>
      </c>
      <c r="I18" s="3">
        <f t="shared" si="0"/>
        <v>9016800</v>
      </c>
      <c r="J18" t="s">
        <v>11</v>
      </c>
      <c r="K18">
        <v>52</v>
      </c>
      <c r="L18" s="2" t="str" cm="1">
        <f t="array" ref="L18">_xlfn.IFS(K18&gt;=50, "50-59", K18&gt;=40, "40-49", K18&gt;=30, "30-39", K18&gt;=20, "20-29")</f>
        <v>50-59</v>
      </c>
    </row>
    <row r="19" spans="1:12" x14ac:dyDescent="0.3">
      <c r="A19">
        <v>40</v>
      </c>
      <c r="B19" s="1">
        <v>45221</v>
      </c>
      <c r="C19">
        <f>YEAR(Table1[[#This Row],[ProductionDate]])</f>
        <v>2023</v>
      </c>
      <c r="D19" t="s">
        <v>27</v>
      </c>
      <c r="E19" t="s">
        <v>13</v>
      </c>
      <c r="F19" t="s">
        <v>10</v>
      </c>
      <c r="G19">
        <v>165</v>
      </c>
      <c r="H19" s="3">
        <v>679</v>
      </c>
      <c r="I19" s="3">
        <f t="shared" si="0"/>
        <v>112035</v>
      </c>
      <c r="J19" t="s">
        <v>11</v>
      </c>
      <c r="K19">
        <v>52</v>
      </c>
      <c r="L19" s="2" t="str" cm="1">
        <f t="array" ref="L19">_xlfn.IFS(K19&gt;=50, "50-59", K19&gt;=40, "40-49", K19&gt;=30, "30-39", K19&gt;=20, "20-29")</f>
        <v>50-59</v>
      </c>
    </row>
    <row r="20" spans="1:12" x14ac:dyDescent="0.3">
      <c r="A20">
        <v>61</v>
      </c>
      <c r="B20" s="1">
        <v>45286</v>
      </c>
      <c r="C20">
        <f>YEAR(Table1[[#This Row],[ProductionDate]])</f>
        <v>2023</v>
      </c>
      <c r="D20" t="s">
        <v>12</v>
      </c>
      <c r="E20" t="s">
        <v>13</v>
      </c>
      <c r="F20" t="s">
        <v>10</v>
      </c>
      <c r="G20">
        <v>151</v>
      </c>
      <c r="H20" s="3">
        <v>8475</v>
      </c>
      <c r="I20" s="3">
        <f t="shared" si="0"/>
        <v>1279725</v>
      </c>
      <c r="J20" t="s">
        <v>11</v>
      </c>
      <c r="K20">
        <v>52</v>
      </c>
      <c r="L20" s="2" t="str" cm="1">
        <f t="array" ref="L20">_xlfn.IFS(K20&gt;=50, "50-59", K20&gt;=40, "40-49", K20&gt;=30, "30-39", K20&gt;=20, "20-29")</f>
        <v>50-59</v>
      </c>
    </row>
    <row r="21" spans="1:12" x14ac:dyDescent="0.3">
      <c r="A21">
        <v>74</v>
      </c>
      <c r="B21" s="1">
        <v>45197</v>
      </c>
      <c r="C21">
        <f>YEAR(Table1[[#This Row],[ProductionDate]])</f>
        <v>2023</v>
      </c>
      <c r="D21" t="s">
        <v>12</v>
      </c>
      <c r="E21" t="s">
        <v>13</v>
      </c>
      <c r="F21" t="s">
        <v>23</v>
      </c>
      <c r="G21">
        <v>213</v>
      </c>
      <c r="H21" s="3">
        <v>42028</v>
      </c>
      <c r="I21" s="3">
        <f t="shared" si="0"/>
        <v>8951964</v>
      </c>
      <c r="J21" t="s">
        <v>11</v>
      </c>
      <c r="K21">
        <v>52</v>
      </c>
      <c r="L21" s="2" t="str" cm="1">
        <f t="array" ref="L21">_xlfn.IFS(K21&gt;=50, "50-59", K21&gt;=40, "40-49", K21&gt;=30, "30-39", K21&gt;=20, "20-29")</f>
        <v>50-59</v>
      </c>
    </row>
    <row r="22" spans="1:12" x14ac:dyDescent="0.3">
      <c r="A22">
        <v>100</v>
      </c>
      <c r="B22" s="1">
        <v>45286</v>
      </c>
      <c r="C22">
        <f>YEAR(Table1[[#This Row],[ProductionDate]])</f>
        <v>2023</v>
      </c>
      <c r="D22" t="s">
        <v>12</v>
      </c>
      <c r="E22" t="s">
        <v>13</v>
      </c>
      <c r="F22" t="s">
        <v>23</v>
      </c>
      <c r="G22">
        <v>307</v>
      </c>
      <c r="H22" s="3">
        <v>679</v>
      </c>
      <c r="I22" s="3">
        <f t="shared" si="0"/>
        <v>208453</v>
      </c>
      <c r="J22" t="s">
        <v>11</v>
      </c>
      <c r="K22">
        <v>52</v>
      </c>
      <c r="L22" s="2" t="str" cm="1">
        <f t="array" ref="L22">_xlfn.IFS(K22&gt;=50, "50-59", K22&gt;=40, "40-49", K22&gt;=30, "30-39", K22&gt;=20, "20-29")</f>
        <v>50-59</v>
      </c>
    </row>
    <row r="23" spans="1:12" x14ac:dyDescent="0.3">
      <c r="A23">
        <v>4</v>
      </c>
      <c r="B23" s="1">
        <v>45214</v>
      </c>
      <c r="C23">
        <f>YEAR(Table1[[#This Row],[ProductionDate]])</f>
        <v>2023</v>
      </c>
      <c r="D23" t="s">
        <v>12</v>
      </c>
      <c r="E23" t="s">
        <v>19</v>
      </c>
      <c r="F23" t="s">
        <v>17</v>
      </c>
      <c r="G23">
        <v>459</v>
      </c>
      <c r="H23" s="3">
        <v>17069</v>
      </c>
      <c r="I23" s="3">
        <f t="shared" si="0"/>
        <v>7834671</v>
      </c>
      <c r="J23" t="s">
        <v>18</v>
      </c>
      <c r="K23">
        <v>57</v>
      </c>
      <c r="L23" s="2" t="str" cm="1">
        <f t="array" ref="L23">_xlfn.IFS(K23&gt;=50, "50-59", K23&gt;=40, "40-49", K23&gt;=30, "30-39", K23&gt;=20, "20-29")</f>
        <v>50-59</v>
      </c>
    </row>
    <row r="24" spans="1:12" x14ac:dyDescent="0.3">
      <c r="A24">
        <v>28</v>
      </c>
      <c r="B24" s="1">
        <v>45286</v>
      </c>
      <c r="C24">
        <f>YEAR(Table1[[#This Row],[ProductionDate]])</f>
        <v>2023</v>
      </c>
      <c r="D24" t="s">
        <v>12</v>
      </c>
      <c r="E24" t="s">
        <v>19</v>
      </c>
      <c r="F24" t="s">
        <v>10</v>
      </c>
      <c r="G24">
        <v>444</v>
      </c>
      <c r="H24" s="3">
        <v>7272</v>
      </c>
      <c r="I24" s="3">
        <f t="shared" si="0"/>
        <v>3228768</v>
      </c>
      <c r="J24" t="s">
        <v>18</v>
      </c>
      <c r="K24">
        <v>57</v>
      </c>
      <c r="L24" s="2" t="str" cm="1">
        <f t="array" ref="L24">_xlfn.IFS(K24&gt;=50, "50-59", K24&gt;=40, "40-49", K24&gt;=30, "30-39", K24&gt;=20, "20-29")</f>
        <v>50-59</v>
      </c>
    </row>
    <row r="25" spans="1:12" x14ac:dyDescent="0.3">
      <c r="A25">
        <v>47</v>
      </c>
      <c r="B25" s="1">
        <v>45228</v>
      </c>
      <c r="C25">
        <f>YEAR(Table1[[#This Row],[ProductionDate]])</f>
        <v>2023</v>
      </c>
      <c r="D25" t="s">
        <v>27</v>
      </c>
      <c r="E25" t="s">
        <v>19</v>
      </c>
      <c r="F25" t="s">
        <v>10</v>
      </c>
      <c r="G25">
        <v>288</v>
      </c>
      <c r="H25" s="3">
        <v>33284</v>
      </c>
      <c r="I25" s="3">
        <f t="shared" si="0"/>
        <v>9585792</v>
      </c>
      <c r="J25" t="s">
        <v>18</v>
      </c>
      <c r="K25">
        <v>57</v>
      </c>
      <c r="L25" s="2" t="str" cm="1">
        <f t="array" ref="L25">_xlfn.IFS(K25&gt;=50, "50-59", K25&gt;=40, "40-49", K25&gt;=30, "30-39", K25&gt;=20, "20-29")</f>
        <v>50-59</v>
      </c>
    </row>
    <row r="26" spans="1:12" x14ac:dyDescent="0.3">
      <c r="A26">
        <v>98</v>
      </c>
      <c r="B26" s="1">
        <v>45282</v>
      </c>
      <c r="C26">
        <f>YEAR(Table1[[#This Row],[ProductionDate]])</f>
        <v>2023</v>
      </c>
      <c r="D26" t="s">
        <v>12</v>
      </c>
      <c r="E26" t="s">
        <v>19</v>
      </c>
      <c r="F26" t="s">
        <v>17</v>
      </c>
      <c r="G26">
        <v>222</v>
      </c>
      <c r="H26" s="3">
        <v>17500</v>
      </c>
      <c r="I26" s="3">
        <f t="shared" si="0"/>
        <v>3885000</v>
      </c>
      <c r="J26" t="s">
        <v>18</v>
      </c>
      <c r="K26">
        <v>57</v>
      </c>
      <c r="L26" s="2" t="str" cm="1">
        <f t="array" ref="L26">_xlfn.IFS(K26&gt;=50, "50-59", K26&gt;=40, "40-49", K26&gt;=30, "30-39", K26&gt;=20, "20-29")</f>
        <v>50-59</v>
      </c>
    </row>
    <row r="27" spans="1:12" x14ac:dyDescent="0.3">
      <c r="A27">
        <v>103</v>
      </c>
      <c r="B27" s="1">
        <v>45274</v>
      </c>
      <c r="C27">
        <f>YEAR(Table1[[#This Row],[ProductionDate]])</f>
        <v>2023</v>
      </c>
      <c r="D27" t="s">
        <v>27</v>
      </c>
      <c r="E27" t="s">
        <v>19</v>
      </c>
      <c r="F27" t="s">
        <v>10</v>
      </c>
      <c r="G27">
        <v>97</v>
      </c>
      <c r="H27" s="3">
        <v>679</v>
      </c>
      <c r="I27" s="3">
        <f t="shared" si="0"/>
        <v>65863</v>
      </c>
      <c r="J27" t="s">
        <v>18</v>
      </c>
      <c r="K27">
        <v>57</v>
      </c>
      <c r="L27" s="2" t="str" cm="1">
        <f t="array" ref="L27">_xlfn.IFS(K27&gt;=50, "50-59", K27&gt;=40, "40-49", K27&gt;=30, "30-39", K27&gt;=20, "20-29")</f>
        <v>50-59</v>
      </c>
    </row>
    <row r="28" spans="1:12" x14ac:dyDescent="0.3">
      <c r="A28">
        <v>114</v>
      </c>
      <c r="B28" s="1">
        <v>45233</v>
      </c>
      <c r="C28">
        <f>YEAR(Table1[[#This Row],[ProductionDate]])</f>
        <v>2023</v>
      </c>
      <c r="D28" t="s">
        <v>15</v>
      </c>
      <c r="E28" t="s">
        <v>19</v>
      </c>
      <c r="F28" t="s">
        <v>10</v>
      </c>
      <c r="G28">
        <v>126</v>
      </c>
      <c r="H28" s="3">
        <v>40446</v>
      </c>
      <c r="I28" s="3">
        <f t="shared" si="0"/>
        <v>5096196</v>
      </c>
      <c r="J28" t="s">
        <v>18</v>
      </c>
      <c r="K28">
        <v>57</v>
      </c>
      <c r="L28" s="2" t="str" cm="1">
        <f t="array" ref="L28">_xlfn.IFS(K28&gt;=50, "50-59", K28&gt;=40, "40-49", K28&gt;=30, "30-39", K28&gt;=20, "20-29")</f>
        <v>50-59</v>
      </c>
    </row>
    <row r="29" spans="1:12" x14ac:dyDescent="0.3">
      <c r="A29">
        <v>9</v>
      </c>
      <c r="B29" s="1">
        <v>45217</v>
      </c>
      <c r="C29">
        <f>YEAR(Table1[[#This Row],[ProductionDate]])</f>
        <v>2023</v>
      </c>
      <c r="D29" t="s">
        <v>12</v>
      </c>
      <c r="E29" t="s">
        <v>24</v>
      </c>
      <c r="F29" t="s">
        <v>23</v>
      </c>
      <c r="G29">
        <v>55</v>
      </c>
      <c r="H29" s="3">
        <v>25893</v>
      </c>
      <c r="I29" s="3">
        <f t="shared" si="0"/>
        <v>1424115</v>
      </c>
      <c r="J29" t="s">
        <v>11</v>
      </c>
      <c r="K29">
        <v>42</v>
      </c>
      <c r="L29" s="2" t="str" cm="1">
        <f t="array" ref="L29">_xlfn.IFS(K29&gt;=50, "50-59", K29&gt;=40, "40-49", K29&gt;=30, "30-39", K29&gt;=20, "20-29")</f>
        <v>40-49</v>
      </c>
    </row>
    <row r="30" spans="1:12" x14ac:dyDescent="0.3">
      <c r="A30">
        <v>17</v>
      </c>
      <c r="B30" s="1">
        <v>45215</v>
      </c>
      <c r="C30">
        <f>YEAR(Table1[[#This Row],[ProductionDate]])</f>
        <v>2023</v>
      </c>
      <c r="D30" t="s">
        <v>12</v>
      </c>
      <c r="E30" t="s">
        <v>24</v>
      </c>
      <c r="F30" t="s">
        <v>17</v>
      </c>
      <c r="G30">
        <v>240</v>
      </c>
      <c r="H30" s="3">
        <v>65052</v>
      </c>
      <c r="I30" s="3">
        <f t="shared" si="0"/>
        <v>15612480</v>
      </c>
      <c r="J30" t="s">
        <v>11</v>
      </c>
      <c r="K30">
        <v>42</v>
      </c>
      <c r="L30" s="2" t="str" cm="1">
        <f t="array" ref="L30">_xlfn.IFS(K30&gt;=50, "50-59", K30&gt;=40, "40-49", K30&gt;=30, "30-39", K30&gt;=20, "20-29")</f>
        <v>40-49</v>
      </c>
    </row>
    <row r="31" spans="1:12" x14ac:dyDescent="0.3">
      <c r="A31">
        <v>20</v>
      </c>
      <c r="B31" s="1">
        <v>45254</v>
      </c>
      <c r="C31">
        <f>YEAR(Table1[[#This Row],[ProductionDate]])</f>
        <v>2023</v>
      </c>
      <c r="D31" t="s">
        <v>12</v>
      </c>
      <c r="E31" t="s">
        <v>24</v>
      </c>
      <c r="F31" t="s">
        <v>23</v>
      </c>
      <c r="G31">
        <v>331</v>
      </c>
      <c r="H31" s="3">
        <v>27140</v>
      </c>
      <c r="I31" s="3">
        <f t="shared" si="0"/>
        <v>8983340</v>
      </c>
      <c r="J31" t="s">
        <v>11</v>
      </c>
      <c r="K31">
        <v>42</v>
      </c>
      <c r="L31" s="2" t="str" cm="1">
        <f t="array" ref="L31">_xlfn.IFS(K31&gt;=50, "50-59", K31&gt;=40, "40-49", K31&gt;=30, "30-39", K31&gt;=20, "20-29")</f>
        <v>40-49</v>
      </c>
    </row>
    <row r="32" spans="1:12" x14ac:dyDescent="0.3">
      <c r="A32">
        <v>43</v>
      </c>
      <c r="B32" s="1">
        <v>45252</v>
      </c>
      <c r="C32">
        <f>YEAR(Table1[[#This Row],[ProductionDate]])</f>
        <v>2023</v>
      </c>
      <c r="D32" t="s">
        <v>15</v>
      </c>
      <c r="E32" t="s">
        <v>24</v>
      </c>
      <c r="F32" t="s">
        <v>10</v>
      </c>
      <c r="G32">
        <v>354</v>
      </c>
      <c r="H32" s="3">
        <v>679</v>
      </c>
      <c r="I32" s="3">
        <f t="shared" si="0"/>
        <v>240366</v>
      </c>
      <c r="J32" t="s">
        <v>11</v>
      </c>
      <c r="K32">
        <v>42</v>
      </c>
      <c r="L32" s="2" t="str" cm="1">
        <f t="array" ref="L32">_xlfn.IFS(K32&gt;=50, "50-59", K32&gt;=40, "40-49", K32&gt;=30, "30-39", K32&gt;=20, "20-29")</f>
        <v>40-49</v>
      </c>
    </row>
    <row r="33" spans="1:12" x14ac:dyDescent="0.3">
      <c r="A33">
        <v>53</v>
      </c>
      <c r="B33" s="1">
        <v>45216</v>
      </c>
      <c r="C33">
        <f>YEAR(Table1[[#This Row],[ProductionDate]])</f>
        <v>2023</v>
      </c>
      <c r="D33" t="s">
        <v>27</v>
      </c>
      <c r="E33" t="s">
        <v>24</v>
      </c>
      <c r="F33" t="s">
        <v>17</v>
      </c>
      <c r="G33">
        <v>63</v>
      </c>
      <c r="H33" s="3">
        <v>3960</v>
      </c>
      <c r="I33" s="3">
        <f t="shared" si="0"/>
        <v>249480</v>
      </c>
      <c r="J33" t="s">
        <v>11</v>
      </c>
      <c r="K33">
        <v>42</v>
      </c>
      <c r="L33" s="2" t="str" cm="1">
        <f t="array" ref="L33">_xlfn.IFS(K33&gt;=50, "50-59", K33&gt;=40, "40-49", K33&gt;=30, "30-39", K33&gt;=20, "20-29")</f>
        <v>40-49</v>
      </c>
    </row>
    <row r="34" spans="1:12" x14ac:dyDescent="0.3">
      <c r="A34">
        <v>56</v>
      </c>
      <c r="B34" s="1">
        <v>45193</v>
      </c>
      <c r="C34">
        <f>YEAR(Table1[[#This Row],[ProductionDate]])</f>
        <v>2023</v>
      </c>
      <c r="D34" t="s">
        <v>12</v>
      </c>
      <c r="E34" t="s">
        <v>24</v>
      </c>
      <c r="F34" t="s">
        <v>10</v>
      </c>
      <c r="G34">
        <v>344</v>
      </c>
      <c r="H34" s="3">
        <v>13872</v>
      </c>
      <c r="I34" s="3">
        <f t="shared" ref="I34:I65" si="1">G34*H34</f>
        <v>4771968</v>
      </c>
      <c r="J34" t="s">
        <v>11</v>
      </c>
      <c r="K34">
        <v>42</v>
      </c>
      <c r="L34" s="2" t="str" cm="1">
        <f t="array" ref="L34">_xlfn.IFS(K34&gt;=50, "50-59", K34&gt;=40, "40-49", K34&gt;=30, "30-39", K34&gt;=20, "20-29")</f>
        <v>40-49</v>
      </c>
    </row>
    <row r="35" spans="1:12" x14ac:dyDescent="0.3">
      <c r="A35">
        <v>70</v>
      </c>
      <c r="B35" s="1">
        <v>45232</v>
      </c>
      <c r="C35">
        <f>YEAR(Table1[[#This Row],[ProductionDate]])</f>
        <v>2023</v>
      </c>
      <c r="D35" t="s">
        <v>15</v>
      </c>
      <c r="E35" t="s">
        <v>24</v>
      </c>
      <c r="F35" t="s">
        <v>14</v>
      </c>
      <c r="G35">
        <v>335</v>
      </c>
      <c r="H35" s="3">
        <v>36984</v>
      </c>
      <c r="I35" s="3">
        <f t="shared" si="1"/>
        <v>12389640</v>
      </c>
      <c r="J35" t="s">
        <v>11</v>
      </c>
      <c r="K35">
        <v>42</v>
      </c>
      <c r="L35" s="2" t="str" cm="1">
        <f t="array" ref="L35">_xlfn.IFS(K35&gt;=50, "50-59", K35&gt;=40, "40-49", K35&gt;=30, "30-39", K35&gt;=20, "20-29")</f>
        <v>40-49</v>
      </c>
    </row>
    <row r="36" spans="1:12" x14ac:dyDescent="0.3">
      <c r="A36">
        <v>104</v>
      </c>
      <c r="B36" s="1">
        <v>45243</v>
      </c>
      <c r="C36">
        <f>YEAR(Table1[[#This Row],[ProductionDate]])</f>
        <v>2023</v>
      </c>
      <c r="D36" t="s">
        <v>12</v>
      </c>
      <c r="E36" t="s">
        <v>24</v>
      </c>
      <c r="F36" t="s">
        <v>17</v>
      </c>
      <c r="G36">
        <v>359</v>
      </c>
      <c r="H36" s="3">
        <v>12753</v>
      </c>
      <c r="I36" s="3">
        <f t="shared" si="1"/>
        <v>4578327</v>
      </c>
      <c r="J36" t="s">
        <v>11</v>
      </c>
      <c r="K36">
        <v>42</v>
      </c>
      <c r="L36" s="2" t="str" cm="1">
        <f t="array" ref="L36">_xlfn.IFS(K36&gt;=50, "50-59", K36&gt;=40, "40-49", K36&gt;=30, "30-39", K36&gt;=20, "20-29")</f>
        <v>40-49</v>
      </c>
    </row>
    <row r="37" spans="1:12" x14ac:dyDescent="0.3">
      <c r="A37">
        <v>108</v>
      </c>
      <c r="B37" s="1">
        <v>45264</v>
      </c>
      <c r="C37">
        <f>YEAR(Table1[[#This Row],[ProductionDate]])</f>
        <v>2023</v>
      </c>
      <c r="D37" t="s">
        <v>12</v>
      </c>
      <c r="E37" t="s">
        <v>24</v>
      </c>
      <c r="F37" t="s">
        <v>10</v>
      </c>
      <c r="G37">
        <v>214</v>
      </c>
      <c r="H37" s="3">
        <v>31122</v>
      </c>
      <c r="I37" s="3">
        <f t="shared" si="1"/>
        <v>6660108</v>
      </c>
      <c r="J37" t="s">
        <v>11</v>
      </c>
      <c r="K37">
        <v>42</v>
      </c>
      <c r="L37" s="2" t="str" cm="1">
        <f t="array" ref="L37">_xlfn.IFS(K37&gt;=50, "50-59", K37&gt;=40, "40-49", K37&gt;=30, "30-39", K37&gt;=20, "20-29")</f>
        <v>40-49</v>
      </c>
    </row>
    <row r="38" spans="1:12" x14ac:dyDescent="0.3">
      <c r="A38">
        <v>118</v>
      </c>
      <c r="B38" s="1">
        <v>45273</v>
      </c>
      <c r="C38">
        <f>YEAR(Table1[[#This Row],[ProductionDate]])</f>
        <v>2023</v>
      </c>
      <c r="D38" t="s">
        <v>12</v>
      </c>
      <c r="E38" t="s">
        <v>24</v>
      </c>
      <c r="F38" t="s">
        <v>10</v>
      </c>
      <c r="G38">
        <v>289</v>
      </c>
      <c r="H38" s="3">
        <v>24948</v>
      </c>
      <c r="I38" s="3">
        <f t="shared" si="1"/>
        <v>7209972</v>
      </c>
      <c r="J38" t="s">
        <v>11</v>
      </c>
      <c r="K38">
        <v>42</v>
      </c>
      <c r="L38" s="2" t="str" cm="1">
        <f t="array" ref="L38">_xlfn.IFS(K38&gt;=50, "50-59", K38&gt;=40, "40-49", K38&gt;=30, "30-39", K38&gt;=20, "20-29")</f>
        <v>40-49</v>
      </c>
    </row>
    <row r="39" spans="1:12" x14ac:dyDescent="0.3">
      <c r="A39">
        <v>7</v>
      </c>
      <c r="B39" s="1">
        <v>45472</v>
      </c>
      <c r="C39">
        <f>YEAR(Table1[[#This Row],[ProductionDate]])</f>
        <v>2024</v>
      </c>
      <c r="D39" t="s">
        <v>12</v>
      </c>
      <c r="E39" t="s">
        <v>21</v>
      </c>
      <c r="F39" t="s">
        <v>17</v>
      </c>
      <c r="G39">
        <v>68</v>
      </c>
      <c r="H39" s="3">
        <v>11696</v>
      </c>
      <c r="I39" s="3">
        <f t="shared" si="1"/>
        <v>795328</v>
      </c>
      <c r="J39" t="s">
        <v>18</v>
      </c>
      <c r="K39">
        <v>28</v>
      </c>
      <c r="L39" s="2" t="str" cm="1">
        <f t="array" ref="L39">_xlfn.IFS(K39&gt;=50, "50-59", K39&gt;=40, "40-49", K39&gt;=30, "30-39", K39&gt;=20, "20-29")</f>
        <v>20-29</v>
      </c>
    </row>
    <row r="40" spans="1:12" x14ac:dyDescent="0.3">
      <c r="A40">
        <v>23</v>
      </c>
      <c r="B40" s="1">
        <v>45520</v>
      </c>
      <c r="C40">
        <f>YEAR(Table1[[#This Row],[ProductionDate]])</f>
        <v>2024</v>
      </c>
      <c r="D40" t="s">
        <v>15</v>
      </c>
      <c r="E40" t="s">
        <v>21</v>
      </c>
      <c r="F40" t="s">
        <v>10</v>
      </c>
      <c r="G40">
        <v>90</v>
      </c>
      <c r="H40" s="3">
        <v>42328</v>
      </c>
      <c r="I40" s="3">
        <f t="shared" si="1"/>
        <v>3809520</v>
      </c>
      <c r="J40" t="s">
        <v>18</v>
      </c>
      <c r="K40">
        <v>28</v>
      </c>
      <c r="L40" s="2" t="str" cm="1">
        <f t="array" ref="L40">_xlfn.IFS(K40&gt;=50, "50-59", K40&gt;=40, "40-49", K40&gt;=30, "30-39", K40&gt;=20, "20-29")</f>
        <v>20-29</v>
      </c>
    </row>
    <row r="41" spans="1:12" x14ac:dyDescent="0.3">
      <c r="A41">
        <v>66</v>
      </c>
      <c r="B41" s="1">
        <v>45390</v>
      </c>
      <c r="C41">
        <f>YEAR(Table1[[#This Row],[ProductionDate]])</f>
        <v>2024</v>
      </c>
      <c r="D41" t="s">
        <v>12</v>
      </c>
      <c r="E41" t="s">
        <v>21</v>
      </c>
      <c r="F41" t="s">
        <v>23</v>
      </c>
      <c r="G41">
        <v>190</v>
      </c>
      <c r="H41" s="3">
        <v>28050</v>
      </c>
      <c r="I41" s="3">
        <f t="shared" si="1"/>
        <v>5329500</v>
      </c>
      <c r="J41" t="s">
        <v>18</v>
      </c>
      <c r="K41">
        <v>28</v>
      </c>
      <c r="L41" s="2" t="str" cm="1">
        <f t="array" ref="L41">_xlfn.IFS(K41&gt;=50, "50-59", K41&gt;=40, "40-49", K41&gt;=30, "30-39", K41&gt;=20, "20-29")</f>
        <v>20-29</v>
      </c>
    </row>
    <row r="42" spans="1:12" x14ac:dyDescent="0.3">
      <c r="A42">
        <v>84</v>
      </c>
      <c r="B42" s="1">
        <v>45369</v>
      </c>
      <c r="C42">
        <f>YEAR(Table1[[#This Row],[ProductionDate]])</f>
        <v>2024</v>
      </c>
      <c r="D42" t="s">
        <v>12</v>
      </c>
      <c r="E42" t="s">
        <v>21</v>
      </c>
      <c r="F42" t="s">
        <v>23</v>
      </c>
      <c r="G42">
        <v>84</v>
      </c>
      <c r="H42" s="3">
        <v>10688</v>
      </c>
      <c r="I42" s="3">
        <f t="shared" si="1"/>
        <v>897792</v>
      </c>
      <c r="J42" t="s">
        <v>18</v>
      </c>
      <c r="K42">
        <v>28</v>
      </c>
      <c r="L42" s="2" t="str" cm="1">
        <f t="array" ref="L42">_xlfn.IFS(K42&gt;=50, "50-59", K42&gt;=40, "40-49", K42&gt;=30, "30-39", K42&gt;=20, "20-29")</f>
        <v>20-29</v>
      </c>
    </row>
    <row r="43" spans="1:12" x14ac:dyDescent="0.3">
      <c r="A43">
        <v>86</v>
      </c>
      <c r="B43" s="1">
        <v>45307</v>
      </c>
      <c r="C43">
        <f>YEAR(Table1[[#This Row],[ProductionDate]])</f>
        <v>2024</v>
      </c>
      <c r="D43" t="s">
        <v>8</v>
      </c>
      <c r="E43" t="s">
        <v>21</v>
      </c>
      <c r="F43" t="s">
        <v>10</v>
      </c>
      <c r="G43">
        <v>60</v>
      </c>
      <c r="H43" s="3">
        <v>5822</v>
      </c>
      <c r="I43" s="3">
        <f t="shared" si="1"/>
        <v>349320</v>
      </c>
      <c r="J43" t="s">
        <v>18</v>
      </c>
      <c r="K43">
        <v>28</v>
      </c>
      <c r="L43" s="2" t="str" cm="1">
        <f t="array" ref="L43">_xlfn.IFS(K43&gt;=50, "50-59", K43&gt;=40, "40-49", K43&gt;=30, "30-39", K43&gt;=20, "20-29")</f>
        <v>20-29</v>
      </c>
    </row>
    <row r="44" spans="1:12" x14ac:dyDescent="0.3">
      <c r="A44">
        <v>88</v>
      </c>
      <c r="B44" s="1">
        <v>45305</v>
      </c>
      <c r="C44">
        <f>YEAR(Table1[[#This Row],[ProductionDate]])</f>
        <v>2024</v>
      </c>
      <c r="D44" t="s">
        <v>15</v>
      </c>
      <c r="E44" t="s">
        <v>21</v>
      </c>
      <c r="F44" t="s">
        <v>14</v>
      </c>
      <c r="G44">
        <v>264</v>
      </c>
      <c r="H44" s="3">
        <v>75332</v>
      </c>
      <c r="I44" s="3">
        <f t="shared" si="1"/>
        <v>19887648</v>
      </c>
      <c r="J44" t="s">
        <v>18</v>
      </c>
      <c r="K44">
        <v>28</v>
      </c>
      <c r="L44" s="2" t="str" cm="1">
        <f t="array" ref="L44">_xlfn.IFS(K44&gt;=50, "50-59", K44&gt;=40, "40-49", K44&gt;=30, "30-39", K44&gt;=20, "20-29")</f>
        <v>20-29</v>
      </c>
    </row>
    <row r="45" spans="1:12" x14ac:dyDescent="0.3">
      <c r="A45">
        <v>96</v>
      </c>
      <c r="B45" s="1">
        <v>45347</v>
      </c>
      <c r="C45">
        <f>YEAR(Table1[[#This Row],[ProductionDate]])</f>
        <v>2024</v>
      </c>
      <c r="D45" t="s">
        <v>15</v>
      </c>
      <c r="E45" t="s">
        <v>21</v>
      </c>
      <c r="F45" t="s">
        <v>10</v>
      </c>
      <c r="G45">
        <v>128</v>
      </c>
      <c r="H45" s="3">
        <v>35088</v>
      </c>
      <c r="I45" s="3">
        <f t="shared" si="1"/>
        <v>4491264</v>
      </c>
      <c r="J45" t="s">
        <v>18</v>
      </c>
      <c r="K45">
        <v>28</v>
      </c>
      <c r="L45" s="2" t="str" cm="1">
        <f t="array" ref="L45">_xlfn.IFS(K45&gt;=50, "50-59", K45&gt;=40, "40-49", K45&gt;=30, "30-39", K45&gt;=20, "20-29")</f>
        <v>20-29</v>
      </c>
    </row>
    <row r="46" spans="1:12" x14ac:dyDescent="0.3">
      <c r="A46">
        <v>107</v>
      </c>
      <c r="B46" s="1">
        <v>45412</v>
      </c>
      <c r="C46">
        <f>YEAR(Table1[[#This Row],[ProductionDate]])</f>
        <v>2024</v>
      </c>
      <c r="D46" t="s">
        <v>27</v>
      </c>
      <c r="E46" t="s">
        <v>21</v>
      </c>
      <c r="F46" t="s">
        <v>17</v>
      </c>
      <c r="G46">
        <v>236</v>
      </c>
      <c r="H46" s="3">
        <v>679</v>
      </c>
      <c r="I46" s="3">
        <f t="shared" si="1"/>
        <v>160244</v>
      </c>
      <c r="J46" t="s">
        <v>18</v>
      </c>
      <c r="K46">
        <v>28</v>
      </c>
      <c r="L46" s="2" t="str" cm="1">
        <f t="array" ref="L46">_xlfn.IFS(K46&gt;=50, "50-59", K46&gt;=40, "40-49", K46&gt;=30, "30-39", K46&gt;=20, "20-29")</f>
        <v>20-29</v>
      </c>
    </row>
    <row r="47" spans="1:12" x14ac:dyDescent="0.3">
      <c r="A47">
        <v>18</v>
      </c>
      <c r="B47" s="1">
        <v>45381</v>
      </c>
      <c r="C47">
        <f>YEAR(Table1[[#This Row],[ProductionDate]])</f>
        <v>2024</v>
      </c>
      <c r="D47" t="s">
        <v>12</v>
      </c>
      <c r="E47" t="s">
        <v>26</v>
      </c>
      <c r="F47" t="s">
        <v>10</v>
      </c>
      <c r="G47">
        <v>363</v>
      </c>
      <c r="H47" s="3">
        <v>38232</v>
      </c>
      <c r="I47" s="3">
        <f t="shared" si="1"/>
        <v>13878216</v>
      </c>
      <c r="J47" t="s">
        <v>18</v>
      </c>
      <c r="K47">
        <v>49</v>
      </c>
      <c r="L47" s="2" t="str" cm="1">
        <f t="array" ref="L47">_xlfn.IFS(K47&gt;=50, "50-59", K47&gt;=40, "40-49", K47&gt;=30, "30-39", K47&gt;=20, "20-29")</f>
        <v>40-49</v>
      </c>
    </row>
    <row r="48" spans="1:12" x14ac:dyDescent="0.3">
      <c r="A48">
        <v>19</v>
      </c>
      <c r="B48" s="1">
        <v>45469</v>
      </c>
      <c r="C48">
        <f>YEAR(Table1[[#This Row],[ProductionDate]])</f>
        <v>2024</v>
      </c>
      <c r="D48" t="s">
        <v>12</v>
      </c>
      <c r="E48" t="s">
        <v>26</v>
      </c>
      <c r="F48" t="s">
        <v>10</v>
      </c>
      <c r="G48">
        <v>443</v>
      </c>
      <c r="H48" s="3">
        <v>50652</v>
      </c>
      <c r="I48" s="3">
        <f t="shared" si="1"/>
        <v>22438836</v>
      </c>
      <c r="J48" t="s">
        <v>18</v>
      </c>
      <c r="K48">
        <v>49</v>
      </c>
      <c r="L48" s="2" t="str" cm="1">
        <f t="array" ref="L48">_xlfn.IFS(K48&gt;=50, "50-59", K48&gt;=40, "40-49", K48&gt;=30, "30-39", K48&gt;=20, "20-29")</f>
        <v>40-49</v>
      </c>
    </row>
    <row r="49" spans="1:12" x14ac:dyDescent="0.3">
      <c r="A49">
        <v>22</v>
      </c>
      <c r="B49" s="1">
        <v>45294</v>
      </c>
      <c r="C49">
        <f>YEAR(Table1[[#This Row],[ProductionDate]])</f>
        <v>2024</v>
      </c>
      <c r="D49" t="s">
        <v>12</v>
      </c>
      <c r="E49" t="s">
        <v>26</v>
      </c>
      <c r="F49" t="s">
        <v>17</v>
      </c>
      <c r="G49">
        <v>180</v>
      </c>
      <c r="H49" s="3">
        <v>33684</v>
      </c>
      <c r="I49" s="3">
        <f t="shared" si="1"/>
        <v>6063120</v>
      </c>
      <c r="J49" t="s">
        <v>18</v>
      </c>
      <c r="K49">
        <v>49</v>
      </c>
      <c r="L49" s="2" t="str" cm="1">
        <f t="array" ref="L49">_xlfn.IFS(K49&gt;=50, "50-59", K49&gt;=40, "40-49", K49&gt;=30, "30-39", K49&gt;=20, "20-29")</f>
        <v>40-49</v>
      </c>
    </row>
    <row r="50" spans="1:12" x14ac:dyDescent="0.3">
      <c r="A50">
        <v>37</v>
      </c>
      <c r="B50" s="1">
        <v>45377</v>
      </c>
      <c r="C50">
        <f>YEAR(Table1[[#This Row],[ProductionDate]])</f>
        <v>2024</v>
      </c>
      <c r="D50" t="s">
        <v>15</v>
      </c>
      <c r="E50" t="s">
        <v>26</v>
      </c>
      <c r="F50" t="s">
        <v>10</v>
      </c>
      <c r="G50">
        <v>145</v>
      </c>
      <c r="H50" s="3">
        <v>43615</v>
      </c>
      <c r="I50" s="3">
        <f t="shared" si="1"/>
        <v>6324175</v>
      </c>
      <c r="J50" t="s">
        <v>18</v>
      </c>
      <c r="K50">
        <v>49</v>
      </c>
      <c r="L50" s="2" t="str" cm="1">
        <f t="array" ref="L50">_xlfn.IFS(K50&gt;=50, "50-59", K50&gt;=40, "40-49", K50&gt;=30, "30-39", K50&gt;=20, "20-29")</f>
        <v>40-49</v>
      </c>
    </row>
    <row r="51" spans="1:12" x14ac:dyDescent="0.3">
      <c r="A51">
        <v>68</v>
      </c>
      <c r="B51" s="1">
        <v>45350</v>
      </c>
      <c r="C51">
        <f>YEAR(Table1[[#This Row],[ProductionDate]])</f>
        <v>2024</v>
      </c>
      <c r="D51" t="s">
        <v>8</v>
      </c>
      <c r="E51" t="s">
        <v>26</v>
      </c>
      <c r="F51" t="s">
        <v>10</v>
      </c>
      <c r="G51">
        <v>308</v>
      </c>
      <c r="H51" s="3">
        <v>27956</v>
      </c>
      <c r="I51" s="3">
        <f t="shared" si="1"/>
        <v>8610448</v>
      </c>
      <c r="J51" t="s">
        <v>18</v>
      </c>
      <c r="K51">
        <v>49</v>
      </c>
      <c r="L51" s="2" t="str" cm="1">
        <f t="array" ref="L51">_xlfn.IFS(K51&gt;=50, "50-59", K51&gt;=40, "40-49", K51&gt;=30, "30-39", K51&gt;=20, "20-29")</f>
        <v>40-49</v>
      </c>
    </row>
    <row r="52" spans="1:12" x14ac:dyDescent="0.3">
      <c r="A52">
        <v>71</v>
      </c>
      <c r="B52" s="1">
        <v>45350</v>
      </c>
      <c r="C52">
        <f>YEAR(Table1[[#This Row],[ProductionDate]])</f>
        <v>2024</v>
      </c>
      <c r="D52" t="s">
        <v>15</v>
      </c>
      <c r="E52" t="s">
        <v>26</v>
      </c>
      <c r="F52" t="s">
        <v>14</v>
      </c>
      <c r="G52">
        <v>95</v>
      </c>
      <c r="H52" s="3">
        <v>46800</v>
      </c>
      <c r="I52" s="3">
        <f t="shared" si="1"/>
        <v>4446000</v>
      </c>
      <c r="J52" t="s">
        <v>18</v>
      </c>
      <c r="K52">
        <v>49</v>
      </c>
      <c r="L52" s="2" t="str" cm="1">
        <f t="array" ref="L52">_xlfn.IFS(K52&gt;=50, "50-59", K52&gt;=40, "40-49", K52&gt;=30, "30-39", K52&gt;=20, "20-29")</f>
        <v>40-49</v>
      </c>
    </row>
    <row r="53" spans="1:12" x14ac:dyDescent="0.3">
      <c r="A53">
        <v>8</v>
      </c>
      <c r="B53" s="1">
        <v>45299</v>
      </c>
      <c r="C53">
        <f>YEAR(Table1[[#This Row],[ProductionDate]])</f>
        <v>2024</v>
      </c>
      <c r="D53" t="s">
        <v>12</v>
      </c>
      <c r="E53" t="s">
        <v>22</v>
      </c>
      <c r="F53" t="s">
        <v>23</v>
      </c>
      <c r="G53">
        <v>447</v>
      </c>
      <c r="H53" s="3">
        <v>52269</v>
      </c>
      <c r="I53" s="3">
        <f t="shared" si="1"/>
        <v>23364243</v>
      </c>
      <c r="J53" t="s">
        <v>18</v>
      </c>
      <c r="K53">
        <v>28</v>
      </c>
      <c r="L53" s="2" t="str" cm="1">
        <f t="array" ref="L53">_xlfn.IFS(K53&gt;=50, "50-59", K53&gt;=40, "40-49", K53&gt;=30, "30-39", K53&gt;=20, "20-29")</f>
        <v>20-29</v>
      </c>
    </row>
    <row r="54" spans="1:12" x14ac:dyDescent="0.3">
      <c r="A54">
        <v>54</v>
      </c>
      <c r="B54" s="1">
        <v>45510</v>
      </c>
      <c r="C54">
        <f>YEAR(Table1[[#This Row],[ProductionDate]])</f>
        <v>2024</v>
      </c>
      <c r="D54" t="s">
        <v>12</v>
      </c>
      <c r="E54" t="s">
        <v>22</v>
      </c>
      <c r="F54" t="s">
        <v>10</v>
      </c>
      <c r="G54">
        <v>429</v>
      </c>
      <c r="H54" s="3">
        <v>58208</v>
      </c>
      <c r="I54" s="3">
        <f t="shared" si="1"/>
        <v>24971232</v>
      </c>
      <c r="J54" t="s">
        <v>18</v>
      </c>
      <c r="K54">
        <v>28</v>
      </c>
      <c r="L54" s="2" t="str" cm="1">
        <f t="array" ref="L54">_xlfn.IFS(K54&gt;=50, "50-59", K54&gt;=40, "40-49", K54&gt;=30, "30-39", K54&gt;=20, "20-29")</f>
        <v>20-29</v>
      </c>
    </row>
    <row r="55" spans="1:12" x14ac:dyDescent="0.3">
      <c r="A55">
        <v>75</v>
      </c>
      <c r="B55" s="1">
        <v>45357</v>
      </c>
      <c r="C55">
        <f>YEAR(Table1[[#This Row],[ProductionDate]])</f>
        <v>2024</v>
      </c>
      <c r="D55" t="s">
        <v>12</v>
      </c>
      <c r="E55" t="s">
        <v>22</v>
      </c>
      <c r="F55" t="s">
        <v>10</v>
      </c>
      <c r="G55">
        <v>128</v>
      </c>
      <c r="H55" s="3">
        <v>679</v>
      </c>
      <c r="I55" s="3">
        <f t="shared" si="1"/>
        <v>86912</v>
      </c>
      <c r="J55" t="s">
        <v>18</v>
      </c>
      <c r="K55">
        <v>28</v>
      </c>
      <c r="L55" s="2" t="str" cm="1">
        <f t="array" ref="L55">_xlfn.IFS(K55&gt;=50, "50-59", K55&gt;=40, "40-49", K55&gt;=30, "30-39", K55&gt;=20, "20-29")</f>
        <v>20-29</v>
      </c>
    </row>
    <row r="56" spans="1:12" x14ac:dyDescent="0.3">
      <c r="A56">
        <v>11</v>
      </c>
      <c r="B56" s="1">
        <v>45335</v>
      </c>
      <c r="C56">
        <f>YEAR(Table1[[#This Row],[ProductionDate]])</f>
        <v>2024</v>
      </c>
      <c r="D56" t="s">
        <v>12</v>
      </c>
      <c r="E56" t="s">
        <v>25</v>
      </c>
      <c r="F56" t="s">
        <v>17</v>
      </c>
      <c r="G56">
        <v>494</v>
      </c>
      <c r="H56" s="3">
        <v>46767</v>
      </c>
      <c r="I56" s="3">
        <f t="shared" si="1"/>
        <v>23102898</v>
      </c>
      <c r="J56" t="s">
        <v>11</v>
      </c>
      <c r="K56">
        <v>25</v>
      </c>
      <c r="L56" s="2" t="str" cm="1">
        <f t="array" ref="L56">_xlfn.IFS(K56&gt;=50, "50-59", K56&gt;=40, "40-49", K56&gt;=30, "30-39", K56&gt;=20, "20-29")</f>
        <v>20-29</v>
      </c>
    </row>
    <row r="57" spans="1:12" x14ac:dyDescent="0.3">
      <c r="A57">
        <v>12</v>
      </c>
      <c r="B57" s="1">
        <v>45410</v>
      </c>
      <c r="C57">
        <f>YEAR(Table1[[#This Row],[ProductionDate]])</f>
        <v>2024</v>
      </c>
      <c r="D57" t="s">
        <v>12</v>
      </c>
      <c r="E57" t="s">
        <v>25</v>
      </c>
      <c r="F57" t="s">
        <v>10</v>
      </c>
      <c r="G57">
        <v>462</v>
      </c>
      <c r="H57" s="3">
        <v>26145</v>
      </c>
      <c r="I57" s="3">
        <f t="shared" si="1"/>
        <v>12078990</v>
      </c>
      <c r="J57" t="s">
        <v>11</v>
      </c>
      <c r="K57">
        <v>25</v>
      </c>
      <c r="L57" s="2" t="str" cm="1">
        <f t="array" ref="L57">_xlfn.IFS(K57&gt;=50, "50-59", K57&gt;=40, "40-49", K57&gt;=30, "30-39", K57&gt;=20, "20-29")</f>
        <v>20-29</v>
      </c>
    </row>
    <row r="58" spans="1:12" x14ac:dyDescent="0.3">
      <c r="A58">
        <v>33</v>
      </c>
      <c r="B58" s="1">
        <v>45422</v>
      </c>
      <c r="C58">
        <f>YEAR(Table1[[#This Row],[ProductionDate]])</f>
        <v>2024</v>
      </c>
      <c r="D58" t="s">
        <v>27</v>
      </c>
      <c r="E58" t="s">
        <v>25</v>
      </c>
      <c r="F58" t="s">
        <v>23</v>
      </c>
      <c r="G58">
        <v>511</v>
      </c>
      <c r="H58" s="3">
        <v>679</v>
      </c>
      <c r="I58" s="3">
        <f t="shared" si="1"/>
        <v>346969</v>
      </c>
      <c r="J58" t="s">
        <v>11</v>
      </c>
      <c r="K58">
        <v>25</v>
      </c>
      <c r="L58" s="2" t="str" cm="1">
        <f t="array" ref="L58">_xlfn.IFS(K58&gt;=50, "50-59", K58&gt;=40, "40-49", K58&gt;=30, "30-39", K58&gt;=20, "20-29")</f>
        <v>20-29</v>
      </c>
    </row>
    <row r="59" spans="1:12" x14ac:dyDescent="0.3">
      <c r="A59">
        <v>94</v>
      </c>
      <c r="B59" s="1">
        <v>45427</v>
      </c>
      <c r="C59">
        <f>YEAR(Table1[[#This Row],[ProductionDate]])</f>
        <v>2024</v>
      </c>
      <c r="D59" t="s">
        <v>15</v>
      </c>
      <c r="E59" t="s">
        <v>25</v>
      </c>
      <c r="F59" t="s">
        <v>10</v>
      </c>
      <c r="G59">
        <v>173</v>
      </c>
      <c r="H59" s="3">
        <v>24549</v>
      </c>
      <c r="I59" s="3">
        <f t="shared" si="1"/>
        <v>4246977</v>
      </c>
      <c r="J59" t="s">
        <v>11</v>
      </c>
      <c r="K59">
        <v>25</v>
      </c>
      <c r="L59" s="2" t="str" cm="1">
        <f t="array" ref="L59">_xlfn.IFS(K59&gt;=50, "50-59", K59&gt;=40, "40-49", K59&gt;=30, "30-39", K59&gt;=20, "20-29")</f>
        <v>20-29</v>
      </c>
    </row>
    <row r="60" spans="1:12" x14ac:dyDescent="0.3">
      <c r="A60">
        <v>112</v>
      </c>
      <c r="B60" s="1">
        <v>45527</v>
      </c>
      <c r="C60">
        <f>YEAR(Table1[[#This Row],[ProductionDate]])</f>
        <v>2024</v>
      </c>
      <c r="D60" t="s">
        <v>27</v>
      </c>
      <c r="E60" t="s">
        <v>25</v>
      </c>
      <c r="F60" t="s">
        <v>10</v>
      </c>
      <c r="G60">
        <v>62</v>
      </c>
      <c r="H60" s="3">
        <v>31500</v>
      </c>
      <c r="I60" s="3">
        <f t="shared" si="1"/>
        <v>1953000</v>
      </c>
      <c r="J60" t="s">
        <v>11</v>
      </c>
      <c r="K60">
        <v>25</v>
      </c>
      <c r="L60" s="2" t="str" cm="1">
        <f t="array" ref="L60">_xlfn.IFS(K60&gt;=50, "50-59", K60&gt;=40, "40-49", K60&gt;=30, "30-39", K60&gt;=20, "20-29")</f>
        <v>20-29</v>
      </c>
    </row>
    <row r="61" spans="1:12" x14ac:dyDescent="0.3">
      <c r="A61">
        <v>5</v>
      </c>
      <c r="B61" s="1">
        <v>45449</v>
      </c>
      <c r="C61">
        <f>YEAR(Table1[[#This Row],[ProductionDate]])</f>
        <v>2024</v>
      </c>
      <c r="D61" t="s">
        <v>8</v>
      </c>
      <c r="E61" t="s">
        <v>20</v>
      </c>
      <c r="F61" t="s">
        <v>17</v>
      </c>
      <c r="G61">
        <v>178</v>
      </c>
      <c r="H61" s="3">
        <v>41349</v>
      </c>
      <c r="I61" s="3">
        <f t="shared" si="1"/>
        <v>7360122</v>
      </c>
      <c r="J61" t="s">
        <v>11</v>
      </c>
      <c r="K61">
        <v>26</v>
      </c>
      <c r="L61" s="2" t="str" cm="1">
        <f t="array" ref="L61">_xlfn.IFS(K61&gt;=50, "50-59", K61&gt;=40, "40-49", K61&gt;=30, "30-39", K61&gt;=20, "20-29")</f>
        <v>20-29</v>
      </c>
    </row>
    <row r="62" spans="1:12" x14ac:dyDescent="0.3">
      <c r="A62">
        <v>6</v>
      </c>
      <c r="B62" s="1">
        <v>45350</v>
      </c>
      <c r="C62">
        <f>YEAR(Table1[[#This Row],[ProductionDate]])</f>
        <v>2024</v>
      </c>
      <c r="D62" t="s">
        <v>12</v>
      </c>
      <c r="E62" t="s">
        <v>20</v>
      </c>
      <c r="F62" t="s">
        <v>17</v>
      </c>
      <c r="G62">
        <v>401</v>
      </c>
      <c r="H62" s="3">
        <v>19691</v>
      </c>
      <c r="I62" s="3">
        <f t="shared" si="1"/>
        <v>7896091</v>
      </c>
      <c r="J62" t="s">
        <v>11</v>
      </c>
      <c r="K62">
        <v>26</v>
      </c>
      <c r="L62" s="2" t="str" cm="1">
        <f t="array" ref="L62">_xlfn.IFS(K62&gt;=50, "50-59", K62&gt;=40, "40-49", K62&gt;=30, "30-39", K62&gt;=20, "20-29")</f>
        <v>20-29</v>
      </c>
    </row>
    <row r="63" spans="1:12" x14ac:dyDescent="0.3">
      <c r="A63">
        <v>14</v>
      </c>
      <c r="B63" s="1">
        <v>45465</v>
      </c>
      <c r="C63">
        <f>YEAR(Table1[[#This Row],[ProductionDate]])</f>
        <v>2024</v>
      </c>
      <c r="D63" t="s">
        <v>8</v>
      </c>
      <c r="E63" t="s">
        <v>20</v>
      </c>
      <c r="F63" t="s">
        <v>10</v>
      </c>
      <c r="G63">
        <v>332</v>
      </c>
      <c r="H63" s="3">
        <v>679</v>
      </c>
      <c r="I63" s="3">
        <f t="shared" si="1"/>
        <v>225428</v>
      </c>
      <c r="J63" t="s">
        <v>11</v>
      </c>
      <c r="K63">
        <v>26</v>
      </c>
      <c r="L63" s="2" t="str" cm="1">
        <f t="array" ref="L63">_xlfn.IFS(K63&gt;=50, "50-59", K63&gt;=40, "40-49", K63&gt;=30, "30-39", K63&gt;=20, "20-29")</f>
        <v>20-29</v>
      </c>
    </row>
    <row r="64" spans="1:12" x14ac:dyDescent="0.3">
      <c r="A64">
        <v>16</v>
      </c>
      <c r="B64" s="1">
        <v>45318</v>
      </c>
      <c r="C64">
        <f>YEAR(Table1[[#This Row],[ProductionDate]])</f>
        <v>2024</v>
      </c>
      <c r="D64" t="s">
        <v>15</v>
      </c>
      <c r="E64" t="s">
        <v>20</v>
      </c>
      <c r="F64" t="s">
        <v>14</v>
      </c>
      <c r="G64">
        <v>193</v>
      </c>
      <c r="H64" s="3">
        <v>18796</v>
      </c>
      <c r="I64" s="3">
        <f t="shared" si="1"/>
        <v>3627628</v>
      </c>
      <c r="J64" t="s">
        <v>11</v>
      </c>
      <c r="K64">
        <v>26</v>
      </c>
      <c r="L64" s="2" t="str" cm="1">
        <f t="array" ref="L64">_xlfn.IFS(K64&gt;=50, "50-59", K64&gt;=40, "40-49", K64&gt;=30, "30-39", K64&gt;=20, "20-29")</f>
        <v>20-29</v>
      </c>
    </row>
    <row r="65" spans="1:12" x14ac:dyDescent="0.3">
      <c r="A65">
        <v>49</v>
      </c>
      <c r="B65" s="1">
        <v>45350</v>
      </c>
      <c r="C65">
        <f>YEAR(Table1[[#This Row],[ProductionDate]])</f>
        <v>2024</v>
      </c>
      <c r="D65" t="s">
        <v>8</v>
      </c>
      <c r="E65" t="s">
        <v>20</v>
      </c>
      <c r="F65" t="s">
        <v>17</v>
      </c>
      <c r="G65">
        <v>74</v>
      </c>
      <c r="H65" s="3">
        <v>36708</v>
      </c>
      <c r="I65" s="3">
        <f t="shared" si="1"/>
        <v>2716392</v>
      </c>
      <c r="J65" t="s">
        <v>11</v>
      </c>
      <c r="K65">
        <v>26</v>
      </c>
      <c r="L65" s="2" t="str" cm="1">
        <f t="array" ref="L65">_xlfn.IFS(K65&gt;=50, "50-59", K65&gt;=40, "40-49", K65&gt;=30, "30-39", K65&gt;=20, "20-29")</f>
        <v>20-29</v>
      </c>
    </row>
    <row r="66" spans="1:12" x14ac:dyDescent="0.3">
      <c r="A66">
        <v>78</v>
      </c>
      <c r="B66" s="1">
        <v>45469</v>
      </c>
      <c r="C66">
        <f>YEAR(Table1[[#This Row],[ProductionDate]])</f>
        <v>2024</v>
      </c>
      <c r="D66" t="s">
        <v>8</v>
      </c>
      <c r="E66" t="s">
        <v>20</v>
      </c>
      <c r="F66" t="s">
        <v>10</v>
      </c>
      <c r="G66">
        <v>465</v>
      </c>
      <c r="H66" s="3">
        <v>679</v>
      </c>
      <c r="I66" s="3">
        <f t="shared" ref="I66:I97" si="2">G66*H66</f>
        <v>315735</v>
      </c>
      <c r="J66" t="s">
        <v>11</v>
      </c>
      <c r="K66">
        <v>26</v>
      </c>
      <c r="L66" s="2" t="str" cm="1">
        <f t="array" ref="L66">_xlfn.IFS(K66&gt;=50, "50-59", K66&gt;=40, "40-49", K66&gt;=30, "30-39", K66&gt;=20, "20-29")</f>
        <v>20-29</v>
      </c>
    </row>
    <row r="67" spans="1:12" x14ac:dyDescent="0.3">
      <c r="A67">
        <v>89</v>
      </c>
      <c r="B67" s="1">
        <v>45348</v>
      </c>
      <c r="C67">
        <f>YEAR(Table1[[#This Row],[ProductionDate]])</f>
        <v>2024</v>
      </c>
      <c r="D67" t="s">
        <v>12</v>
      </c>
      <c r="E67" t="s">
        <v>20</v>
      </c>
      <c r="F67" t="s">
        <v>23</v>
      </c>
      <c r="G67">
        <v>97</v>
      </c>
      <c r="H67" s="3">
        <v>679</v>
      </c>
      <c r="I67" s="3">
        <f t="shared" si="2"/>
        <v>65863</v>
      </c>
      <c r="J67" t="s">
        <v>11</v>
      </c>
      <c r="K67">
        <v>26</v>
      </c>
      <c r="L67" s="2" t="str" cm="1">
        <f t="array" ref="L67">_xlfn.IFS(K67&gt;=50, "50-59", K67&gt;=40, "40-49", K67&gt;=30, "30-39", K67&gt;=20, "20-29")</f>
        <v>20-29</v>
      </c>
    </row>
    <row r="68" spans="1:12" x14ac:dyDescent="0.3">
      <c r="A68">
        <v>102</v>
      </c>
      <c r="B68" s="1">
        <v>45497</v>
      </c>
      <c r="C68">
        <f>YEAR(Table1[[#This Row],[ProductionDate]])</f>
        <v>2024</v>
      </c>
      <c r="D68" t="s">
        <v>27</v>
      </c>
      <c r="E68" t="s">
        <v>20</v>
      </c>
      <c r="F68" t="s">
        <v>10</v>
      </c>
      <c r="G68">
        <v>376</v>
      </c>
      <c r="H68" s="3">
        <v>679</v>
      </c>
      <c r="I68" s="3">
        <f t="shared" si="2"/>
        <v>255304</v>
      </c>
      <c r="J68" t="s">
        <v>11</v>
      </c>
      <c r="K68">
        <v>26</v>
      </c>
      <c r="L68" s="2" t="str" cm="1">
        <f t="array" ref="L68">_xlfn.IFS(K68&gt;=50, "50-59", K68&gt;=40, "40-49", K68&gt;=30, "30-39", K68&gt;=20, "20-29")</f>
        <v>20-29</v>
      </c>
    </row>
    <row r="69" spans="1:12" x14ac:dyDescent="0.3">
      <c r="A69">
        <v>111</v>
      </c>
      <c r="B69" s="1">
        <v>45497</v>
      </c>
      <c r="C69">
        <f>YEAR(Table1[[#This Row],[ProductionDate]])</f>
        <v>2024</v>
      </c>
      <c r="D69" t="s">
        <v>15</v>
      </c>
      <c r="E69" t="s">
        <v>20</v>
      </c>
      <c r="F69" t="s">
        <v>23</v>
      </c>
      <c r="G69">
        <v>319</v>
      </c>
      <c r="H69" s="3">
        <v>4221</v>
      </c>
      <c r="I69" s="3">
        <f t="shared" si="2"/>
        <v>1346499</v>
      </c>
      <c r="J69" t="s">
        <v>11</v>
      </c>
      <c r="K69">
        <v>26</v>
      </c>
      <c r="L69" s="2" t="str" cm="1">
        <f t="array" ref="L69">_xlfn.IFS(K69&gt;=50, "50-59", K69&gt;=40, "40-49", K69&gt;=30, "30-39", K69&gt;=20, "20-29")</f>
        <v>20-29</v>
      </c>
    </row>
    <row r="70" spans="1:12" x14ac:dyDescent="0.3">
      <c r="A70">
        <v>113</v>
      </c>
      <c r="B70" s="1">
        <v>45370</v>
      </c>
      <c r="C70">
        <f>YEAR(Table1[[#This Row],[ProductionDate]])</f>
        <v>2024</v>
      </c>
      <c r="D70" t="s">
        <v>27</v>
      </c>
      <c r="E70" t="s">
        <v>20</v>
      </c>
      <c r="F70" t="s">
        <v>10</v>
      </c>
      <c r="G70">
        <v>81</v>
      </c>
      <c r="H70" s="3">
        <v>31414</v>
      </c>
      <c r="I70" s="3">
        <f t="shared" si="2"/>
        <v>2544534</v>
      </c>
      <c r="J70" t="s">
        <v>11</v>
      </c>
      <c r="K70">
        <v>26</v>
      </c>
      <c r="L70" s="2" t="str" cm="1">
        <f t="array" ref="L70">_xlfn.IFS(K70&gt;=50, "50-59", K70&gt;=40, "40-49", K70&gt;=30, "30-39", K70&gt;=20, "20-29")</f>
        <v>20-29</v>
      </c>
    </row>
    <row r="71" spans="1:12" x14ac:dyDescent="0.3">
      <c r="A71">
        <v>117</v>
      </c>
      <c r="B71" s="1">
        <v>45374</v>
      </c>
      <c r="C71">
        <f>YEAR(Table1[[#This Row],[ProductionDate]])</f>
        <v>2024</v>
      </c>
      <c r="D71" t="s">
        <v>15</v>
      </c>
      <c r="E71" t="s">
        <v>20</v>
      </c>
      <c r="F71" t="s">
        <v>23</v>
      </c>
      <c r="G71">
        <v>527</v>
      </c>
      <c r="H71" s="3">
        <v>51168</v>
      </c>
      <c r="I71" s="3">
        <f t="shared" si="2"/>
        <v>26965536</v>
      </c>
      <c r="J71" t="s">
        <v>11</v>
      </c>
      <c r="K71">
        <v>26</v>
      </c>
      <c r="L71" s="2" t="str" cm="1">
        <f t="array" ref="L71">_xlfn.IFS(K71&gt;=50, "50-59", K71&gt;=40, "40-49", K71&gt;=30, "30-39", K71&gt;=20, "20-29")</f>
        <v>20-29</v>
      </c>
    </row>
    <row r="72" spans="1:12" x14ac:dyDescent="0.3">
      <c r="A72">
        <v>1</v>
      </c>
      <c r="B72" s="1">
        <v>45380</v>
      </c>
      <c r="C72">
        <f>YEAR(Table1[[#This Row],[ProductionDate]])</f>
        <v>2024</v>
      </c>
      <c r="D72" t="s">
        <v>8</v>
      </c>
      <c r="E72" t="s">
        <v>9</v>
      </c>
      <c r="F72" t="s">
        <v>10</v>
      </c>
      <c r="G72">
        <v>412</v>
      </c>
      <c r="H72" s="3">
        <v>22288</v>
      </c>
      <c r="I72" s="3">
        <f t="shared" si="2"/>
        <v>9182656</v>
      </c>
      <c r="J72" t="s">
        <v>18</v>
      </c>
      <c r="K72">
        <v>25</v>
      </c>
      <c r="L72" s="2" t="str" cm="1">
        <f t="array" ref="L72">_xlfn.IFS(K72&gt;=50, "50-59", K72&gt;=40, "40-49", K72&gt;=30, "30-39", K72&gt;=20, "20-29")</f>
        <v>20-29</v>
      </c>
    </row>
    <row r="73" spans="1:12" x14ac:dyDescent="0.3">
      <c r="A73">
        <v>13</v>
      </c>
      <c r="B73" s="1">
        <v>45472</v>
      </c>
      <c r="C73">
        <f>YEAR(Table1[[#This Row],[ProductionDate]])</f>
        <v>2024</v>
      </c>
      <c r="D73" t="s">
        <v>15</v>
      </c>
      <c r="E73" t="s">
        <v>9</v>
      </c>
      <c r="F73" t="s">
        <v>23</v>
      </c>
      <c r="G73">
        <v>435</v>
      </c>
      <c r="H73" s="3">
        <v>64090</v>
      </c>
      <c r="I73" s="3">
        <f t="shared" si="2"/>
        <v>27879150</v>
      </c>
      <c r="J73" t="s">
        <v>18</v>
      </c>
      <c r="K73">
        <v>25</v>
      </c>
      <c r="L73" s="2" t="str" cm="1">
        <f t="array" ref="L73">_xlfn.IFS(K73&gt;=50, "50-59", K73&gt;=40, "40-49", K73&gt;=30, "30-39", K73&gt;=20, "20-29")</f>
        <v>20-29</v>
      </c>
    </row>
    <row r="74" spans="1:12" x14ac:dyDescent="0.3">
      <c r="A74">
        <v>57</v>
      </c>
      <c r="B74" s="1">
        <v>45296</v>
      </c>
      <c r="C74">
        <f>YEAR(Table1[[#This Row],[ProductionDate]])</f>
        <v>2024</v>
      </c>
      <c r="D74" t="s">
        <v>12</v>
      </c>
      <c r="E74" t="s">
        <v>9</v>
      </c>
      <c r="F74" t="s">
        <v>14</v>
      </c>
      <c r="G74">
        <v>255</v>
      </c>
      <c r="H74" s="3">
        <v>57706</v>
      </c>
      <c r="I74" s="3">
        <f t="shared" si="2"/>
        <v>14715030</v>
      </c>
      <c r="J74" t="s">
        <v>18</v>
      </c>
      <c r="K74">
        <v>25</v>
      </c>
      <c r="L74" s="2" t="str" cm="1">
        <f t="array" ref="L74">_xlfn.IFS(K74&gt;=50, "50-59", K74&gt;=40, "40-49", K74&gt;=30, "30-39", K74&gt;=20, "20-29")</f>
        <v>20-29</v>
      </c>
    </row>
    <row r="75" spans="1:12" x14ac:dyDescent="0.3">
      <c r="A75">
        <v>59</v>
      </c>
      <c r="B75" s="1">
        <v>45453</v>
      </c>
      <c r="C75">
        <f>YEAR(Table1[[#This Row],[ProductionDate]])</f>
        <v>2024</v>
      </c>
      <c r="D75" t="s">
        <v>15</v>
      </c>
      <c r="E75" t="s">
        <v>9</v>
      </c>
      <c r="F75" t="s">
        <v>23</v>
      </c>
      <c r="G75">
        <v>322</v>
      </c>
      <c r="H75" s="3">
        <v>29440</v>
      </c>
      <c r="I75" s="3">
        <f t="shared" si="2"/>
        <v>9479680</v>
      </c>
      <c r="J75" t="s">
        <v>18</v>
      </c>
      <c r="K75">
        <v>25</v>
      </c>
      <c r="L75" s="2" t="str" cm="1">
        <f t="array" ref="L75">_xlfn.IFS(K75&gt;=50, "50-59", K75&gt;=40, "40-49", K75&gt;=30, "30-39", K75&gt;=20, "20-29")</f>
        <v>20-29</v>
      </c>
    </row>
    <row r="76" spans="1:12" x14ac:dyDescent="0.3">
      <c r="A76">
        <v>60</v>
      </c>
      <c r="B76" s="1">
        <v>45372</v>
      </c>
      <c r="C76">
        <f>YEAR(Table1[[#This Row],[ProductionDate]])</f>
        <v>2024</v>
      </c>
      <c r="D76" t="s">
        <v>15</v>
      </c>
      <c r="E76" t="s">
        <v>9</v>
      </c>
      <c r="F76" t="s">
        <v>17</v>
      </c>
      <c r="G76">
        <v>178</v>
      </c>
      <c r="H76" s="3">
        <v>679</v>
      </c>
      <c r="I76" s="3">
        <f t="shared" si="2"/>
        <v>120862</v>
      </c>
      <c r="J76" t="s">
        <v>18</v>
      </c>
      <c r="K76">
        <v>25</v>
      </c>
      <c r="L76" s="2" t="str" cm="1">
        <f t="array" ref="L76">_xlfn.IFS(K76&gt;=50, "50-59", K76&gt;=40, "40-49", K76&gt;=30, "30-39", K76&gt;=20, "20-29")</f>
        <v>20-29</v>
      </c>
    </row>
    <row r="77" spans="1:12" x14ac:dyDescent="0.3">
      <c r="A77">
        <v>63</v>
      </c>
      <c r="B77" s="1">
        <v>45510</v>
      </c>
      <c r="C77">
        <f>YEAR(Table1[[#This Row],[ProductionDate]])</f>
        <v>2024</v>
      </c>
      <c r="D77" t="s">
        <v>27</v>
      </c>
      <c r="E77" t="s">
        <v>9</v>
      </c>
      <c r="F77" t="s">
        <v>10</v>
      </c>
      <c r="G77">
        <v>305</v>
      </c>
      <c r="H77" s="3">
        <v>3186</v>
      </c>
      <c r="I77" s="3">
        <f t="shared" si="2"/>
        <v>971730</v>
      </c>
      <c r="J77" t="s">
        <v>18</v>
      </c>
      <c r="K77">
        <v>25</v>
      </c>
      <c r="L77" s="2" t="str" cm="1">
        <f t="array" ref="L77">_xlfn.IFS(K77&gt;=50, "50-59", K77&gt;=40, "40-49", K77&gt;=30, "30-39", K77&gt;=20, "20-29")</f>
        <v>20-29</v>
      </c>
    </row>
    <row r="78" spans="1:12" x14ac:dyDescent="0.3">
      <c r="A78">
        <v>64</v>
      </c>
      <c r="B78" s="1">
        <v>45432</v>
      </c>
      <c r="C78">
        <f>YEAR(Table1[[#This Row],[ProductionDate]])</f>
        <v>2024</v>
      </c>
      <c r="D78" t="s">
        <v>12</v>
      </c>
      <c r="E78" t="s">
        <v>9</v>
      </c>
      <c r="F78" t="s">
        <v>23</v>
      </c>
      <c r="G78">
        <v>188</v>
      </c>
      <c r="H78" s="3">
        <v>679</v>
      </c>
      <c r="I78" s="3">
        <f t="shared" si="2"/>
        <v>127652</v>
      </c>
      <c r="J78" t="s">
        <v>18</v>
      </c>
      <c r="K78">
        <v>25</v>
      </c>
      <c r="L78" s="2" t="str" cm="1">
        <f t="array" ref="L78">_xlfn.IFS(K78&gt;=50, "50-59", K78&gt;=40, "40-49", K78&gt;=30, "30-39", K78&gt;=20, "20-29")</f>
        <v>20-29</v>
      </c>
    </row>
    <row r="79" spans="1:12" x14ac:dyDescent="0.3">
      <c r="A79">
        <v>82</v>
      </c>
      <c r="B79" s="1">
        <v>45457</v>
      </c>
      <c r="C79">
        <f>YEAR(Table1[[#This Row],[ProductionDate]])</f>
        <v>2024</v>
      </c>
      <c r="D79" t="s">
        <v>27</v>
      </c>
      <c r="E79" t="s">
        <v>9</v>
      </c>
      <c r="F79" t="s">
        <v>14</v>
      </c>
      <c r="G79">
        <v>130</v>
      </c>
      <c r="H79" s="3">
        <v>16740</v>
      </c>
      <c r="I79" s="3">
        <f t="shared" si="2"/>
        <v>2176200</v>
      </c>
      <c r="J79" t="s">
        <v>18</v>
      </c>
      <c r="K79">
        <v>25</v>
      </c>
      <c r="L79" s="2" t="str" cm="1">
        <f t="array" ref="L79">_xlfn.IFS(K79&gt;=50, "50-59", K79&gt;=40, "40-49", K79&gt;=30, "30-39", K79&gt;=20, "20-29")</f>
        <v>20-29</v>
      </c>
    </row>
    <row r="80" spans="1:12" x14ac:dyDescent="0.3">
      <c r="A80">
        <v>92</v>
      </c>
      <c r="B80" s="1">
        <v>45329</v>
      </c>
      <c r="C80">
        <f>YEAR(Table1[[#This Row],[ProductionDate]])</f>
        <v>2024</v>
      </c>
      <c r="D80" t="s">
        <v>8</v>
      </c>
      <c r="E80" t="s">
        <v>9</v>
      </c>
      <c r="F80" t="s">
        <v>17</v>
      </c>
      <c r="G80">
        <v>214</v>
      </c>
      <c r="H80" s="3">
        <v>4984</v>
      </c>
      <c r="I80" s="3">
        <f t="shared" si="2"/>
        <v>1066576</v>
      </c>
      <c r="J80" t="s">
        <v>18</v>
      </c>
      <c r="K80">
        <v>25</v>
      </c>
      <c r="L80" s="2" t="str" cm="1">
        <f t="array" ref="L80">_xlfn.IFS(K80&gt;=50, "50-59", K80&gt;=40, "40-49", K80&gt;=30, "30-39", K80&gt;=20, "20-29")</f>
        <v>20-29</v>
      </c>
    </row>
    <row r="81" spans="1:12" x14ac:dyDescent="0.3">
      <c r="A81">
        <v>97</v>
      </c>
      <c r="B81" s="1">
        <v>45293</v>
      </c>
      <c r="C81">
        <f>YEAR(Table1[[#This Row],[ProductionDate]])</f>
        <v>2024</v>
      </c>
      <c r="D81" t="s">
        <v>12</v>
      </c>
      <c r="E81" t="s">
        <v>9</v>
      </c>
      <c r="F81" t="s">
        <v>23</v>
      </c>
      <c r="G81">
        <v>368</v>
      </c>
      <c r="H81" s="3">
        <v>25254</v>
      </c>
      <c r="I81" s="3">
        <f t="shared" si="2"/>
        <v>9293472</v>
      </c>
      <c r="J81" t="s">
        <v>18</v>
      </c>
      <c r="K81">
        <v>25</v>
      </c>
      <c r="L81" s="2" t="str" cm="1">
        <f t="array" ref="L81">_xlfn.IFS(K81&gt;=50, "50-59", K81&gt;=40, "40-49", K81&gt;=30, "30-39", K81&gt;=20, "20-29")</f>
        <v>20-29</v>
      </c>
    </row>
    <row r="82" spans="1:12" x14ac:dyDescent="0.3">
      <c r="A82">
        <v>2</v>
      </c>
      <c r="B82" s="1">
        <v>45420</v>
      </c>
      <c r="C82">
        <f>YEAR(Table1[[#This Row],[ProductionDate]])</f>
        <v>2024</v>
      </c>
      <c r="D82" t="s">
        <v>12</v>
      </c>
      <c r="E82" t="s">
        <v>13</v>
      </c>
      <c r="F82" t="s">
        <v>14</v>
      </c>
      <c r="G82">
        <v>430</v>
      </c>
      <c r="H82" s="3">
        <v>66500</v>
      </c>
      <c r="I82" s="3">
        <f t="shared" si="2"/>
        <v>28595000</v>
      </c>
      <c r="J82" t="s">
        <v>11</v>
      </c>
      <c r="K82">
        <v>52</v>
      </c>
      <c r="L82" s="2" t="str" cm="1">
        <f t="array" ref="L82">_xlfn.IFS(K82&gt;=50, "50-59", K82&gt;=40, "40-49", K82&gt;=30, "30-39", K82&gt;=20, "20-29")</f>
        <v>50-59</v>
      </c>
    </row>
    <row r="83" spans="1:12" x14ac:dyDescent="0.3">
      <c r="A83">
        <v>44</v>
      </c>
      <c r="B83" s="1">
        <v>45451</v>
      </c>
      <c r="C83">
        <f>YEAR(Table1[[#This Row],[ProductionDate]])</f>
        <v>2024</v>
      </c>
      <c r="D83" t="s">
        <v>27</v>
      </c>
      <c r="E83" t="s">
        <v>13</v>
      </c>
      <c r="F83" t="s">
        <v>14</v>
      </c>
      <c r="G83">
        <v>368</v>
      </c>
      <c r="H83" s="3">
        <v>46068</v>
      </c>
      <c r="I83" s="3">
        <f t="shared" si="2"/>
        <v>16953024</v>
      </c>
      <c r="J83" t="s">
        <v>11</v>
      </c>
      <c r="K83">
        <v>52</v>
      </c>
      <c r="L83" s="2" t="str" cm="1">
        <f t="array" ref="L83">_xlfn.IFS(K83&gt;=50, "50-59", K83&gt;=40, "40-49", K83&gt;=30, "30-39", K83&gt;=20, "20-29")</f>
        <v>50-59</v>
      </c>
    </row>
    <row r="84" spans="1:12" x14ac:dyDescent="0.3">
      <c r="A84">
        <v>110</v>
      </c>
      <c r="B84" s="1">
        <v>45383</v>
      </c>
      <c r="C84">
        <f>YEAR(Table1[[#This Row],[ProductionDate]])</f>
        <v>2024</v>
      </c>
      <c r="D84" t="s">
        <v>12</v>
      </c>
      <c r="E84" t="s">
        <v>13</v>
      </c>
      <c r="F84" t="s">
        <v>17</v>
      </c>
      <c r="G84">
        <v>155</v>
      </c>
      <c r="H84" s="3">
        <v>11092</v>
      </c>
      <c r="I84" s="3">
        <f t="shared" si="2"/>
        <v>1719260</v>
      </c>
      <c r="J84" t="s">
        <v>11</v>
      </c>
      <c r="K84">
        <v>52</v>
      </c>
      <c r="L84" s="2" t="str" cm="1">
        <f t="array" ref="L84">_xlfn.IFS(K84&gt;=50, "50-59", K84&gt;=40, "40-49", K84&gt;=30, "30-39", K84&gt;=20, "20-29")</f>
        <v>50-59</v>
      </c>
    </row>
    <row r="85" spans="1:12" x14ac:dyDescent="0.3">
      <c r="A85">
        <v>24</v>
      </c>
      <c r="B85" s="1">
        <v>45296</v>
      </c>
      <c r="C85">
        <f>YEAR(Table1[[#This Row],[ProductionDate]])</f>
        <v>2024</v>
      </c>
      <c r="D85" t="s">
        <v>8</v>
      </c>
      <c r="E85" t="s">
        <v>19</v>
      </c>
      <c r="F85" t="s">
        <v>17</v>
      </c>
      <c r="G85">
        <v>458</v>
      </c>
      <c r="H85" s="3">
        <v>42873</v>
      </c>
      <c r="I85" s="3">
        <f t="shared" si="2"/>
        <v>19635834</v>
      </c>
      <c r="J85" t="s">
        <v>18</v>
      </c>
      <c r="K85">
        <v>57</v>
      </c>
      <c r="L85" s="2" t="str" cm="1">
        <f t="array" ref="L85">_xlfn.IFS(K85&gt;=50, "50-59", K85&gt;=40, "40-49", K85&gt;=30, "30-39", K85&gt;=20, "20-29")</f>
        <v>50-59</v>
      </c>
    </row>
    <row r="86" spans="1:12" x14ac:dyDescent="0.3">
      <c r="A86">
        <v>51</v>
      </c>
      <c r="B86" s="1">
        <v>45364</v>
      </c>
      <c r="C86">
        <f>YEAR(Table1[[#This Row],[ProductionDate]])</f>
        <v>2024</v>
      </c>
      <c r="D86" t="s">
        <v>8</v>
      </c>
      <c r="E86" t="s">
        <v>19</v>
      </c>
      <c r="F86" t="s">
        <v>17</v>
      </c>
      <c r="G86">
        <v>358</v>
      </c>
      <c r="H86" s="3">
        <v>13568</v>
      </c>
      <c r="I86" s="3">
        <f t="shared" si="2"/>
        <v>4857344</v>
      </c>
      <c r="J86" t="s">
        <v>18</v>
      </c>
      <c r="K86">
        <v>57</v>
      </c>
      <c r="L86" s="2" t="str" cm="1">
        <f t="array" ref="L86">_xlfn.IFS(K86&gt;=50, "50-59", K86&gt;=40, "40-49", K86&gt;=30, "30-39", K86&gt;=20, "20-29")</f>
        <v>50-59</v>
      </c>
    </row>
    <row r="87" spans="1:12" x14ac:dyDescent="0.3">
      <c r="A87">
        <v>62</v>
      </c>
      <c r="B87" s="1">
        <v>45350</v>
      </c>
      <c r="C87">
        <f>YEAR(Table1[[#This Row],[ProductionDate]])</f>
        <v>2024</v>
      </c>
      <c r="D87" t="s">
        <v>12</v>
      </c>
      <c r="E87" t="s">
        <v>19</v>
      </c>
      <c r="F87" t="s">
        <v>17</v>
      </c>
      <c r="G87">
        <v>535</v>
      </c>
      <c r="H87" s="3">
        <v>44330</v>
      </c>
      <c r="I87" s="3">
        <f t="shared" si="2"/>
        <v>23716550</v>
      </c>
      <c r="J87" t="s">
        <v>18</v>
      </c>
      <c r="K87">
        <v>57</v>
      </c>
      <c r="L87" s="2" t="str" cm="1">
        <f t="array" ref="L87">_xlfn.IFS(K87&gt;=50, "50-59", K87&gt;=40, "40-49", K87&gt;=30, "30-39", K87&gt;=20, "20-29")</f>
        <v>50-59</v>
      </c>
    </row>
    <row r="88" spans="1:12" x14ac:dyDescent="0.3">
      <c r="A88">
        <v>80</v>
      </c>
      <c r="B88" s="1">
        <v>45350</v>
      </c>
      <c r="C88">
        <f>YEAR(Table1[[#This Row],[ProductionDate]])</f>
        <v>2024</v>
      </c>
      <c r="D88" t="s">
        <v>8</v>
      </c>
      <c r="E88" t="s">
        <v>19</v>
      </c>
      <c r="F88" t="s">
        <v>17</v>
      </c>
      <c r="G88">
        <v>380</v>
      </c>
      <c r="H88" s="3">
        <v>44525</v>
      </c>
      <c r="I88" s="3">
        <f t="shared" si="2"/>
        <v>16919500</v>
      </c>
      <c r="J88" t="s">
        <v>18</v>
      </c>
      <c r="K88">
        <v>57</v>
      </c>
      <c r="L88" s="2" t="str" cm="1">
        <f t="array" ref="L88">_xlfn.IFS(K88&gt;=50, "50-59", K88&gt;=40, "40-49", K88&gt;=30, "30-39", K88&gt;=20, "20-29")</f>
        <v>50-59</v>
      </c>
    </row>
    <row r="89" spans="1:12" x14ac:dyDescent="0.3">
      <c r="A89">
        <v>119</v>
      </c>
      <c r="B89" s="1">
        <v>45305</v>
      </c>
      <c r="C89">
        <f>YEAR(Table1[[#This Row],[ProductionDate]])</f>
        <v>2024</v>
      </c>
      <c r="D89" t="s">
        <v>12</v>
      </c>
      <c r="E89" t="s">
        <v>19</v>
      </c>
      <c r="F89" t="s">
        <v>23</v>
      </c>
      <c r="G89">
        <v>199</v>
      </c>
      <c r="H89" s="3">
        <v>56118</v>
      </c>
      <c r="I89" s="3">
        <f t="shared" si="2"/>
        <v>11167482</v>
      </c>
      <c r="J89" t="s">
        <v>18</v>
      </c>
      <c r="K89">
        <v>57</v>
      </c>
      <c r="L89" s="2" t="str" cm="1">
        <f t="array" ref="L89">_xlfn.IFS(K89&gt;=50, "50-59", K89&gt;=40, "40-49", K89&gt;=30, "30-39", K89&gt;=20, "20-29")</f>
        <v>50-59</v>
      </c>
    </row>
    <row r="90" spans="1:12" x14ac:dyDescent="0.3">
      <c r="A90">
        <v>10</v>
      </c>
      <c r="B90" s="1">
        <v>45508</v>
      </c>
      <c r="C90">
        <f>YEAR(Table1[[#This Row],[ProductionDate]])</f>
        <v>2024</v>
      </c>
      <c r="D90" t="s">
        <v>12</v>
      </c>
      <c r="E90" t="s">
        <v>24</v>
      </c>
      <c r="F90" t="s">
        <v>10</v>
      </c>
      <c r="G90">
        <v>396</v>
      </c>
      <c r="H90" s="3">
        <v>38480</v>
      </c>
      <c r="I90" s="3">
        <f t="shared" si="2"/>
        <v>15238080</v>
      </c>
      <c r="J90" t="s">
        <v>11</v>
      </c>
      <c r="K90">
        <v>42</v>
      </c>
      <c r="L90" s="2" t="str" cm="1">
        <f t="array" ref="L90">_xlfn.IFS(K90&gt;=50, "50-59", K90&gt;=40, "40-49", K90&gt;=30, "30-39", K90&gt;=20, "20-29")</f>
        <v>40-49</v>
      </c>
    </row>
    <row r="91" spans="1:12" x14ac:dyDescent="0.3">
      <c r="A91">
        <v>15</v>
      </c>
      <c r="B91" s="1">
        <v>45398</v>
      </c>
      <c r="C91">
        <f>YEAR(Table1[[#This Row],[ProductionDate]])</f>
        <v>2024</v>
      </c>
      <c r="D91" t="s">
        <v>15</v>
      </c>
      <c r="E91" t="s">
        <v>24</v>
      </c>
      <c r="F91" t="s">
        <v>10</v>
      </c>
      <c r="G91">
        <v>383</v>
      </c>
      <c r="H91" s="3">
        <v>39008</v>
      </c>
      <c r="I91" s="3">
        <f t="shared" si="2"/>
        <v>14940064</v>
      </c>
      <c r="J91" t="s">
        <v>11</v>
      </c>
      <c r="K91">
        <v>42</v>
      </c>
      <c r="L91" s="2" t="str" cm="1">
        <f t="array" ref="L91">_xlfn.IFS(K91&gt;=50, "50-59", K91&gt;=40, "40-49", K91&gt;=30, "30-39", K91&gt;=20, "20-29")</f>
        <v>40-49</v>
      </c>
    </row>
    <row r="92" spans="1:12" x14ac:dyDescent="0.3">
      <c r="A92">
        <v>21</v>
      </c>
      <c r="B92" s="1">
        <v>45304</v>
      </c>
      <c r="C92">
        <f>YEAR(Table1[[#This Row],[ProductionDate]])</f>
        <v>2024</v>
      </c>
      <c r="D92" t="s">
        <v>8</v>
      </c>
      <c r="E92" t="s">
        <v>24</v>
      </c>
      <c r="F92" t="s">
        <v>17</v>
      </c>
      <c r="G92">
        <v>250</v>
      </c>
      <c r="H92" s="3">
        <v>11385</v>
      </c>
      <c r="I92" s="3">
        <f t="shared" si="2"/>
        <v>2846250</v>
      </c>
      <c r="J92" t="s">
        <v>11</v>
      </c>
      <c r="K92">
        <v>42</v>
      </c>
      <c r="L92" s="2" t="str" cm="1">
        <f t="array" ref="L92">_xlfn.IFS(K92&gt;=50, "50-59", K92&gt;=40, "40-49", K92&gt;=30, "30-39", K92&gt;=20, "20-29")</f>
        <v>40-49</v>
      </c>
    </row>
    <row r="93" spans="1:12" x14ac:dyDescent="0.3">
      <c r="A93">
        <v>26</v>
      </c>
      <c r="B93" s="1">
        <v>45530</v>
      </c>
      <c r="C93">
        <f>YEAR(Table1[[#This Row],[ProductionDate]])</f>
        <v>2024</v>
      </c>
      <c r="D93" t="s">
        <v>12</v>
      </c>
      <c r="E93" t="s">
        <v>24</v>
      </c>
      <c r="F93" t="s">
        <v>10</v>
      </c>
      <c r="G93">
        <v>406</v>
      </c>
      <c r="H93" s="3">
        <v>47880</v>
      </c>
      <c r="I93" s="3">
        <f t="shared" si="2"/>
        <v>19439280</v>
      </c>
      <c r="J93" t="s">
        <v>11</v>
      </c>
      <c r="K93">
        <v>42</v>
      </c>
      <c r="L93" s="2" t="str" cm="1">
        <f t="array" ref="L93">_xlfn.IFS(K93&gt;=50, "50-59", K93&gt;=40, "40-49", K93&gt;=30, "30-39", K93&gt;=20, "20-29")</f>
        <v>40-49</v>
      </c>
    </row>
    <row r="94" spans="1:12" x14ac:dyDescent="0.3">
      <c r="A94">
        <v>27</v>
      </c>
      <c r="B94" s="1">
        <v>45511</v>
      </c>
      <c r="C94">
        <f>YEAR(Table1[[#This Row],[ProductionDate]])</f>
        <v>2024</v>
      </c>
      <c r="D94" t="s">
        <v>12</v>
      </c>
      <c r="E94" t="s">
        <v>24</v>
      </c>
      <c r="F94" t="s">
        <v>23</v>
      </c>
      <c r="G94">
        <v>422</v>
      </c>
      <c r="H94" s="3">
        <v>13490</v>
      </c>
      <c r="I94" s="3">
        <f t="shared" si="2"/>
        <v>5692780</v>
      </c>
      <c r="J94" t="s">
        <v>11</v>
      </c>
      <c r="K94">
        <v>42</v>
      </c>
      <c r="L94" s="2" t="str" cm="1">
        <f t="array" ref="L94">_xlfn.IFS(K94&gt;=50, "50-59", K94&gt;=40, "40-49", K94&gt;=30, "30-39", K94&gt;=20, "20-29")</f>
        <v>40-49</v>
      </c>
    </row>
    <row r="95" spans="1:12" x14ac:dyDescent="0.3">
      <c r="A95">
        <v>29</v>
      </c>
      <c r="B95" s="1">
        <v>45339</v>
      </c>
      <c r="C95">
        <f>YEAR(Table1[[#This Row],[ProductionDate]])</f>
        <v>2024</v>
      </c>
      <c r="D95" t="s">
        <v>12</v>
      </c>
      <c r="E95" t="s">
        <v>24</v>
      </c>
      <c r="F95" t="s">
        <v>23</v>
      </c>
      <c r="G95">
        <v>499</v>
      </c>
      <c r="H95" s="3">
        <v>48316</v>
      </c>
      <c r="I95" s="3">
        <f t="shared" si="2"/>
        <v>24109684</v>
      </c>
      <c r="J95" t="s">
        <v>11</v>
      </c>
      <c r="K95">
        <v>42</v>
      </c>
      <c r="L95" s="2" t="str" cm="1">
        <f t="array" ref="L95">_xlfn.IFS(K95&gt;=50, "50-59", K95&gt;=40, "40-49", K95&gt;=30, "30-39", K95&gt;=20, "20-29")</f>
        <v>40-49</v>
      </c>
    </row>
    <row r="96" spans="1:12" x14ac:dyDescent="0.3">
      <c r="A96">
        <v>31</v>
      </c>
      <c r="B96" s="1">
        <v>45543</v>
      </c>
      <c r="C96">
        <f>YEAR(Table1[[#This Row],[ProductionDate]])</f>
        <v>2024</v>
      </c>
      <c r="D96" t="s">
        <v>15</v>
      </c>
      <c r="E96" t="s">
        <v>24</v>
      </c>
      <c r="F96" t="s">
        <v>23</v>
      </c>
      <c r="G96">
        <v>369</v>
      </c>
      <c r="H96" s="3">
        <v>5246</v>
      </c>
      <c r="I96" s="3">
        <f t="shared" si="2"/>
        <v>1935774</v>
      </c>
      <c r="J96" t="s">
        <v>11</v>
      </c>
      <c r="K96">
        <v>42</v>
      </c>
      <c r="L96" s="2" t="str" cm="1">
        <f t="array" ref="L96">_xlfn.IFS(K96&gt;=50, "50-59", K96&gt;=40, "40-49", K96&gt;=30, "30-39", K96&gt;=20, "20-29")</f>
        <v>40-49</v>
      </c>
    </row>
    <row r="97" spans="1:12" x14ac:dyDescent="0.3">
      <c r="A97">
        <v>32</v>
      </c>
      <c r="B97" s="1">
        <v>45371</v>
      </c>
      <c r="C97">
        <f>YEAR(Table1[[#This Row],[ProductionDate]])</f>
        <v>2024</v>
      </c>
      <c r="D97" t="s">
        <v>27</v>
      </c>
      <c r="E97" t="s">
        <v>24</v>
      </c>
      <c r="F97" t="s">
        <v>10</v>
      </c>
      <c r="G97">
        <v>389</v>
      </c>
      <c r="H97" s="3">
        <v>37744</v>
      </c>
      <c r="I97" s="3">
        <f t="shared" si="2"/>
        <v>14682416</v>
      </c>
      <c r="J97" t="s">
        <v>11</v>
      </c>
      <c r="K97">
        <v>42</v>
      </c>
      <c r="L97" s="2" t="str" cm="1">
        <f t="array" ref="L97">_xlfn.IFS(K97&gt;=50, "50-59", K97&gt;=40, "40-49", K97&gt;=30, "30-39", K97&gt;=20, "20-29")</f>
        <v>40-49</v>
      </c>
    </row>
    <row r="98" spans="1:12" x14ac:dyDescent="0.3">
      <c r="A98">
        <v>38</v>
      </c>
      <c r="B98" s="1">
        <v>45467</v>
      </c>
      <c r="C98">
        <f>YEAR(Table1[[#This Row],[ProductionDate]])</f>
        <v>2024</v>
      </c>
      <c r="D98" t="s">
        <v>12</v>
      </c>
      <c r="E98" t="s">
        <v>24</v>
      </c>
      <c r="F98" t="s">
        <v>23</v>
      </c>
      <c r="G98">
        <v>115</v>
      </c>
      <c r="H98" s="3">
        <v>14076</v>
      </c>
      <c r="I98" s="3">
        <f t="shared" ref="I98:I129" si="3">G98*H98</f>
        <v>1618740</v>
      </c>
      <c r="J98" t="s">
        <v>11</v>
      </c>
      <c r="K98">
        <v>42</v>
      </c>
      <c r="L98" s="2" t="str" cm="1">
        <f t="array" ref="L98">_xlfn.IFS(K98&gt;=50, "50-59", K98&gt;=40, "40-49", K98&gt;=30, "30-39", K98&gt;=20, "20-29")</f>
        <v>40-49</v>
      </c>
    </row>
    <row r="99" spans="1:12" x14ac:dyDescent="0.3">
      <c r="A99">
        <v>41</v>
      </c>
      <c r="B99" s="1">
        <v>45407</v>
      </c>
      <c r="C99">
        <f>YEAR(Table1[[#This Row],[ProductionDate]])</f>
        <v>2024</v>
      </c>
      <c r="D99" t="s">
        <v>12</v>
      </c>
      <c r="E99" t="s">
        <v>24</v>
      </c>
      <c r="F99" t="s">
        <v>14</v>
      </c>
      <c r="G99">
        <v>51</v>
      </c>
      <c r="H99" s="3">
        <v>35280</v>
      </c>
      <c r="I99" s="3">
        <f t="shared" si="3"/>
        <v>1799280</v>
      </c>
      <c r="J99" t="s">
        <v>11</v>
      </c>
      <c r="K99">
        <v>42</v>
      </c>
      <c r="L99" s="2" t="str" cm="1">
        <f t="array" ref="L99">_xlfn.IFS(K99&gt;=50, "50-59", K99&gt;=40, "40-49", K99&gt;=30, "30-39", K99&gt;=20, "20-29")</f>
        <v>40-49</v>
      </c>
    </row>
    <row r="100" spans="1:12" x14ac:dyDescent="0.3">
      <c r="A100">
        <v>42</v>
      </c>
      <c r="B100" s="1">
        <v>45424</v>
      </c>
      <c r="C100">
        <f>YEAR(Table1[[#This Row],[ProductionDate]])</f>
        <v>2024</v>
      </c>
      <c r="D100" t="s">
        <v>15</v>
      </c>
      <c r="E100" t="s">
        <v>24</v>
      </c>
      <c r="F100" t="s">
        <v>10</v>
      </c>
      <c r="G100">
        <v>382</v>
      </c>
      <c r="H100" s="3">
        <v>37490</v>
      </c>
      <c r="I100" s="3">
        <f t="shared" si="3"/>
        <v>14321180</v>
      </c>
      <c r="J100" t="s">
        <v>11</v>
      </c>
      <c r="K100">
        <v>42</v>
      </c>
      <c r="L100" s="2" t="str" cm="1">
        <f t="array" ref="L100">_xlfn.IFS(K100&gt;=50, "50-59", K100&gt;=40, "40-49", K100&gt;=30, "30-39", K100&gt;=20, "20-29")</f>
        <v>40-49</v>
      </c>
    </row>
    <row r="101" spans="1:12" x14ac:dyDescent="0.3">
      <c r="A101">
        <v>52</v>
      </c>
      <c r="B101" s="1">
        <v>45350</v>
      </c>
      <c r="C101">
        <f>YEAR(Table1[[#This Row],[ProductionDate]])</f>
        <v>2024</v>
      </c>
      <c r="D101" t="s">
        <v>8</v>
      </c>
      <c r="E101" t="s">
        <v>24</v>
      </c>
      <c r="F101" t="s">
        <v>17</v>
      </c>
      <c r="G101">
        <v>343</v>
      </c>
      <c r="H101" s="3">
        <v>33344</v>
      </c>
      <c r="I101" s="3">
        <f t="shared" si="3"/>
        <v>11436992</v>
      </c>
      <c r="J101" t="s">
        <v>11</v>
      </c>
      <c r="K101">
        <v>42</v>
      </c>
      <c r="L101" s="2" t="str" cm="1">
        <f t="array" ref="L101">_xlfn.IFS(K101&gt;=50, "50-59", K101&gt;=40, "40-49", K101&gt;=30, "30-39", K101&gt;=20, "20-29")</f>
        <v>40-49</v>
      </c>
    </row>
    <row r="102" spans="1:12" x14ac:dyDescent="0.3">
      <c r="A102">
        <v>55</v>
      </c>
      <c r="B102" s="1">
        <v>45549</v>
      </c>
      <c r="C102">
        <f>YEAR(Table1[[#This Row],[ProductionDate]])</f>
        <v>2024</v>
      </c>
      <c r="D102" t="s">
        <v>8</v>
      </c>
      <c r="E102" t="s">
        <v>24</v>
      </c>
      <c r="F102" t="s">
        <v>14</v>
      </c>
      <c r="G102">
        <v>491</v>
      </c>
      <c r="H102" s="3">
        <v>59458</v>
      </c>
      <c r="I102" s="3">
        <f t="shared" si="3"/>
        <v>29193878</v>
      </c>
      <c r="J102" t="s">
        <v>11</v>
      </c>
      <c r="K102">
        <v>42</v>
      </c>
      <c r="L102" s="2" t="str" cm="1">
        <f t="array" ref="L102">_xlfn.IFS(K102&gt;=50, "50-59", K102&gt;=40, "40-49", K102&gt;=30, "30-39", K102&gt;=20, "20-29")</f>
        <v>40-49</v>
      </c>
    </row>
    <row r="103" spans="1:12" x14ac:dyDescent="0.3">
      <c r="A103">
        <v>58</v>
      </c>
      <c r="B103" s="1">
        <v>45292</v>
      </c>
      <c r="C103">
        <f>YEAR(Table1[[#This Row],[ProductionDate]])</f>
        <v>2024</v>
      </c>
      <c r="D103" t="s">
        <v>8</v>
      </c>
      <c r="E103" t="s">
        <v>24</v>
      </c>
      <c r="F103" t="s">
        <v>10</v>
      </c>
      <c r="G103">
        <v>160</v>
      </c>
      <c r="H103" s="3">
        <v>59248</v>
      </c>
      <c r="I103" s="3">
        <f t="shared" si="3"/>
        <v>9479680</v>
      </c>
      <c r="J103" t="s">
        <v>11</v>
      </c>
      <c r="K103">
        <v>42</v>
      </c>
      <c r="L103" s="2" t="str" cm="1">
        <f t="array" ref="L103">_xlfn.IFS(K103&gt;=50, "50-59", K103&gt;=40, "40-49", K103&gt;=30, "30-39", K103&gt;=20, "20-29")</f>
        <v>40-49</v>
      </c>
    </row>
    <row r="104" spans="1:12" x14ac:dyDescent="0.3">
      <c r="A104">
        <v>65</v>
      </c>
      <c r="B104" s="1">
        <v>45378</v>
      </c>
      <c r="C104">
        <f>YEAR(Table1[[#This Row],[ProductionDate]])</f>
        <v>2024</v>
      </c>
      <c r="D104" t="s">
        <v>27</v>
      </c>
      <c r="E104" t="s">
        <v>24</v>
      </c>
      <c r="F104" t="s">
        <v>10</v>
      </c>
      <c r="G104">
        <v>495</v>
      </c>
      <c r="H104" s="3">
        <v>679</v>
      </c>
      <c r="I104" s="3">
        <f t="shared" si="3"/>
        <v>336105</v>
      </c>
      <c r="J104" t="s">
        <v>11</v>
      </c>
      <c r="K104">
        <v>42</v>
      </c>
      <c r="L104" s="2" t="str" cm="1">
        <f t="array" ref="L104">_xlfn.IFS(K104&gt;=50, "50-59", K104&gt;=40, "40-49", K104&gt;=30, "30-39", K104&gt;=20, "20-29")</f>
        <v>40-49</v>
      </c>
    </row>
    <row r="105" spans="1:12" x14ac:dyDescent="0.3">
      <c r="A105">
        <v>72</v>
      </c>
      <c r="B105" s="1">
        <v>45356</v>
      </c>
      <c r="C105">
        <f>YEAR(Table1[[#This Row],[ProductionDate]])</f>
        <v>2024</v>
      </c>
      <c r="D105" t="s">
        <v>15</v>
      </c>
      <c r="E105" t="s">
        <v>24</v>
      </c>
      <c r="F105" t="s">
        <v>14</v>
      </c>
      <c r="G105">
        <v>218</v>
      </c>
      <c r="H105" s="3">
        <v>7125</v>
      </c>
      <c r="I105" s="3">
        <f t="shared" si="3"/>
        <v>1553250</v>
      </c>
      <c r="J105" t="s">
        <v>11</v>
      </c>
      <c r="K105">
        <v>42</v>
      </c>
      <c r="L105" s="2" t="str" cm="1">
        <f t="array" ref="L105">_xlfn.IFS(K105&gt;=50, "50-59", K105&gt;=40, "40-49", K105&gt;=30, "30-39", K105&gt;=20, "20-29")</f>
        <v>40-49</v>
      </c>
    </row>
    <row r="106" spans="1:12" x14ac:dyDescent="0.3">
      <c r="A106">
        <v>73</v>
      </c>
      <c r="B106" s="1">
        <v>45506</v>
      </c>
      <c r="C106">
        <f>YEAR(Table1[[#This Row],[ProductionDate]])</f>
        <v>2024</v>
      </c>
      <c r="D106" t="s">
        <v>12</v>
      </c>
      <c r="E106" t="s">
        <v>24</v>
      </c>
      <c r="F106" t="s">
        <v>17</v>
      </c>
      <c r="G106">
        <v>265</v>
      </c>
      <c r="H106" s="3">
        <v>12320</v>
      </c>
      <c r="I106" s="3">
        <f t="shared" si="3"/>
        <v>3264800</v>
      </c>
      <c r="J106" t="s">
        <v>11</v>
      </c>
      <c r="K106">
        <v>42</v>
      </c>
      <c r="L106" s="2" t="str" cm="1">
        <f t="array" ref="L106">_xlfn.IFS(K106&gt;=50, "50-59", K106&gt;=40, "40-49", K106&gt;=30, "30-39", K106&gt;=20, "20-29")</f>
        <v>40-49</v>
      </c>
    </row>
    <row r="107" spans="1:12" x14ac:dyDescent="0.3">
      <c r="A107">
        <v>77</v>
      </c>
      <c r="B107" s="1">
        <v>45478</v>
      </c>
      <c r="C107">
        <f>YEAR(Table1[[#This Row],[ProductionDate]])</f>
        <v>2024</v>
      </c>
      <c r="D107" t="s">
        <v>12</v>
      </c>
      <c r="E107" t="s">
        <v>24</v>
      </c>
      <c r="F107" t="s">
        <v>14</v>
      </c>
      <c r="G107">
        <v>115</v>
      </c>
      <c r="H107" s="3">
        <v>34804</v>
      </c>
      <c r="I107" s="3">
        <f t="shared" si="3"/>
        <v>4002460</v>
      </c>
      <c r="J107" t="s">
        <v>11</v>
      </c>
      <c r="K107">
        <v>42</v>
      </c>
      <c r="L107" s="2" t="str" cm="1">
        <f t="array" ref="L107">_xlfn.IFS(K107&gt;=50, "50-59", K107&gt;=40, "40-49", K107&gt;=30, "30-39", K107&gt;=20, "20-29")</f>
        <v>40-49</v>
      </c>
    </row>
    <row r="108" spans="1:12" x14ac:dyDescent="0.3">
      <c r="A108">
        <v>79</v>
      </c>
      <c r="B108" s="1">
        <v>45544</v>
      </c>
      <c r="C108">
        <f>YEAR(Table1[[#This Row],[ProductionDate]])</f>
        <v>2024</v>
      </c>
      <c r="D108" t="s">
        <v>27</v>
      </c>
      <c r="E108" t="s">
        <v>24</v>
      </c>
      <c r="F108" t="s">
        <v>17</v>
      </c>
      <c r="G108">
        <v>519</v>
      </c>
      <c r="H108" s="3">
        <v>45312</v>
      </c>
      <c r="I108" s="3">
        <f t="shared" si="3"/>
        <v>23516928</v>
      </c>
      <c r="J108" t="s">
        <v>11</v>
      </c>
      <c r="K108">
        <v>42</v>
      </c>
      <c r="L108" s="2" t="str" cm="1">
        <f t="array" ref="L108">_xlfn.IFS(K108&gt;=50, "50-59", K108&gt;=40, "40-49", K108&gt;=30, "30-39", K108&gt;=20, "20-29")</f>
        <v>40-49</v>
      </c>
    </row>
    <row r="109" spans="1:12" x14ac:dyDescent="0.3">
      <c r="A109">
        <v>81</v>
      </c>
      <c r="B109" s="1">
        <v>45335</v>
      </c>
      <c r="C109">
        <f>YEAR(Table1[[#This Row],[ProductionDate]])</f>
        <v>2024</v>
      </c>
      <c r="D109" t="s">
        <v>27</v>
      </c>
      <c r="E109" t="s">
        <v>24</v>
      </c>
      <c r="F109" t="s">
        <v>10</v>
      </c>
      <c r="G109">
        <v>32</v>
      </c>
      <c r="H109" s="3">
        <v>3132</v>
      </c>
      <c r="I109" s="3">
        <f t="shared" si="3"/>
        <v>100224</v>
      </c>
      <c r="J109" t="s">
        <v>11</v>
      </c>
      <c r="K109">
        <v>42</v>
      </c>
      <c r="L109" s="2" t="str" cm="1">
        <f t="array" ref="L109">_xlfn.IFS(K109&gt;=50, "50-59", K109&gt;=40, "40-49", K109&gt;=30, "30-39", K109&gt;=20, "20-29")</f>
        <v>40-49</v>
      </c>
    </row>
    <row r="110" spans="1:12" x14ac:dyDescent="0.3">
      <c r="A110">
        <v>85</v>
      </c>
      <c r="B110" s="1">
        <v>45309</v>
      </c>
      <c r="C110">
        <f>YEAR(Table1[[#This Row],[ProductionDate]])</f>
        <v>2024</v>
      </c>
      <c r="D110" t="s">
        <v>12</v>
      </c>
      <c r="E110" t="s">
        <v>24</v>
      </c>
      <c r="F110" t="s">
        <v>23</v>
      </c>
      <c r="G110">
        <v>192</v>
      </c>
      <c r="H110" s="3">
        <v>18648</v>
      </c>
      <c r="I110" s="3">
        <f t="shared" si="3"/>
        <v>3580416</v>
      </c>
      <c r="J110" t="s">
        <v>11</v>
      </c>
      <c r="K110">
        <v>42</v>
      </c>
      <c r="L110" s="2" t="str" cm="1">
        <f t="array" ref="L110">_xlfn.IFS(K110&gt;=50, "50-59", K110&gt;=40, "40-49", K110&gt;=30, "30-39", K110&gt;=20, "20-29")</f>
        <v>40-49</v>
      </c>
    </row>
    <row r="111" spans="1:12" x14ac:dyDescent="0.3">
      <c r="A111">
        <v>87</v>
      </c>
      <c r="B111" s="1">
        <v>45330</v>
      </c>
      <c r="C111">
        <f>YEAR(Table1[[#This Row],[ProductionDate]])</f>
        <v>2024</v>
      </c>
      <c r="D111" t="s">
        <v>12</v>
      </c>
      <c r="E111" t="s">
        <v>24</v>
      </c>
      <c r="F111" t="s">
        <v>14</v>
      </c>
      <c r="G111">
        <v>209</v>
      </c>
      <c r="H111" s="3">
        <v>51221</v>
      </c>
      <c r="I111" s="3">
        <f t="shared" si="3"/>
        <v>10705189</v>
      </c>
      <c r="J111" t="s">
        <v>11</v>
      </c>
      <c r="K111">
        <v>42</v>
      </c>
      <c r="L111" s="2" t="str" cm="1">
        <f t="array" ref="L111">_xlfn.IFS(K111&gt;=50, "50-59", K111&gt;=40, "40-49", K111&gt;=30, "30-39", K111&gt;=20, "20-29")</f>
        <v>40-49</v>
      </c>
    </row>
    <row r="112" spans="1:12" x14ac:dyDescent="0.3">
      <c r="A112">
        <v>91</v>
      </c>
      <c r="B112" s="1">
        <v>45444</v>
      </c>
      <c r="C112">
        <f>YEAR(Table1[[#This Row],[ProductionDate]])</f>
        <v>2024</v>
      </c>
      <c r="D112" t="s">
        <v>15</v>
      </c>
      <c r="E112" t="s">
        <v>24</v>
      </c>
      <c r="F112" t="s">
        <v>17</v>
      </c>
      <c r="G112">
        <v>386</v>
      </c>
      <c r="H112" s="3">
        <v>47952</v>
      </c>
      <c r="I112" s="3">
        <f t="shared" si="3"/>
        <v>18509472</v>
      </c>
      <c r="J112" t="s">
        <v>11</v>
      </c>
      <c r="K112">
        <v>42</v>
      </c>
      <c r="L112" s="2" t="str" cm="1">
        <f t="array" ref="L112">_xlfn.IFS(K112&gt;=50, "50-59", K112&gt;=40, "40-49", K112&gt;=30, "30-39", K112&gt;=20, "20-29")</f>
        <v>40-49</v>
      </c>
    </row>
    <row r="113" spans="1:12" x14ac:dyDescent="0.3">
      <c r="A113">
        <v>95</v>
      </c>
      <c r="B113" s="1">
        <v>45521</v>
      </c>
      <c r="C113">
        <f>YEAR(Table1[[#This Row],[ProductionDate]])</f>
        <v>2024</v>
      </c>
      <c r="D113" t="s">
        <v>15</v>
      </c>
      <c r="E113" t="s">
        <v>24</v>
      </c>
      <c r="F113" t="s">
        <v>14</v>
      </c>
      <c r="G113">
        <v>306</v>
      </c>
      <c r="H113" s="3">
        <v>679</v>
      </c>
      <c r="I113" s="3">
        <f t="shared" si="3"/>
        <v>207774</v>
      </c>
      <c r="J113" t="s">
        <v>11</v>
      </c>
      <c r="K113">
        <v>42</v>
      </c>
      <c r="L113" s="2" t="str" cm="1">
        <f t="array" ref="L113">_xlfn.IFS(K113&gt;=50, "50-59", K113&gt;=40, "40-49", K113&gt;=30, "30-39", K113&gt;=20, "20-29")</f>
        <v>40-49</v>
      </c>
    </row>
    <row r="114" spans="1:12" x14ac:dyDescent="0.3">
      <c r="A114">
        <v>99</v>
      </c>
      <c r="B114" s="1">
        <v>45464</v>
      </c>
      <c r="C114">
        <f>YEAR(Table1[[#This Row],[ProductionDate]])</f>
        <v>2024</v>
      </c>
      <c r="D114" t="s">
        <v>12</v>
      </c>
      <c r="E114" t="s">
        <v>24</v>
      </c>
      <c r="F114" t="s">
        <v>23</v>
      </c>
      <c r="G114">
        <v>216</v>
      </c>
      <c r="H114" s="3">
        <v>36934</v>
      </c>
      <c r="I114" s="3">
        <f t="shared" si="3"/>
        <v>7977744</v>
      </c>
      <c r="J114" t="s">
        <v>11</v>
      </c>
      <c r="K114">
        <v>42</v>
      </c>
      <c r="L114" s="2" t="str" cm="1">
        <f t="array" ref="L114">_xlfn.IFS(K114&gt;=50, "50-59", K114&gt;=40, "40-49", K114&gt;=30, "30-39", K114&gt;=20, "20-29")</f>
        <v>40-49</v>
      </c>
    </row>
    <row r="115" spans="1:12" x14ac:dyDescent="0.3">
      <c r="A115">
        <v>105</v>
      </c>
      <c r="B115" s="1">
        <v>45350</v>
      </c>
      <c r="C115">
        <f>YEAR(Table1[[#This Row],[ProductionDate]])</f>
        <v>2024</v>
      </c>
      <c r="D115" t="s">
        <v>15</v>
      </c>
      <c r="E115" t="s">
        <v>24</v>
      </c>
      <c r="F115" t="s">
        <v>17</v>
      </c>
      <c r="G115">
        <v>318</v>
      </c>
      <c r="H115" s="3">
        <v>16864</v>
      </c>
      <c r="I115" s="3">
        <f t="shared" si="3"/>
        <v>5362752</v>
      </c>
      <c r="J115" t="s">
        <v>11</v>
      </c>
      <c r="K115">
        <v>42</v>
      </c>
      <c r="L115" s="2" t="str" cm="1">
        <f t="array" ref="L115">_xlfn.IFS(K115&gt;=50, "50-59", K115&gt;=40, "40-49", K115&gt;=30, "30-39", K115&gt;=20, "20-29")</f>
        <v>40-49</v>
      </c>
    </row>
    <row r="116" spans="1:12" x14ac:dyDescent="0.3">
      <c r="A116">
        <v>106</v>
      </c>
      <c r="B116" s="1">
        <v>45392</v>
      </c>
      <c r="C116">
        <f>YEAR(Table1[[#This Row],[ProductionDate]])</f>
        <v>2024</v>
      </c>
      <c r="D116" t="s">
        <v>8</v>
      </c>
      <c r="E116" t="s">
        <v>24</v>
      </c>
      <c r="F116" t="s">
        <v>10</v>
      </c>
      <c r="G116">
        <v>51</v>
      </c>
      <c r="H116" s="3">
        <v>56888</v>
      </c>
      <c r="I116" s="3">
        <f t="shared" si="3"/>
        <v>2901288</v>
      </c>
      <c r="J116" t="s">
        <v>11</v>
      </c>
      <c r="K116">
        <v>42</v>
      </c>
      <c r="L116" s="2" t="str" cm="1">
        <f t="array" ref="L116">_xlfn.IFS(K116&gt;=50, "50-59", K116&gt;=40, "40-49", K116&gt;=30, "30-39", K116&gt;=20, "20-29")</f>
        <v>40-49</v>
      </c>
    </row>
    <row r="117" spans="1:12" x14ac:dyDescent="0.3">
      <c r="A117">
        <v>3</v>
      </c>
      <c r="B117" s="1">
        <v>45504</v>
      </c>
      <c r="C117">
        <f>YEAR(Table1[[#This Row],[ProductionDate]])</f>
        <v>2024</v>
      </c>
      <c r="D117" t="s">
        <v>15</v>
      </c>
      <c r="E117" t="s">
        <v>16</v>
      </c>
      <c r="F117" t="s">
        <v>17</v>
      </c>
      <c r="G117">
        <v>478</v>
      </c>
      <c r="H117" s="3">
        <v>76076</v>
      </c>
      <c r="I117" s="3">
        <f t="shared" si="3"/>
        <v>36364328</v>
      </c>
      <c r="J117" t="s">
        <v>11</v>
      </c>
      <c r="K117">
        <v>36</v>
      </c>
      <c r="L117" s="2" t="str" cm="1">
        <f t="array" ref="L117">_xlfn.IFS(K117&gt;=50, "50-59", K117&gt;=40, "40-49", K117&gt;=30, "30-39", K117&gt;=20, "20-29")</f>
        <v>30-39</v>
      </c>
    </row>
    <row r="118" spans="1:12" x14ac:dyDescent="0.3">
      <c r="A118">
        <v>39</v>
      </c>
      <c r="B118" s="1">
        <v>45489</v>
      </c>
      <c r="C118">
        <f>YEAR(Table1[[#This Row],[ProductionDate]])</f>
        <v>2024</v>
      </c>
      <c r="D118" t="s">
        <v>15</v>
      </c>
      <c r="E118" t="s">
        <v>16</v>
      </c>
      <c r="F118" t="s">
        <v>10</v>
      </c>
      <c r="G118">
        <v>248</v>
      </c>
      <c r="H118" s="3">
        <v>12870</v>
      </c>
      <c r="I118" s="3">
        <f t="shared" si="3"/>
        <v>3191760</v>
      </c>
      <c r="J118" t="s">
        <v>11</v>
      </c>
      <c r="K118">
        <v>36</v>
      </c>
      <c r="L118" s="2" t="str" cm="1">
        <f t="array" ref="L118">_xlfn.IFS(K118&gt;=50, "50-59", K118&gt;=40, "40-49", K118&gt;=30, "30-39", K118&gt;=20, "20-29")</f>
        <v>30-39</v>
      </c>
    </row>
    <row r="119" spans="1:12" x14ac:dyDescent="0.3">
      <c r="A119">
        <v>45</v>
      </c>
      <c r="B119" s="1">
        <v>45458</v>
      </c>
      <c r="C119">
        <f>YEAR(Table1[[#This Row],[ProductionDate]])</f>
        <v>2024</v>
      </c>
      <c r="D119" t="s">
        <v>12</v>
      </c>
      <c r="E119" t="s">
        <v>16</v>
      </c>
      <c r="F119" t="s">
        <v>23</v>
      </c>
      <c r="G119">
        <v>79</v>
      </c>
      <c r="H119" s="3">
        <v>11078</v>
      </c>
      <c r="I119" s="3">
        <f t="shared" si="3"/>
        <v>875162</v>
      </c>
      <c r="J119" t="s">
        <v>11</v>
      </c>
      <c r="K119">
        <v>36</v>
      </c>
      <c r="L119" s="2" t="str" cm="1">
        <f t="array" ref="L119">_xlfn.IFS(K119&gt;=50, "50-59", K119&gt;=40, "40-49", K119&gt;=30, "30-39", K119&gt;=20, "20-29")</f>
        <v>30-39</v>
      </c>
    </row>
    <row r="120" spans="1:12" x14ac:dyDescent="0.3">
      <c r="A120">
        <v>69</v>
      </c>
      <c r="B120" s="1">
        <v>45532</v>
      </c>
      <c r="C120">
        <f>YEAR(Table1[[#This Row],[ProductionDate]])</f>
        <v>2024</v>
      </c>
      <c r="D120" t="s">
        <v>27</v>
      </c>
      <c r="E120" t="s">
        <v>16</v>
      </c>
      <c r="F120" t="s">
        <v>14</v>
      </c>
      <c r="G120">
        <v>183</v>
      </c>
      <c r="H120" s="3">
        <v>679</v>
      </c>
      <c r="I120" s="3">
        <f t="shared" si="3"/>
        <v>124257</v>
      </c>
      <c r="J120" t="s">
        <v>11</v>
      </c>
      <c r="K120">
        <v>36</v>
      </c>
      <c r="L120" s="2" t="str" cm="1">
        <f t="array" ref="L120">_xlfn.IFS(K120&gt;=50, "50-59", K120&gt;=40, "40-49", K120&gt;=30, "30-39", K120&gt;=20, "20-29")</f>
        <v>30-39</v>
      </c>
    </row>
    <row r="121" spans="1:12" x14ac:dyDescent="0.3">
      <c r="A121">
        <v>120</v>
      </c>
      <c r="B121" s="1">
        <v>45361</v>
      </c>
      <c r="C121">
        <f>YEAR(Table1[[#This Row],[ProductionDate]])</f>
        <v>2024</v>
      </c>
      <c r="D121" t="s">
        <v>27</v>
      </c>
      <c r="E121" t="s">
        <v>16</v>
      </c>
      <c r="F121" t="s">
        <v>10</v>
      </c>
      <c r="G121">
        <v>497</v>
      </c>
      <c r="H121" s="3">
        <v>46548</v>
      </c>
      <c r="I121" s="3">
        <f t="shared" si="3"/>
        <v>23134356</v>
      </c>
      <c r="J121" t="s">
        <v>11</v>
      </c>
      <c r="K121">
        <v>36</v>
      </c>
      <c r="L121" s="2" t="str" cm="1">
        <f t="array" ref="L121">_xlfn.IFS(K121&gt;=50, "50-59", K121&gt;=40, "40-49", K121&gt;=30, "30-39", K121&gt;=20, "20-29")</f>
        <v>30-39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ABB60-90C6-44D9-BF71-A6156B9F9AAE}">
  <dimension ref="A3:V122"/>
  <sheetViews>
    <sheetView zoomScale="85" zoomScaleNormal="85" workbookViewId="0">
      <selection activeCell="B26" sqref="B26"/>
    </sheetView>
  </sheetViews>
  <sheetFormatPr defaultRowHeight="14.4" x14ac:dyDescent="0.3"/>
  <cols>
    <col min="1" max="1" width="13.44140625" bestFit="1" customWidth="1"/>
    <col min="2" max="2" width="21.33203125" bestFit="1" customWidth="1"/>
    <col min="3" max="3" width="18.77734375" customWidth="1"/>
    <col min="4" max="4" width="11.6640625" bestFit="1" customWidth="1"/>
    <col min="5" max="5" width="19.21875" bestFit="1" customWidth="1"/>
    <col min="6" max="6" width="12.5546875" customWidth="1"/>
    <col min="7" max="7" width="11.44140625" bestFit="1" customWidth="1"/>
    <col min="8" max="8" width="10.33203125" bestFit="1" customWidth="1"/>
    <col min="9" max="9" width="14.6640625" bestFit="1" customWidth="1"/>
    <col min="10" max="10" width="15.44140625" bestFit="1" customWidth="1"/>
    <col min="11" max="11" width="13" bestFit="1" customWidth="1"/>
    <col min="12" max="12" width="11.88671875" bestFit="1" customWidth="1"/>
    <col min="13" max="13" width="19.21875" bestFit="1" customWidth="1"/>
    <col min="14" max="14" width="10.33203125" bestFit="1" customWidth="1"/>
    <col min="15" max="15" width="13.88671875" bestFit="1" customWidth="1"/>
    <col min="16" max="16" width="18.109375" bestFit="1" customWidth="1"/>
    <col min="17" max="17" width="9.77734375" bestFit="1" customWidth="1"/>
    <col min="18" max="18" width="13.88671875" bestFit="1" customWidth="1"/>
    <col min="19" max="20" width="10.33203125" bestFit="1" customWidth="1"/>
    <col min="21" max="21" width="18.109375" bestFit="1" customWidth="1"/>
    <col min="22" max="23" width="13.88671875" bestFit="1" customWidth="1"/>
    <col min="24" max="110" width="10.33203125" bestFit="1" customWidth="1"/>
    <col min="111" max="111" width="10.77734375" bestFit="1" customWidth="1"/>
  </cols>
  <sheetData>
    <row r="3" spans="1:15" x14ac:dyDescent="0.3">
      <c r="A3" t="s">
        <v>52</v>
      </c>
      <c r="D3" s="4" t="s">
        <v>56</v>
      </c>
      <c r="E3" t="s">
        <v>53</v>
      </c>
      <c r="G3" s="4" t="s">
        <v>56</v>
      </c>
      <c r="H3" t="s">
        <v>54</v>
      </c>
      <c r="I3" t="s">
        <v>55</v>
      </c>
      <c r="K3" s="4" t="s">
        <v>29</v>
      </c>
      <c r="L3" t="s">
        <v>53</v>
      </c>
      <c r="M3" t="s">
        <v>54</v>
      </c>
      <c r="N3" t="s">
        <v>55</v>
      </c>
    </row>
    <row r="4" spans="1:15" x14ac:dyDescent="0.3">
      <c r="A4" s="10">
        <v>120</v>
      </c>
      <c r="D4" s="5" t="s">
        <v>10</v>
      </c>
      <c r="E4" s="10">
        <v>13137</v>
      </c>
      <c r="G4" s="5" t="s">
        <v>10</v>
      </c>
      <c r="H4" s="6">
        <v>1152805</v>
      </c>
      <c r="I4" s="6">
        <v>333544960</v>
      </c>
      <c r="K4" s="5" t="s">
        <v>34</v>
      </c>
      <c r="L4" s="10">
        <v>15531</v>
      </c>
      <c r="M4" s="6">
        <v>1399617</v>
      </c>
      <c r="N4" s="6">
        <v>467003854</v>
      </c>
    </row>
    <row r="5" spans="1:15" x14ac:dyDescent="0.3">
      <c r="D5" s="5" t="s">
        <v>17</v>
      </c>
      <c r="E5" s="10">
        <v>9409</v>
      </c>
      <c r="G5" s="5" t="s">
        <v>23</v>
      </c>
      <c r="H5" s="6">
        <v>604575</v>
      </c>
      <c r="I5" s="6">
        <v>189537830</v>
      </c>
      <c r="K5" s="5" t="s">
        <v>36</v>
      </c>
      <c r="L5" s="10">
        <v>12096</v>
      </c>
      <c r="M5" s="6">
        <v>1296345</v>
      </c>
      <c r="N5" s="6">
        <v>372633071</v>
      </c>
    </row>
    <row r="6" spans="1:15" x14ac:dyDescent="0.3">
      <c r="D6" s="5" t="s">
        <v>23</v>
      </c>
      <c r="E6" s="10">
        <v>6907</v>
      </c>
      <c r="G6" s="5" t="s">
        <v>14</v>
      </c>
      <c r="H6" s="6">
        <v>703282</v>
      </c>
      <c r="I6" s="6">
        <v>219793568</v>
      </c>
      <c r="K6" s="5" t="s">
        <v>37</v>
      </c>
      <c r="L6" s="10">
        <v>5615</v>
      </c>
      <c r="M6" s="6">
        <v>527865</v>
      </c>
      <c r="N6" s="6">
        <v>172829261</v>
      </c>
    </row>
    <row r="7" spans="1:15" x14ac:dyDescent="0.3">
      <c r="A7" s="4" t="s">
        <v>7</v>
      </c>
      <c r="B7" t="s">
        <v>52</v>
      </c>
      <c r="D7" s="5" t="s">
        <v>14</v>
      </c>
      <c r="E7" s="10">
        <v>5274</v>
      </c>
      <c r="G7" s="5" t="s">
        <v>17</v>
      </c>
      <c r="H7" s="6">
        <v>910416</v>
      </c>
      <c r="I7" s="6">
        <v>333279691</v>
      </c>
      <c r="K7" s="5" t="s">
        <v>35</v>
      </c>
      <c r="L7" s="10">
        <v>1485</v>
      </c>
      <c r="M7" s="6">
        <v>147251</v>
      </c>
      <c r="N7" s="6">
        <v>63689863</v>
      </c>
    </row>
    <row r="8" spans="1:15" x14ac:dyDescent="0.3">
      <c r="A8" s="5" t="s">
        <v>11</v>
      </c>
      <c r="B8" s="10">
        <v>74</v>
      </c>
      <c r="D8" s="5" t="s">
        <v>32</v>
      </c>
      <c r="E8" s="10">
        <v>34727</v>
      </c>
      <c r="G8" s="5" t="s">
        <v>32</v>
      </c>
      <c r="H8" s="6">
        <v>3371078</v>
      </c>
      <c r="I8" s="6">
        <v>1076156049</v>
      </c>
      <c r="K8" s="5" t="s">
        <v>32</v>
      </c>
      <c r="L8" s="10">
        <v>34727</v>
      </c>
      <c r="M8" s="6">
        <v>3371078</v>
      </c>
      <c r="N8" s="6">
        <v>1076156049</v>
      </c>
    </row>
    <row r="9" spans="1:15" x14ac:dyDescent="0.3">
      <c r="A9" s="5" t="s">
        <v>18</v>
      </c>
      <c r="B9" s="10">
        <v>46</v>
      </c>
    </row>
    <row r="10" spans="1:15" x14ac:dyDescent="0.3">
      <c r="A10" s="5" t="s">
        <v>32</v>
      </c>
      <c r="B10" s="10">
        <v>120</v>
      </c>
    </row>
    <row r="12" spans="1:15" x14ac:dyDescent="0.3">
      <c r="D12" s="4" t="s">
        <v>3</v>
      </c>
      <c r="E12" t="s">
        <v>53</v>
      </c>
      <c r="G12" s="4" t="s">
        <v>3</v>
      </c>
      <c r="H12" t="s">
        <v>54</v>
      </c>
      <c r="I12" t="s">
        <v>55</v>
      </c>
      <c r="K12" s="4" t="s">
        <v>57</v>
      </c>
      <c r="L12" s="4" t="s">
        <v>58</v>
      </c>
      <c r="M12" t="s">
        <v>53</v>
      </c>
      <c r="N12" t="s">
        <v>54</v>
      </c>
      <c r="O12" t="s">
        <v>55</v>
      </c>
    </row>
    <row r="13" spans="1:15" x14ac:dyDescent="0.3">
      <c r="A13" t="s">
        <v>53</v>
      </c>
      <c r="D13" s="5" t="s">
        <v>24</v>
      </c>
      <c r="E13" s="10">
        <v>10562</v>
      </c>
      <c r="G13" s="5" t="s">
        <v>21</v>
      </c>
      <c r="H13" s="6">
        <v>306363</v>
      </c>
      <c r="I13" s="6">
        <v>86169921</v>
      </c>
      <c r="K13" t="s">
        <v>38</v>
      </c>
      <c r="L13" t="s">
        <v>42</v>
      </c>
      <c r="M13" s="10">
        <v>771</v>
      </c>
      <c r="N13" s="6">
        <v>67854</v>
      </c>
      <c r="O13" s="6">
        <v>16282088</v>
      </c>
    </row>
    <row r="14" spans="1:15" x14ac:dyDescent="0.3">
      <c r="A14" s="10">
        <v>34727</v>
      </c>
      <c r="D14" s="5" t="s">
        <v>20</v>
      </c>
      <c r="E14" s="10">
        <v>6157</v>
      </c>
      <c r="G14" s="5" t="s">
        <v>26</v>
      </c>
      <c r="H14" s="6">
        <v>240939</v>
      </c>
      <c r="I14" s="6">
        <v>61760795</v>
      </c>
      <c r="L14" t="s">
        <v>43</v>
      </c>
      <c r="M14" s="10">
        <v>10400</v>
      </c>
      <c r="N14" s="6">
        <v>895369</v>
      </c>
      <c r="O14" s="6">
        <v>307902852</v>
      </c>
    </row>
    <row r="15" spans="1:15" x14ac:dyDescent="0.3">
      <c r="D15" s="5" t="s">
        <v>9</v>
      </c>
      <c r="E15" s="10">
        <v>3576</v>
      </c>
      <c r="G15" s="5" t="s">
        <v>22</v>
      </c>
      <c r="H15" s="6">
        <v>189140</v>
      </c>
      <c r="I15" s="6">
        <v>68141691</v>
      </c>
      <c r="K15" t="s">
        <v>44</v>
      </c>
      <c r="M15" s="10">
        <v>11171</v>
      </c>
      <c r="N15" s="6">
        <v>963223</v>
      </c>
      <c r="O15" s="6">
        <v>324184940</v>
      </c>
    </row>
    <row r="16" spans="1:15" x14ac:dyDescent="0.3">
      <c r="D16" s="5" t="s">
        <v>19</v>
      </c>
      <c r="E16" s="10">
        <v>3566</v>
      </c>
      <c r="G16" s="5" t="s">
        <v>25</v>
      </c>
      <c r="H16" s="6">
        <v>144772</v>
      </c>
      <c r="I16" s="6">
        <v>46117114</v>
      </c>
      <c r="K16" t="s">
        <v>39</v>
      </c>
      <c r="L16" t="s">
        <v>40</v>
      </c>
      <c r="M16" s="10">
        <v>11028</v>
      </c>
      <c r="N16" s="6">
        <v>1221967</v>
      </c>
      <c r="O16" s="6">
        <v>373320700</v>
      </c>
    </row>
    <row r="17" spans="1:22" x14ac:dyDescent="0.3">
      <c r="A17" t="s">
        <v>54</v>
      </c>
      <c r="D17" s="5" t="s">
        <v>13</v>
      </c>
      <c r="E17" s="10">
        <v>2049</v>
      </c>
      <c r="G17" s="5" t="s">
        <v>20</v>
      </c>
      <c r="H17" s="6">
        <v>437373</v>
      </c>
      <c r="I17" s="6">
        <v>165211296</v>
      </c>
      <c r="L17" t="s">
        <v>41</v>
      </c>
      <c r="M17" s="10">
        <v>6749</v>
      </c>
      <c r="N17" s="6">
        <v>698472</v>
      </c>
      <c r="O17" s="6">
        <v>203171025</v>
      </c>
    </row>
    <row r="18" spans="1:22" x14ac:dyDescent="0.3">
      <c r="A18" s="9">
        <v>3371078</v>
      </c>
      <c r="D18" s="5" t="s">
        <v>21</v>
      </c>
      <c r="E18" s="10">
        <v>2017</v>
      </c>
      <c r="G18" s="5" t="s">
        <v>9</v>
      </c>
      <c r="H18" s="6">
        <v>321969</v>
      </c>
      <c r="I18" s="6">
        <v>101363832</v>
      </c>
      <c r="L18" t="s">
        <v>42</v>
      </c>
      <c r="M18" s="10">
        <v>5779</v>
      </c>
      <c r="N18" s="6">
        <v>487416</v>
      </c>
      <c r="O18" s="6">
        <v>175479384</v>
      </c>
    </row>
    <row r="19" spans="1:22" x14ac:dyDescent="0.3">
      <c r="D19" s="5" t="s">
        <v>25</v>
      </c>
      <c r="E19" s="10">
        <v>1992</v>
      </c>
      <c r="G19" s="5" t="s">
        <v>13</v>
      </c>
      <c r="H19" s="6">
        <v>210201</v>
      </c>
      <c r="I19" s="6">
        <v>66836261</v>
      </c>
      <c r="K19" t="s">
        <v>45</v>
      </c>
      <c r="M19" s="10">
        <v>23556</v>
      </c>
      <c r="N19" s="6">
        <v>2407855</v>
      </c>
      <c r="O19" s="6">
        <v>751971109</v>
      </c>
    </row>
    <row r="20" spans="1:22" x14ac:dyDescent="0.3">
      <c r="D20" s="5" t="s">
        <v>22</v>
      </c>
      <c r="E20" s="10">
        <v>1789</v>
      </c>
      <c r="G20" s="5" t="s">
        <v>19</v>
      </c>
      <c r="H20" s="6">
        <v>317664</v>
      </c>
      <c r="I20" s="6">
        <v>105993000</v>
      </c>
    </row>
    <row r="21" spans="1:22" x14ac:dyDescent="0.3">
      <c r="A21" t="s">
        <v>55</v>
      </c>
      <c r="D21" s="5" t="s">
        <v>26</v>
      </c>
      <c r="E21" s="10">
        <v>1534</v>
      </c>
      <c r="G21" s="5" t="s">
        <v>24</v>
      </c>
      <c r="H21" s="6">
        <v>1055406</v>
      </c>
      <c r="I21" s="6">
        <v>310872276</v>
      </c>
    </row>
    <row r="22" spans="1:22" x14ac:dyDescent="0.3">
      <c r="A22" s="9">
        <v>1076156049</v>
      </c>
      <c r="D22" s="5" t="s">
        <v>16</v>
      </c>
      <c r="E22" s="10">
        <v>1485</v>
      </c>
      <c r="G22" s="5" t="s">
        <v>16</v>
      </c>
      <c r="H22" s="6">
        <v>147251</v>
      </c>
      <c r="I22" s="6">
        <v>63689863</v>
      </c>
    </row>
    <row r="23" spans="1:22" x14ac:dyDescent="0.3">
      <c r="D23" s="5" t="s">
        <v>32</v>
      </c>
      <c r="E23" s="10">
        <v>34727</v>
      </c>
      <c r="G23" s="5" t="s">
        <v>32</v>
      </c>
      <c r="H23" s="6">
        <v>3371078</v>
      </c>
      <c r="I23" s="6">
        <v>1076156049</v>
      </c>
      <c r="K23" s="4" t="s">
        <v>57</v>
      </c>
      <c r="L23" t="s">
        <v>53</v>
      </c>
      <c r="P23" s="4" t="s">
        <v>57</v>
      </c>
      <c r="Q23" t="s">
        <v>54</v>
      </c>
      <c r="U23" s="4" t="s">
        <v>57</v>
      </c>
      <c r="V23" t="s">
        <v>55</v>
      </c>
    </row>
    <row r="24" spans="1:22" x14ac:dyDescent="0.3">
      <c r="A24" s="4" t="s">
        <v>31</v>
      </c>
      <c r="B24" t="s">
        <v>33</v>
      </c>
      <c r="K24" s="5" t="s">
        <v>60</v>
      </c>
      <c r="L24" s="10">
        <v>3026</v>
      </c>
      <c r="P24" s="5" t="s">
        <v>60</v>
      </c>
      <c r="Q24" s="6">
        <v>457135</v>
      </c>
      <c r="U24" s="7">
        <v>45191</v>
      </c>
      <c r="V24" s="6">
        <v>2558156</v>
      </c>
    </row>
    <row r="25" spans="1:22" x14ac:dyDescent="0.3">
      <c r="A25" s="5">
        <v>2023</v>
      </c>
      <c r="B25" s="10">
        <v>37</v>
      </c>
      <c r="K25" s="5" t="s">
        <v>61</v>
      </c>
      <c r="L25" s="10">
        <v>4127</v>
      </c>
      <c r="P25" s="5" t="s">
        <v>61</v>
      </c>
      <c r="Q25" s="6">
        <v>460405</v>
      </c>
      <c r="U25" s="7">
        <v>45193</v>
      </c>
      <c r="V25" s="6">
        <v>4771968</v>
      </c>
    </row>
    <row r="26" spans="1:22" x14ac:dyDescent="0.3">
      <c r="A26" s="5">
        <v>2024</v>
      </c>
      <c r="B26" s="10">
        <v>83</v>
      </c>
      <c r="K26" s="5" t="s">
        <v>62</v>
      </c>
      <c r="L26" s="10">
        <v>3875</v>
      </c>
      <c r="P26" s="5" t="s">
        <v>62</v>
      </c>
      <c r="Q26" s="6">
        <v>304427</v>
      </c>
      <c r="U26" s="7">
        <v>45197</v>
      </c>
      <c r="V26" s="6">
        <v>8951964</v>
      </c>
    </row>
    <row r="27" spans="1:22" x14ac:dyDescent="0.3">
      <c r="A27" s="5" t="s">
        <v>32</v>
      </c>
      <c r="B27" s="10">
        <v>120</v>
      </c>
      <c r="D27" s="4" t="s">
        <v>2</v>
      </c>
      <c r="E27" t="s">
        <v>53</v>
      </c>
      <c r="G27" s="4" t="s">
        <v>2</v>
      </c>
      <c r="H27" t="s">
        <v>54</v>
      </c>
      <c r="I27" t="s">
        <v>55</v>
      </c>
      <c r="K27" s="5" t="s">
        <v>63</v>
      </c>
      <c r="L27" s="10">
        <v>1528</v>
      </c>
      <c r="P27" s="5" t="s">
        <v>63</v>
      </c>
      <c r="Q27" s="6">
        <v>197142</v>
      </c>
      <c r="U27" s="7">
        <v>45200</v>
      </c>
      <c r="V27" s="6">
        <v>4388280</v>
      </c>
    </row>
    <row r="28" spans="1:22" x14ac:dyDescent="0.3">
      <c r="D28" s="5" t="s">
        <v>12</v>
      </c>
      <c r="E28" s="10">
        <v>16523</v>
      </c>
      <c r="G28" s="5" t="s">
        <v>27</v>
      </c>
      <c r="H28" s="6">
        <v>329494</v>
      </c>
      <c r="I28" s="6">
        <v>99491819</v>
      </c>
      <c r="K28" s="5" t="s">
        <v>64</v>
      </c>
      <c r="L28" s="10">
        <v>1684</v>
      </c>
      <c r="P28" s="5" t="s">
        <v>64</v>
      </c>
      <c r="Q28" s="6">
        <v>129897</v>
      </c>
      <c r="U28" s="7">
        <v>45207</v>
      </c>
      <c r="V28" s="6">
        <v>7402395</v>
      </c>
    </row>
    <row r="29" spans="1:22" x14ac:dyDescent="0.3">
      <c r="D29" s="5" t="s">
        <v>15</v>
      </c>
      <c r="E29" s="10">
        <v>8037</v>
      </c>
      <c r="G29" s="5" t="s">
        <v>15</v>
      </c>
      <c r="H29" s="6">
        <v>890472</v>
      </c>
      <c r="I29" s="6">
        <v>283116425</v>
      </c>
      <c r="K29" s="5" t="s">
        <v>65</v>
      </c>
      <c r="L29" s="10">
        <v>3537</v>
      </c>
      <c r="P29" s="5" t="s">
        <v>65</v>
      </c>
      <c r="Q29" s="6">
        <v>371433</v>
      </c>
      <c r="U29" s="7">
        <v>45214</v>
      </c>
      <c r="V29" s="6">
        <v>16851471</v>
      </c>
    </row>
    <row r="30" spans="1:22" x14ac:dyDescent="0.3">
      <c r="D30" s="5" t="s">
        <v>8</v>
      </c>
      <c r="E30" s="10">
        <v>5284</v>
      </c>
      <c r="G30" s="5" t="s">
        <v>8</v>
      </c>
      <c r="H30" s="6">
        <v>506450</v>
      </c>
      <c r="I30" s="6">
        <v>144186349</v>
      </c>
      <c r="K30" s="5" t="s">
        <v>47</v>
      </c>
      <c r="L30" s="10">
        <v>1536</v>
      </c>
      <c r="P30" s="5" t="s">
        <v>47</v>
      </c>
      <c r="Q30" s="6">
        <v>128650</v>
      </c>
      <c r="U30" s="7">
        <v>45215</v>
      </c>
      <c r="V30" s="6">
        <v>31189440</v>
      </c>
    </row>
    <row r="31" spans="1:22" x14ac:dyDescent="0.3">
      <c r="D31" s="5" t="s">
        <v>27</v>
      </c>
      <c r="E31" s="10">
        <v>4883</v>
      </c>
      <c r="G31" s="5" t="s">
        <v>12</v>
      </c>
      <c r="H31" s="6">
        <v>1644662</v>
      </c>
      <c r="I31" s="6">
        <v>549361456</v>
      </c>
      <c r="K31" s="5" t="s">
        <v>48</v>
      </c>
      <c r="L31" s="10">
        <v>2864</v>
      </c>
      <c r="P31" s="5" t="s">
        <v>48</v>
      </c>
      <c r="Q31" s="6">
        <v>248750</v>
      </c>
      <c r="U31" s="7">
        <v>45216</v>
      </c>
      <c r="V31" s="6">
        <v>249480</v>
      </c>
    </row>
    <row r="32" spans="1:22" x14ac:dyDescent="0.3">
      <c r="D32" s="5" t="s">
        <v>32</v>
      </c>
      <c r="E32" s="10">
        <v>34727</v>
      </c>
      <c r="G32" s="5" t="s">
        <v>32</v>
      </c>
      <c r="H32" s="6">
        <v>3371078</v>
      </c>
      <c r="I32" s="6">
        <v>1076156049</v>
      </c>
      <c r="K32" s="5" t="s">
        <v>46</v>
      </c>
      <c r="L32" s="10">
        <v>2150</v>
      </c>
      <c r="P32" s="5" t="s">
        <v>46</v>
      </c>
      <c r="Q32" s="6">
        <v>177870</v>
      </c>
      <c r="U32" s="7">
        <v>45217</v>
      </c>
      <c r="V32" s="6">
        <v>6781779</v>
      </c>
    </row>
    <row r="33" spans="11:22" x14ac:dyDescent="0.3">
      <c r="K33" s="5" t="s">
        <v>49</v>
      </c>
      <c r="L33" s="10">
        <v>3103</v>
      </c>
      <c r="P33" s="5" t="s">
        <v>49</v>
      </c>
      <c r="Q33" s="6">
        <v>344391</v>
      </c>
      <c r="U33" s="7">
        <v>45221</v>
      </c>
      <c r="V33" s="6">
        <v>112035</v>
      </c>
    </row>
    <row r="34" spans="11:22" x14ac:dyDescent="0.3">
      <c r="K34" s="5" t="s">
        <v>50</v>
      </c>
      <c r="L34" s="10">
        <v>4803</v>
      </c>
      <c r="P34" s="5" t="s">
        <v>50</v>
      </c>
      <c r="Q34" s="6">
        <v>442862</v>
      </c>
      <c r="U34" s="7">
        <v>45228</v>
      </c>
      <c r="V34" s="6">
        <v>9585792</v>
      </c>
    </row>
    <row r="35" spans="11:22" x14ac:dyDescent="0.3">
      <c r="K35" s="5" t="s">
        <v>51</v>
      </c>
      <c r="L35" s="10">
        <v>2494</v>
      </c>
      <c r="P35" s="5" t="s">
        <v>51</v>
      </c>
      <c r="Q35" s="6">
        <v>108116</v>
      </c>
      <c r="U35" s="7">
        <v>45230</v>
      </c>
      <c r="V35" s="6">
        <v>23126040</v>
      </c>
    </row>
    <row r="36" spans="11:22" x14ac:dyDescent="0.3">
      <c r="U36" s="7">
        <v>45232</v>
      </c>
      <c r="V36" s="6">
        <v>35345352</v>
      </c>
    </row>
    <row r="37" spans="11:22" x14ac:dyDescent="0.3">
      <c r="U37" s="7">
        <v>45233</v>
      </c>
      <c r="V37" s="6">
        <v>5096196</v>
      </c>
    </row>
    <row r="38" spans="11:22" x14ac:dyDescent="0.3">
      <c r="U38" s="7">
        <v>45234</v>
      </c>
      <c r="V38" s="6">
        <v>5416200</v>
      </c>
    </row>
    <row r="39" spans="11:22" x14ac:dyDescent="0.3">
      <c r="U39" s="7">
        <v>45235</v>
      </c>
      <c r="V39" s="6">
        <v>13781088</v>
      </c>
    </row>
    <row r="40" spans="11:22" x14ac:dyDescent="0.3">
      <c r="U40" s="7">
        <v>45240</v>
      </c>
      <c r="V40" s="6">
        <v>43046910</v>
      </c>
    </row>
    <row r="41" spans="11:22" x14ac:dyDescent="0.3">
      <c r="U41" s="7">
        <v>45243</v>
      </c>
      <c r="V41" s="6">
        <v>4578327</v>
      </c>
    </row>
    <row r="42" spans="11:22" x14ac:dyDescent="0.3">
      <c r="U42" s="7">
        <v>45249</v>
      </c>
      <c r="V42" s="6">
        <v>8532678</v>
      </c>
    </row>
    <row r="43" spans="11:22" x14ac:dyDescent="0.3">
      <c r="U43" s="7">
        <v>45251</v>
      </c>
      <c r="V43" s="6">
        <v>15984000</v>
      </c>
    </row>
    <row r="44" spans="11:22" x14ac:dyDescent="0.3">
      <c r="U44" s="7">
        <v>45252</v>
      </c>
      <c r="V44" s="6">
        <v>240366</v>
      </c>
    </row>
    <row r="45" spans="11:22" x14ac:dyDescent="0.3">
      <c r="U45" s="7">
        <v>45254</v>
      </c>
      <c r="V45" s="6">
        <v>44544590</v>
      </c>
    </row>
    <row r="46" spans="11:22" x14ac:dyDescent="0.3">
      <c r="U46" s="7">
        <v>45256</v>
      </c>
      <c r="V46" s="6">
        <v>2223358</v>
      </c>
    </row>
    <row r="47" spans="11:22" x14ac:dyDescent="0.3">
      <c r="U47" s="7">
        <v>45264</v>
      </c>
      <c r="V47" s="6">
        <v>6660108</v>
      </c>
    </row>
    <row r="48" spans="11:22" x14ac:dyDescent="0.3">
      <c r="U48" s="7">
        <v>45273</v>
      </c>
      <c r="V48" s="6">
        <v>7209972</v>
      </c>
    </row>
    <row r="49" spans="21:22" x14ac:dyDescent="0.3">
      <c r="U49" s="7">
        <v>45274</v>
      </c>
      <c r="V49" s="6">
        <v>65863</v>
      </c>
    </row>
    <row r="50" spans="21:22" x14ac:dyDescent="0.3">
      <c r="U50" s="7">
        <v>45277</v>
      </c>
      <c r="V50" s="6">
        <v>1511946</v>
      </c>
    </row>
    <row r="51" spans="21:22" x14ac:dyDescent="0.3">
      <c r="U51" s="7">
        <v>45282</v>
      </c>
      <c r="V51" s="6">
        <v>3885000</v>
      </c>
    </row>
    <row r="52" spans="21:22" x14ac:dyDescent="0.3">
      <c r="U52" s="7">
        <v>45286</v>
      </c>
      <c r="V52" s="6">
        <v>4716946</v>
      </c>
    </row>
    <row r="53" spans="21:22" x14ac:dyDescent="0.3">
      <c r="U53" s="7">
        <v>45289</v>
      </c>
      <c r="V53" s="6">
        <v>5377240</v>
      </c>
    </row>
    <row r="54" spans="21:22" x14ac:dyDescent="0.3">
      <c r="U54" s="7">
        <v>45292</v>
      </c>
      <c r="V54" s="6">
        <v>9479680</v>
      </c>
    </row>
    <row r="55" spans="21:22" x14ac:dyDescent="0.3">
      <c r="U55" s="7">
        <v>45293</v>
      </c>
      <c r="V55" s="6">
        <v>9293472</v>
      </c>
    </row>
    <row r="56" spans="21:22" x14ac:dyDescent="0.3">
      <c r="U56" s="7">
        <v>45294</v>
      </c>
      <c r="V56" s="6">
        <v>6063120</v>
      </c>
    </row>
    <row r="57" spans="21:22" x14ac:dyDescent="0.3">
      <c r="U57" s="7">
        <v>45296</v>
      </c>
      <c r="V57" s="6">
        <v>34350864</v>
      </c>
    </row>
    <row r="58" spans="21:22" x14ac:dyDescent="0.3">
      <c r="U58" s="7">
        <v>45299</v>
      </c>
      <c r="V58" s="6">
        <v>23364243</v>
      </c>
    </row>
    <row r="59" spans="21:22" x14ac:dyDescent="0.3">
      <c r="U59" s="7">
        <v>45304</v>
      </c>
      <c r="V59" s="6">
        <v>2846250</v>
      </c>
    </row>
    <row r="60" spans="21:22" x14ac:dyDescent="0.3">
      <c r="U60" s="7">
        <v>45305</v>
      </c>
      <c r="V60" s="6">
        <v>31055130</v>
      </c>
    </row>
    <row r="61" spans="21:22" x14ac:dyDescent="0.3">
      <c r="U61" s="7">
        <v>45307</v>
      </c>
      <c r="V61" s="6">
        <v>349320</v>
      </c>
    </row>
    <row r="62" spans="21:22" x14ac:dyDescent="0.3">
      <c r="U62" s="7">
        <v>45309</v>
      </c>
      <c r="V62" s="6">
        <v>3580416</v>
      </c>
    </row>
    <row r="63" spans="21:22" x14ac:dyDescent="0.3">
      <c r="U63" s="7">
        <v>45318</v>
      </c>
      <c r="V63" s="6">
        <v>3627628</v>
      </c>
    </row>
    <row r="64" spans="21:22" x14ac:dyDescent="0.3">
      <c r="U64" s="7">
        <v>45329</v>
      </c>
      <c r="V64" s="6">
        <v>1066576</v>
      </c>
    </row>
    <row r="65" spans="21:22" x14ac:dyDescent="0.3">
      <c r="U65" s="7">
        <v>45330</v>
      </c>
      <c r="V65" s="6">
        <v>10705189</v>
      </c>
    </row>
    <row r="66" spans="21:22" x14ac:dyDescent="0.3">
      <c r="U66" s="7">
        <v>45335</v>
      </c>
      <c r="V66" s="6">
        <v>23203122</v>
      </c>
    </row>
    <row r="67" spans="21:22" x14ac:dyDescent="0.3">
      <c r="U67" s="7">
        <v>45339</v>
      </c>
      <c r="V67" s="6">
        <v>24109684</v>
      </c>
    </row>
    <row r="68" spans="21:22" x14ac:dyDescent="0.3">
      <c r="U68" s="7">
        <v>45347</v>
      </c>
      <c r="V68" s="6">
        <v>4491264</v>
      </c>
    </row>
    <row r="69" spans="21:22" x14ac:dyDescent="0.3">
      <c r="U69" s="7">
        <v>45348</v>
      </c>
      <c r="V69" s="6">
        <v>65863</v>
      </c>
    </row>
    <row r="70" spans="21:22" x14ac:dyDescent="0.3">
      <c r="U70" s="7">
        <v>45350</v>
      </c>
      <c r="V70" s="6">
        <v>81104725</v>
      </c>
    </row>
    <row r="71" spans="21:22" x14ac:dyDescent="0.3">
      <c r="U71" s="7">
        <v>45356</v>
      </c>
      <c r="V71" s="6">
        <v>1553250</v>
      </c>
    </row>
    <row r="72" spans="21:22" x14ac:dyDescent="0.3">
      <c r="U72" s="7">
        <v>45357</v>
      </c>
      <c r="V72" s="6">
        <v>86912</v>
      </c>
    </row>
    <row r="73" spans="21:22" x14ac:dyDescent="0.3">
      <c r="U73" s="7">
        <v>45361</v>
      </c>
      <c r="V73" s="6">
        <v>23134356</v>
      </c>
    </row>
    <row r="74" spans="21:22" x14ac:dyDescent="0.3">
      <c r="U74" s="7">
        <v>45364</v>
      </c>
      <c r="V74" s="6">
        <v>4857344</v>
      </c>
    </row>
    <row r="75" spans="21:22" x14ac:dyDescent="0.3">
      <c r="U75" s="7">
        <v>45369</v>
      </c>
      <c r="V75" s="6">
        <v>897792</v>
      </c>
    </row>
    <row r="76" spans="21:22" x14ac:dyDescent="0.3">
      <c r="U76" s="7">
        <v>45370</v>
      </c>
      <c r="V76" s="6">
        <v>2544534</v>
      </c>
    </row>
    <row r="77" spans="21:22" x14ac:dyDescent="0.3">
      <c r="U77" s="7">
        <v>45371</v>
      </c>
      <c r="V77" s="6">
        <v>14682416</v>
      </c>
    </row>
    <row r="78" spans="21:22" x14ac:dyDescent="0.3">
      <c r="U78" s="7">
        <v>45372</v>
      </c>
      <c r="V78" s="6">
        <v>120862</v>
      </c>
    </row>
    <row r="79" spans="21:22" x14ac:dyDescent="0.3">
      <c r="U79" s="7">
        <v>45374</v>
      </c>
      <c r="V79" s="6">
        <v>26965536</v>
      </c>
    </row>
    <row r="80" spans="21:22" x14ac:dyDescent="0.3">
      <c r="U80" s="7">
        <v>45377</v>
      </c>
      <c r="V80" s="6">
        <v>6324175</v>
      </c>
    </row>
    <row r="81" spans="21:22" x14ac:dyDescent="0.3">
      <c r="U81" s="7">
        <v>45378</v>
      </c>
      <c r="V81" s="6">
        <v>336105</v>
      </c>
    </row>
    <row r="82" spans="21:22" x14ac:dyDescent="0.3">
      <c r="U82" s="7">
        <v>45380</v>
      </c>
      <c r="V82" s="6">
        <v>9182656</v>
      </c>
    </row>
    <row r="83" spans="21:22" x14ac:dyDescent="0.3">
      <c r="U83" s="7">
        <v>45381</v>
      </c>
      <c r="V83" s="6">
        <v>13878216</v>
      </c>
    </row>
    <row r="84" spans="21:22" x14ac:dyDescent="0.3">
      <c r="U84" s="7">
        <v>45383</v>
      </c>
      <c r="V84" s="6">
        <v>1719260</v>
      </c>
    </row>
    <row r="85" spans="21:22" x14ac:dyDescent="0.3">
      <c r="U85" s="7">
        <v>45390</v>
      </c>
      <c r="V85" s="6">
        <v>5329500</v>
      </c>
    </row>
    <row r="86" spans="21:22" x14ac:dyDescent="0.3">
      <c r="U86" s="7">
        <v>45392</v>
      </c>
      <c r="V86" s="6">
        <v>2901288</v>
      </c>
    </row>
    <row r="87" spans="21:22" x14ac:dyDescent="0.3">
      <c r="U87" s="7">
        <v>45398</v>
      </c>
      <c r="V87" s="6">
        <v>14940064</v>
      </c>
    </row>
    <row r="88" spans="21:22" x14ac:dyDescent="0.3">
      <c r="U88" s="7">
        <v>45407</v>
      </c>
      <c r="V88" s="6">
        <v>1799280</v>
      </c>
    </row>
    <row r="89" spans="21:22" x14ac:dyDescent="0.3">
      <c r="U89" s="7">
        <v>45410</v>
      </c>
      <c r="V89" s="6">
        <v>12078990</v>
      </c>
    </row>
    <row r="90" spans="21:22" x14ac:dyDescent="0.3">
      <c r="U90" s="7">
        <v>45412</v>
      </c>
      <c r="V90" s="6">
        <v>160244</v>
      </c>
    </row>
    <row r="91" spans="21:22" x14ac:dyDescent="0.3">
      <c r="U91" s="7">
        <v>45420</v>
      </c>
      <c r="V91" s="6">
        <v>28595000</v>
      </c>
    </row>
    <row r="92" spans="21:22" x14ac:dyDescent="0.3">
      <c r="U92" s="7">
        <v>45422</v>
      </c>
      <c r="V92" s="6">
        <v>346969</v>
      </c>
    </row>
    <row r="93" spans="21:22" x14ac:dyDescent="0.3">
      <c r="U93" s="7">
        <v>45424</v>
      </c>
      <c r="V93" s="6">
        <v>14321180</v>
      </c>
    </row>
    <row r="94" spans="21:22" x14ac:dyDescent="0.3">
      <c r="U94" s="7">
        <v>45427</v>
      </c>
      <c r="V94" s="6">
        <v>4246977</v>
      </c>
    </row>
    <row r="95" spans="21:22" x14ac:dyDescent="0.3">
      <c r="U95" s="7">
        <v>45432</v>
      </c>
      <c r="V95" s="6">
        <v>127652</v>
      </c>
    </row>
    <row r="96" spans="21:22" x14ac:dyDescent="0.3">
      <c r="U96" s="7">
        <v>45444</v>
      </c>
      <c r="V96" s="6">
        <v>18509472</v>
      </c>
    </row>
    <row r="97" spans="21:22" x14ac:dyDescent="0.3">
      <c r="U97" s="7">
        <v>45449</v>
      </c>
      <c r="V97" s="6">
        <v>7360122</v>
      </c>
    </row>
    <row r="98" spans="21:22" x14ac:dyDescent="0.3">
      <c r="U98" s="7">
        <v>45451</v>
      </c>
      <c r="V98" s="6">
        <v>16953024</v>
      </c>
    </row>
    <row r="99" spans="21:22" x14ac:dyDescent="0.3">
      <c r="U99" s="7">
        <v>45453</v>
      </c>
      <c r="V99" s="6">
        <v>9479680</v>
      </c>
    </row>
    <row r="100" spans="21:22" x14ac:dyDescent="0.3">
      <c r="U100" s="7">
        <v>45457</v>
      </c>
      <c r="V100" s="6">
        <v>2176200</v>
      </c>
    </row>
    <row r="101" spans="21:22" x14ac:dyDescent="0.3">
      <c r="U101" s="7">
        <v>45458</v>
      </c>
      <c r="V101" s="6">
        <v>875162</v>
      </c>
    </row>
    <row r="102" spans="21:22" x14ac:dyDescent="0.3">
      <c r="U102" s="7">
        <v>45464</v>
      </c>
      <c r="V102" s="6">
        <v>7977744</v>
      </c>
    </row>
    <row r="103" spans="21:22" x14ac:dyDescent="0.3">
      <c r="U103" s="7">
        <v>45465</v>
      </c>
      <c r="V103" s="6">
        <v>225428</v>
      </c>
    </row>
    <row r="104" spans="21:22" x14ac:dyDescent="0.3">
      <c r="U104" s="7">
        <v>45467</v>
      </c>
      <c r="V104" s="6">
        <v>1618740</v>
      </c>
    </row>
    <row r="105" spans="21:22" x14ac:dyDescent="0.3">
      <c r="U105" s="7">
        <v>45469</v>
      </c>
      <c r="V105" s="6">
        <v>22754571</v>
      </c>
    </row>
    <row r="106" spans="21:22" x14ac:dyDescent="0.3">
      <c r="U106" s="7">
        <v>45472</v>
      </c>
      <c r="V106" s="6">
        <v>28674478</v>
      </c>
    </row>
    <row r="107" spans="21:22" x14ac:dyDescent="0.3">
      <c r="U107" s="7">
        <v>45478</v>
      </c>
      <c r="V107" s="6">
        <v>4002460</v>
      </c>
    </row>
    <row r="108" spans="21:22" x14ac:dyDescent="0.3">
      <c r="U108" s="7">
        <v>45489</v>
      </c>
      <c r="V108" s="6">
        <v>3191760</v>
      </c>
    </row>
    <row r="109" spans="21:22" x14ac:dyDescent="0.3">
      <c r="U109" s="7">
        <v>45497</v>
      </c>
      <c r="V109" s="6">
        <v>1601803</v>
      </c>
    </row>
    <row r="110" spans="21:22" x14ac:dyDescent="0.3">
      <c r="U110" s="7">
        <v>45504</v>
      </c>
      <c r="V110" s="6">
        <v>36364328</v>
      </c>
    </row>
    <row r="111" spans="21:22" x14ac:dyDescent="0.3">
      <c r="U111" s="7">
        <v>45506</v>
      </c>
      <c r="V111" s="6">
        <v>3264800</v>
      </c>
    </row>
    <row r="112" spans="21:22" x14ac:dyDescent="0.3">
      <c r="U112" s="7">
        <v>45508</v>
      </c>
      <c r="V112" s="6">
        <v>15238080</v>
      </c>
    </row>
    <row r="113" spans="21:22" x14ac:dyDescent="0.3">
      <c r="U113" s="7">
        <v>45510</v>
      </c>
      <c r="V113" s="6">
        <v>25942962</v>
      </c>
    </row>
    <row r="114" spans="21:22" x14ac:dyDescent="0.3">
      <c r="U114" s="7">
        <v>45511</v>
      </c>
      <c r="V114" s="6">
        <v>5692780</v>
      </c>
    </row>
    <row r="115" spans="21:22" x14ac:dyDescent="0.3">
      <c r="U115" s="7">
        <v>45520</v>
      </c>
      <c r="V115" s="6">
        <v>3809520</v>
      </c>
    </row>
    <row r="116" spans="21:22" x14ac:dyDescent="0.3">
      <c r="U116" s="7">
        <v>45521</v>
      </c>
      <c r="V116" s="6">
        <v>207774</v>
      </c>
    </row>
    <row r="117" spans="21:22" x14ac:dyDescent="0.3">
      <c r="U117" s="7">
        <v>45527</v>
      </c>
      <c r="V117" s="6">
        <v>1953000</v>
      </c>
    </row>
    <row r="118" spans="21:22" x14ac:dyDescent="0.3">
      <c r="U118" s="7">
        <v>45530</v>
      </c>
      <c r="V118" s="6">
        <v>19439280</v>
      </c>
    </row>
    <row r="119" spans="21:22" x14ac:dyDescent="0.3">
      <c r="U119" s="7">
        <v>45532</v>
      </c>
      <c r="V119" s="6">
        <v>124257</v>
      </c>
    </row>
    <row r="120" spans="21:22" x14ac:dyDescent="0.3">
      <c r="U120" s="7">
        <v>45543</v>
      </c>
      <c r="V120" s="6">
        <v>1935774</v>
      </c>
    </row>
    <row r="121" spans="21:22" x14ac:dyDescent="0.3">
      <c r="U121" s="7">
        <v>45544</v>
      </c>
      <c r="V121" s="6">
        <v>23516928</v>
      </c>
    </row>
    <row r="122" spans="21:22" x14ac:dyDescent="0.3">
      <c r="U122" s="7">
        <v>45549</v>
      </c>
      <c r="V122" s="6">
        <v>29193878</v>
      </c>
    </row>
  </sheetData>
  <conditionalFormatting pivot="1" sqref="H4:H7">
    <cfRule type="colorScale" priority="30">
      <colorScale>
        <cfvo type="min"/>
        <cfvo type="percentile" val="50"/>
        <cfvo type="max"/>
        <color rgb="FFF8696B"/>
        <color rgb="FFFFEB84"/>
        <color rgb="FF63BE7B"/>
      </colorScale>
    </cfRule>
  </conditionalFormatting>
  <conditionalFormatting pivot="1" sqref="I4:I7">
    <cfRule type="colorScale" priority="29">
      <colorScale>
        <cfvo type="min"/>
        <cfvo type="percentile" val="50"/>
        <cfvo type="max"/>
        <color rgb="FFF8696B"/>
        <color rgb="FFFFEB84"/>
        <color rgb="FF63BE7B"/>
      </colorScale>
    </cfRule>
  </conditionalFormatting>
  <conditionalFormatting pivot="1" sqref="H13:H22">
    <cfRule type="colorScale" priority="27">
      <colorScale>
        <cfvo type="min"/>
        <cfvo type="percentile" val="50"/>
        <cfvo type="max"/>
        <color rgb="FFF8696B"/>
        <color rgb="FFFFEB84"/>
        <color rgb="FF63BE7B"/>
      </colorScale>
    </cfRule>
  </conditionalFormatting>
  <conditionalFormatting pivot="1" sqref="I13:I22">
    <cfRule type="colorScale" priority="26">
      <colorScale>
        <cfvo type="min"/>
        <cfvo type="percentile" val="50"/>
        <cfvo type="max"/>
        <color rgb="FFF8696B"/>
        <color rgb="FFFFEB84"/>
        <color rgb="FF63BE7B"/>
      </colorScale>
    </cfRule>
  </conditionalFormatting>
  <conditionalFormatting pivot="1" sqref="H28:H31">
    <cfRule type="colorScale" priority="24">
      <colorScale>
        <cfvo type="min"/>
        <cfvo type="percentile" val="50"/>
        <cfvo type="max"/>
        <color rgb="FFF8696B"/>
        <color rgb="FFFFEB84"/>
        <color rgb="FF63BE7B"/>
      </colorScale>
    </cfRule>
  </conditionalFormatting>
  <conditionalFormatting pivot="1" sqref="I28:I31">
    <cfRule type="colorScale" priority="23">
      <colorScale>
        <cfvo type="min"/>
        <cfvo type="percentile" val="50"/>
        <cfvo type="max"/>
        <color rgb="FFF8696B"/>
        <color rgb="FFFFEB84"/>
        <color rgb="FF63BE7B"/>
      </colorScale>
    </cfRule>
  </conditionalFormatting>
  <conditionalFormatting pivot="1" sqref="L4:L7">
    <cfRule type="iconSet" priority="19">
      <iconSet iconSet="3Arrows">
        <cfvo type="percent" val="0"/>
        <cfvo type="percent" val="33"/>
        <cfvo type="percent" val="67"/>
      </iconSet>
    </cfRule>
  </conditionalFormatting>
  <conditionalFormatting pivot="1" sqref="N4:N7">
    <cfRule type="iconSet" priority="13">
      <iconSet iconSet="3Symbols">
        <cfvo type="percent" val="0"/>
        <cfvo type="percent" val="33"/>
        <cfvo type="percent" val="67"/>
      </iconSet>
    </cfRule>
  </conditionalFormatting>
  <conditionalFormatting pivot="1" sqref="E4:E7">
    <cfRule type="colorScale" priority="9">
      <colorScale>
        <cfvo type="min"/>
        <cfvo type="percentile" val="50"/>
        <cfvo type="max"/>
        <color rgb="FFF8696B"/>
        <color rgb="FFFFEB84"/>
        <color rgb="FF63BE7B"/>
      </colorScale>
    </cfRule>
  </conditionalFormatting>
  <conditionalFormatting pivot="1" sqref="E13:E22">
    <cfRule type="colorScale" priority="6">
      <colorScale>
        <cfvo type="min"/>
        <cfvo type="percentile" val="50"/>
        <cfvo type="max"/>
        <color rgb="FFF8696B"/>
        <color rgb="FFFFEB84"/>
        <color rgb="FF63BE7B"/>
      </colorScale>
    </cfRule>
  </conditionalFormatting>
  <conditionalFormatting pivot="1" sqref="E28:E31">
    <cfRule type="colorScale" priority="3">
      <colorScale>
        <cfvo type="min"/>
        <cfvo type="percentile" val="50"/>
        <cfvo type="max"/>
        <color rgb="FFF8696B"/>
        <color rgb="FFFFEB84"/>
        <color rgb="FF63BE7B"/>
      </colorScale>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iconSet" priority="14" id="{56BCD523-FC0B-4FD7-A177-FED6B1D0527D}">
            <x14:iconSet iconSet="3Stars">
              <x14:cfvo type="percent">
                <xm:f>0</xm:f>
              </x14:cfvo>
              <x14:cfvo type="percent">
                <xm:f>33</xm:f>
              </x14:cfvo>
              <x14:cfvo type="percent">
                <xm:f>67</xm:f>
              </x14:cfvo>
            </x14:iconSet>
          </x14:cfRule>
          <xm:sqref>M4:M7</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04DD5-1AA1-4E7C-9E96-8E970D60B41D}">
  <dimension ref="A1"/>
  <sheetViews>
    <sheetView tabSelected="1" zoomScale="70" zoomScaleNormal="70" workbookViewId="0">
      <selection activeCell="AC20" sqref="AC20"/>
    </sheetView>
  </sheetViews>
  <sheetFormatPr defaultRowHeight="14.4" x14ac:dyDescent="0.3"/>
  <cols>
    <col min="1" max="1" width="5.88671875" style="8" customWidth="1"/>
    <col min="2" max="16384" width="8.88671875" style="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Production Dataset</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Jayant Topnani</dc:creator>
  <cp:lastModifiedBy>Mayur Padore</cp:lastModifiedBy>
  <dcterms:created xsi:type="dcterms:W3CDTF">2015-06-05T18:17:20Z</dcterms:created>
  <dcterms:modified xsi:type="dcterms:W3CDTF">2025-03-26T15:42:59Z</dcterms:modified>
</cp:coreProperties>
</file>