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sika- Mackly\Item creaters\2025\Feb 2025\"/>
    </mc:Choice>
  </mc:AlternateContent>
  <xr:revisionPtr revIDLastSave="0" documentId="13_ncr:1_{6A5C5043-AECA-4CEC-A860-BF5F39C9FAEA}" xr6:coauthVersionLast="36" xr6:coauthVersionMax="47" xr10:uidLastSave="{00000000-0000-0000-0000-000000000000}"/>
  <bookViews>
    <workbookView xWindow="0" yWindow="0" windowWidth="23040" windowHeight="8184" xr2:uid="{0A6C5F40-25AB-414A-9FAC-4CADC7931195}"/>
  </bookViews>
  <sheets>
    <sheet name="final " sheetId="1" r:id="rId1"/>
  </sheets>
  <externalReferences>
    <externalReference r:id="rId2"/>
  </externalReferences>
  <definedNames>
    <definedName name="_xlnm._FilterDatabase" localSheetId="0" hidden="1">'final '!$A$3:$T$52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S36" i="1"/>
  <c r="S37" i="1"/>
  <c r="S38" i="1"/>
  <c r="S39" i="1"/>
  <c r="S40" i="1"/>
  <c r="S41" i="1"/>
  <c r="S42" i="1"/>
  <c r="S44" i="1"/>
  <c r="S45" i="1"/>
  <c r="S46" i="1"/>
  <c r="S47" i="1"/>
  <c r="S48" i="1"/>
  <c r="S49" i="1"/>
  <c r="S50" i="1"/>
  <c r="S52" i="1"/>
  <c r="Q11" i="1"/>
  <c r="S11" i="1" s="1"/>
  <c r="R11" i="1"/>
  <c r="Q19" i="1"/>
  <c r="S19" i="1" s="1"/>
  <c r="R19" i="1"/>
  <c r="T19" i="1" s="1"/>
  <c r="Q27" i="1"/>
  <c r="S27" i="1" s="1"/>
  <c r="R27" i="1"/>
  <c r="T27" i="1" s="1"/>
  <c r="Q35" i="1"/>
  <c r="S35" i="1" s="1"/>
  <c r="R35" i="1"/>
  <c r="T35" i="1" s="1"/>
  <c r="Q43" i="1"/>
  <c r="S43" i="1" s="1"/>
  <c r="R43" i="1"/>
  <c r="T43" i="1" s="1"/>
  <c r="Q51" i="1"/>
  <c r="S51" i="1" s="1"/>
  <c r="R51" i="1"/>
  <c r="T51" i="1" s="1"/>
  <c r="R3" i="1"/>
  <c r="T3" i="1" s="1"/>
  <c r="Q3" i="1"/>
  <c r="S3" i="1" s="1"/>
  <c r="P3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3" i="1"/>
  <c r="L52" i="1" l="1"/>
  <c r="T52" i="1" s="1"/>
  <c r="L50" i="1"/>
  <c r="T50" i="1" s="1"/>
  <c r="L49" i="1"/>
  <c r="T49" i="1" s="1"/>
  <c r="L48" i="1"/>
  <c r="T48" i="1" s="1"/>
  <c r="L47" i="1"/>
  <c r="T47" i="1" s="1"/>
  <c r="L46" i="1"/>
  <c r="T46" i="1" s="1"/>
  <c r="L45" i="1"/>
  <c r="T45" i="1" s="1"/>
  <c r="L44" i="1"/>
  <c r="T44" i="1" s="1"/>
  <c r="L42" i="1"/>
  <c r="T42" i="1" s="1"/>
  <c r="L29" i="1"/>
  <c r="T29" i="1" s="1"/>
  <c r="L30" i="1"/>
  <c r="T30" i="1" s="1"/>
  <c r="L31" i="1"/>
  <c r="T31" i="1" s="1"/>
  <c r="L32" i="1"/>
  <c r="T32" i="1" s="1"/>
  <c r="L41" i="1"/>
  <c r="T41" i="1" s="1"/>
  <c r="L40" i="1"/>
  <c r="T40" i="1" s="1"/>
  <c r="L39" i="1"/>
  <c r="T39" i="1" s="1"/>
  <c r="L38" i="1"/>
  <c r="T38" i="1" s="1"/>
  <c r="L37" i="1"/>
  <c r="T37" i="1" s="1"/>
  <c r="L36" i="1"/>
  <c r="T36" i="1" s="1"/>
  <c r="L22" i="1"/>
  <c r="T22" i="1" s="1"/>
  <c r="L23" i="1"/>
  <c r="T23" i="1" s="1"/>
  <c r="L24" i="1"/>
  <c r="T24" i="1" s="1"/>
  <c r="L13" i="1"/>
  <c r="T13" i="1" s="1"/>
  <c r="L14" i="1"/>
  <c r="T14" i="1" s="1"/>
  <c r="L15" i="1"/>
  <c r="T15" i="1" s="1"/>
  <c r="L16" i="1"/>
  <c r="T16" i="1" s="1"/>
  <c r="L10" i="1"/>
  <c r="T10" i="1" s="1"/>
  <c r="L34" i="1"/>
  <c r="T34" i="1" s="1"/>
  <c r="L33" i="1"/>
  <c r="T33" i="1" s="1"/>
  <c r="L28" i="1"/>
  <c r="T28" i="1" s="1"/>
  <c r="L21" i="1"/>
  <c r="T21" i="1" s="1"/>
  <c r="L25" i="1"/>
  <c r="T25" i="1" s="1"/>
  <c r="L26" i="1"/>
  <c r="T26" i="1" s="1"/>
  <c r="L12" i="1"/>
  <c r="T12" i="1" s="1"/>
  <c r="L17" i="1"/>
  <c r="T17" i="1" s="1"/>
  <c r="L18" i="1"/>
  <c r="T18" i="1" s="1"/>
  <c r="L5" i="1"/>
  <c r="T5" i="1" s="1"/>
  <c r="L6" i="1"/>
  <c r="T6" i="1" s="1"/>
  <c r="L7" i="1"/>
  <c r="T7" i="1" s="1"/>
  <c r="L8" i="1"/>
  <c r="T8" i="1" s="1"/>
  <c r="L4" i="1"/>
  <c r="T4" i="1" s="1"/>
  <c r="L20" i="1" l="1"/>
  <c r="T20" i="1" s="1"/>
  <c r="L11" i="1"/>
  <c r="T11" i="1" s="1"/>
  <c r="L9" i="1"/>
  <c r="T9" i="1" s="1"/>
</calcChain>
</file>

<file path=xl/sharedStrings.xml><?xml version="1.0" encoding="utf-8"?>
<sst xmlns="http://schemas.openxmlformats.org/spreadsheetml/2006/main" count="222" uniqueCount="100">
  <si>
    <t>Index</t>
  </si>
  <si>
    <t>Item Name</t>
  </si>
  <si>
    <t>Category</t>
  </si>
  <si>
    <t>Sub Category</t>
  </si>
  <si>
    <t>Style No</t>
  </si>
  <si>
    <t>Barcode</t>
  </si>
  <si>
    <t>Size</t>
  </si>
  <si>
    <t>Retail Price</t>
  </si>
  <si>
    <t>Main Item</t>
  </si>
  <si>
    <t>Collection No</t>
  </si>
  <si>
    <t>Cost Price</t>
  </si>
  <si>
    <t>T</t>
  </si>
  <si>
    <t>OS</t>
  </si>
  <si>
    <t>ASTNT KB SS SHORT SET</t>
  </si>
  <si>
    <t>KIDS- BOYS</t>
  </si>
  <si>
    <t>SS SHORT SET</t>
  </si>
  <si>
    <t>Y25-1 BP01</t>
  </si>
  <si>
    <t>Y251BP010203</t>
  </si>
  <si>
    <t>2-3Y</t>
  </si>
  <si>
    <t>Y251BP010405</t>
  </si>
  <si>
    <t>4-5Y</t>
  </si>
  <si>
    <t>Y251BP010607</t>
  </si>
  <si>
    <t>6-7Y</t>
  </si>
  <si>
    <t>Y251BP010708</t>
  </si>
  <si>
    <t>7-8Y</t>
  </si>
  <si>
    <t>Y251BP010810</t>
  </si>
  <si>
    <t>8-10Y</t>
  </si>
  <si>
    <t>Y251BP011012</t>
  </si>
  <si>
    <t>10-12Y</t>
  </si>
  <si>
    <t>Y251BP011214</t>
  </si>
  <si>
    <t>12-14Y</t>
  </si>
  <si>
    <t>Y25-1-Kids</t>
  </si>
  <si>
    <t>HERO KB SS PANT SET</t>
  </si>
  <si>
    <t>Y25-1 BP02</t>
  </si>
  <si>
    <t>S/S PANT SET</t>
  </si>
  <si>
    <t>Y251BP020203</t>
  </si>
  <si>
    <t>Y251BP020405</t>
  </si>
  <si>
    <t>Y251BP020607</t>
  </si>
  <si>
    <t>Y251BP020708</t>
  </si>
  <si>
    <t>Y251BP020810</t>
  </si>
  <si>
    <t>Y251BP021012</t>
  </si>
  <si>
    <t>Y251BP021214</t>
  </si>
  <si>
    <t>SWEETHEART KG ROMPER</t>
  </si>
  <si>
    <t>Y25-1 GP03</t>
  </si>
  <si>
    <t>KG ROMPER</t>
  </si>
  <si>
    <t>Y251GP030203</t>
  </si>
  <si>
    <t>Y251GP030405</t>
  </si>
  <si>
    <t>Y251GP030607</t>
  </si>
  <si>
    <t>Y251GP030708</t>
  </si>
  <si>
    <t>Y251GP030810</t>
  </si>
  <si>
    <t>Y251GP031012</t>
  </si>
  <si>
    <t>Y251GP031214</t>
  </si>
  <si>
    <t>TOTHESEA KG LS PANTSET</t>
  </si>
  <si>
    <t>Y25-1 GP04</t>
  </si>
  <si>
    <t>L/S PANT SET</t>
  </si>
  <si>
    <t>Y251GP040203</t>
  </si>
  <si>
    <t>Y251GP040405</t>
  </si>
  <si>
    <t>Y251GP040607</t>
  </si>
  <si>
    <t>Y251GP040708</t>
  </si>
  <si>
    <t>Y251GP040810</t>
  </si>
  <si>
    <t>Y251GP041012</t>
  </si>
  <si>
    <t>Y251GP041214</t>
  </si>
  <si>
    <t>DTBDIF KG SS SHORT SET</t>
  </si>
  <si>
    <t>Y25-1 GP05</t>
  </si>
  <si>
    <t>Y251GP050203</t>
  </si>
  <si>
    <t>Y251GP050405</t>
  </si>
  <si>
    <t>Y251GP050607</t>
  </si>
  <si>
    <t>Y251GP050708</t>
  </si>
  <si>
    <t>Y251GP050810</t>
  </si>
  <si>
    <t>Y251GP051012</t>
  </si>
  <si>
    <t>Y251GP051214</t>
  </si>
  <si>
    <t>SHINING KG SS PANT SET</t>
  </si>
  <si>
    <t>Y25-1 GP06</t>
  </si>
  <si>
    <t>Y251GP060203</t>
  </si>
  <si>
    <t>Y251GP060405</t>
  </si>
  <si>
    <t>Y251GP060607</t>
  </si>
  <si>
    <t>Y251GP060708</t>
  </si>
  <si>
    <t>Y251GP060810</t>
  </si>
  <si>
    <t>Y251GP061012</t>
  </si>
  <si>
    <t>Y251GP061214</t>
  </si>
  <si>
    <t>CAR DUDE KU EM</t>
  </si>
  <si>
    <t>Y25-1 EM01</t>
  </si>
  <si>
    <t>EYE MASK</t>
  </si>
  <si>
    <t>Y251EM01OS</t>
  </si>
  <si>
    <t>Y251BP01</t>
  </si>
  <si>
    <t>Y251BP02</t>
  </si>
  <si>
    <t>Y251GP03</t>
  </si>
  <si>
    <t>Y251GP04</t>
  </si>
  <si>
    <t>Y251GP05</t>
  </si>
  <si>
    <t>Y251GP06</t>
  </si>
  <si>
    <t>Y251EM01</t>
  </si>
  <si>
    <t>0203</t>
  </si>
  <si>
    <t>0405</t>
  </si>
  <si>
    <t>0607</t>
  </si>
  <si>
    <t>0708</t>
  </si>
  <si>
    <t>0810</t>
  </si>
  <si>
    <t>Cost</t>
  </si>
  <si>
    <t>MRP</t>
  </si>
  <si>
    <t>KIDS- GIRLS</t>
  </si>
  <si>
    <t>KIDS- UNISEX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</si>
</sst>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[$LKR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0" fontId="3" fillId="3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43" fontId="0" fillId="3" borderId="1" xfId="1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" fontId="3" fillId="6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3" fillId="4" borderId="0" xfId="0" quotePrefix="1" applyFont="1" applyFill="1"/>
    <xf numFmtId="4" fontId="3" fillId="3" borderId="0" xfId="0" applyNumberFormat="1" applyFont="1" applyFill="1"/>
    <xf numFmtId="43" fontId="3" fillId="3" borderId="0" xfId="0" applyNumberFormat="1" applyFont="1" applyFill="1"/>
  </cellXfs>
  <cellStyles count="2">
    <cellStyle name="Comma" xfId="1" builtinId="3"/>
    <cellStyle name="Normal" xfId="0" builtinId="0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osting%20-Y25%20Kids%20Sleepwear%20coll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-25 KIDS"/>
      <sheetName val="Summary"/>
      <sheetName val="Contiribution Summary"/>
      <sheetName val="Qty Allocation "/>
      <sheetName val="Budget"/>
      <sheetName val="BP-01 OB FOR TOP "/>
      <sheetName val="BP-01 OB FOR PANT"/>
      <sheetName val="BP-02 OB FOR TOP (8-10Y)"/>
      <sheetName val="BP-02 OB FOR PANT (8-10Y)"/>
      <sheetName val="GP-03 OB FOR ROMPER(8Y-14Y)"/>
      <sheetName val="GP-04 OB FOR TOP "/>
      <sheetName val="GP-04 OB FOR PANT"/>
      <sheetName val="GP-05 OB FOR TOP "/>
      <sheetName val="GP-05 OB FOR PANT"/>
      <sheetName val="GP-06 OB FOR TOP "/>
      <sheetName val="GP-06 OB FOR PANT"/>
      <sheetName val="EM-01 OB FOR EYE MASK"/>
      <sheetName val="BP-01 - PRT"/>
      <sheetName val="BP-02 - PRT"/>
      <sheetName val="GP-04 -PRT"/>
      <sheetName val="GP-05 -PRT"/>
      <sheetName val="GP-06- PRT"/>
      <sheetName val="GP-03 YY"/>
      <sheetName val="Fabric Price"/>
    </sheetNames>
    <sheetDataSet>
      <sheetData sheetId="0" refreshError="1"/>
      <sheetData sheetId="1">
        <row r="3">
          <cell r="B3" t="str">
            <v>STYLE NO</v>
          </cell>
          <cell r="C3" t="str">
            <v>IMAGE</v>
          </cell>
          <cell r="D3" t="str">
            <v>CATEGORY</v>
          </cell>
          <cell r="E3" t="str">
            <v xml:space="preserve">SIZE RANGE </v>
          </cell>
          <cell r="F3" t="str">
            <v>Order Qty in Pack</v>
          </cell>
          <cell r="G3" t="str">
            <v>SMV</v>
          </cell>
          <cell r="H3" t="str">
            <v>Final FOB</v>
          </cell>
          <cell r="J3" t="str">
            <v>MRP</v>
          </cell>
          <cell r="K3" t="str">
            <v>Consignment Prices OGF/ONLINE</v>
          </cell>
        </row>
        <row r="4">
          <cell r="B4" t="str">
            <v>Y25-1 BP01</v>
          </cell>
          <cell r="D4" t="str">
            <v>BOYS</v>
          </cell>
          <cell r="E4" t="str">
            <v>2-14 Yrs</v>
          </cell>
          <cell r="F4">
            <v>35</v>
          </cell>
          <cell r="G4">
            <v>12.95</v>
          </cell>
          <cell r="H4">
            <v>3.5981717894736844</v>
          </cell>
          <cell r="J4">
            <v>4390</v>
          </cell>
          <cell r="K4">
            <v>2634</v>
          </cell>
        </row>
        <row r="5">
          <cell r="B5" t="str">
            <v>Y25-1 BP02</v>
          </cell>
          <cell r="D5" t="str">
            <v>BOYS</v>
          </cell>
          <cell r="E5" t="str">
            <v>2-14 Yrs</v>
          </cell>
          <cell r="F5">
            <v>120</v>
          </cell>
          <cell r="G5">
            <v>12.850000000000001</v>
          </cell>
          <cell r="H5">
            <v>2.8583250526315793</v>
          </cell>
          <cell r="J5">
            <v>4990</v>
          </cell>
          <cell r="K5">
            <v>2994</v>
          </cell>
        </row>
        <row r="6">
          <cell r="B6" t="str">
            <v>Y25-1 GP03</v>
          </cell>
          <cell r="D6" t="str">
            <v>GIRLS</v>
          </cell>
          <cell r="E6" t="str">
            <v>2-14 Yrs</v>
          </cell>
          <cell r="F6">
            <v>75</v>
          </cell>
          <cell r="G6">
            <v>15.13</v>
          </cell>
          <cell r="H6">
            <v>2.8779301052631583</v>
          </cell>
          <cell r="J6">
            <v>2790</v>
          </cell>
          <cell r="K6">
            <v>1674</v>
          </cell>
        </row>
        <row r="7">
          <cell r="B7" t="str">
            <v>Y25-1 GP04</v>
          </cell>
          <cell r="D7" t="str">
            <v>GIRLS</v>
          </cell>
          <cell r="E7" t="str">
            <v>2-14 Yrs</v>
          </cell>
          <cell r="F7">
            <v>120</v>
          </cell>
          <cell r="G7">
            <v>12.95</v>
          </cell>
          <cell r="H7">
            <v>4.0561524210526319</v>
          </cell>
          <cell r="J7">
            <v>4990</v>
          </cell>
          <cell r="K7">
            <v>2994</v>
          </cell>
        </row>
        <row r="8">
          <cell r="B8" t="str">
            <v>Y25-1 GP05</v>
          </cell>
          <cell r="D8" t="str">
            <v>GIRLS</v>
          </cell>
          <cell r="E8" t="str">
            <v>2-14 Yrs</v>
          </cell>
          <cell r="F8">
            <v>120</v>
          </cell>
          <cell r="G8">
            <v>12.95</v>
          </cell>
          <cell r="H8">
            <v>3.1285928421052631</v>
          </cell>
          <cell r="J8">
            <v>4390</v>
          </cell>
          <cell r="K8">
            <v>2634</v>
          </cell>
        </row>
        <row r="9">
          <cell r="B9" t="str">
            <v>Y25-1 GP06</v>
          </cell>
          <cell r="D9" t="str">
            <v>GIRLS</v>
          </cell>
          <cell r="E9" t="str">
            <v>2-14 Yrs</v>
          </cell>
          <cell r="F9">
            <v>85</v>
          </cell>
          <cell r="G9">
            <v>13.34</v>
          </cell>
          <cell r="H9">
            <v>3.8232050526315793</v>
          </cell>
          <cell r="J9">
            <v>4990</v>
          </cell>
          <cell r="K9">
            <v>2994</v>
          </cell>
        </row>
        <row r="10">
          <cell r="B10" t="str">
            <v>Y25-1 EM01</v>
          </cell>
          <cell r="D10" t="str">
            <v>Unisex</v>
          </cell>
          <cell r="E10" t="str">
            <v>2-14 Yrs</v>
          </cell>
          <cell r="F10">
            <v>70</v>
          </cell>
          <cell r="G10">
            <v>4.3</v>
          </cell>
          <cell r="H10">
            <v>0.84429642105263158</v>
          </cell>
          <cell r="J10">
            <v>1330</v>
          </cell>
          <cell r="K10">
            <v>798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9EC6-0165-4FB4-B108-E25D43642795}">
  <sheetPr filterMode="1"/>
  <dimension ref="B2:T52"/>
  <sheetViews>
    <sheetView tabSelected="1" zoomScale="70" zoomScaleNormal="70" workbookViewId="0">
      <selection activeCell="J58" sqref="J58"/>
    </sheetView>
  </sheetViews>
  <sheetFormatPr defaultColWidth="9.21875" defaultRowHeight="13.8" x14ac:dyDescent="0.3"/>
  <cols>
    <col min="1" max="1" width="9.21875" style="6"/>
    <col min="2" max="2" width="8.21875" style="20" customWidth="1"/>
    <col min="3" max="3" width="24.21875" style="20" customWidth="1"/>
    <col min="4" max="4" width="19.5546875" style="20" customWidth="1"/>
    <col min="5" max="5" width="18.6640625" style="20" bestFit="1" customWidth="1"/>
    <col min="6" max="6" width="16.33203125" style="20" bestFit="1" customWidth="1"/>
    <col min="7" max="7" width="15.21875" style="20" customWidth="1"/>
    <col min="8" max="8" width="10.77734375" style="20" customWidth="1"/>
    <col min="9" max="9" width="13.21875" style="20" customWidth="1"/>
    <col min="10" max="10" width="10.21875" style="20" bestFit="1" customWidth="1"/>
    <col min="11" max="11" width="16.5546875" style="20" customWidth="1"/>
    <col min="12" max="12" width="10.21875" style="21" customWidth="1"/>
    <col min="13" max="13" width="18" style="6" customWidth="1"/>
    <col min="14" max="16384" width="9.21875" style="6"/>
  </cols>
  <sheetData>
    <row r="2" spans="2:20" ht="13.05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3" t="s">
        <v>6</v>
      </c>
      <c r="I2" s="4" t="s">
        <v>7</v>
      </c>
      <c r="J2" s="2" t="s">
        <v>8</v>
      </c>
      <c r="K2" s="2" t="s">
        <v>9</v>
      </c>
      <c r="L2" s="5" t="s">
        <v>10</v>
      </c>
      <c r="Q2" s="6" t="s">
        <v>97</v>
      </c>
      <c r="R2" s="6" t="s">
        <v>96</v>
      </c>
    </row>
    <row r="3" spans="2:20" s="10" customFormat="1" x14ac:dyDescent="0.3">
      <c r="B3" s="7">
        <v>1</v>
      </c>
      <c r="C3" s="34" t="s">
        <v>13</v>
      </c>
      <c r="D3" s="35" t="s">
        <v>14</v>
      </c>
      <c r="E3" s="35" t="s">
        <v>15</v>
      </c>
      <c r="F3" s="35" t="s">
        <v>16</v>
      </c>
      <c r="G3" s="8"/>
      <c r="H3" s="8"/>
      <c r="I3" s="29"/>
      <c r="J3" s="22" t="s">
        <v>11</v>
      </c>
      <c r="K3" s="22" t="s">
        <v>31</v>
      </c>
      <c r="L3" s="9"/>
      <c r="M3" s="35" t="s">
        <v>84</v>
      </c>
      <c r="O3" s="10" t="str">
        <f>M3&amp;N3</f>
        <v>Y251BP01</v>
      </c>
      <c r="P3" s="10" t="b">
        <f>O3=G3</f>
        <v>0</v>
      </c>
      <c r="Q3" s="10">
        <f>VLOOKUP(F3,[1]Summary!B$3:J$10,9,FALSE)</f>
        <v>4390</v>
      </c>
      <c r="R3" s="10">
        <f>VLOOKUP(F3,[1]Summary!B$3:K$10,10,FALSE)</f>
        <v>2634</v>
      </c>
      <c r="S3" s="41">
        <f>Q3-I3</f>
        <v>4390</v>
      </c>
      <c r="T3" s="42">
        <f>R3-L3</f>
        <v>2634</v>
      </c>
    </row>
    <row r="4" spans="2:20" s="23" customFormat="1" ht="14.4" hidden="1" x14ac:dyDescent="0.3">
      <c r="B4" s="19">
        <v>1</v>
      </c>
      <c r="C4" s="24"/>
      <c r="D4" s="19"/>
      <c r="E4" s="19"/>
      <c r="F4" s="19"/>
      <c r="G4" s="27" t="s">
        <v>17</v>
      </c>
      <c r="H4" s="27" t="s">
        <v>18</v>
      </c>
      <c r="I4" s="31">
        <v>4390</v>
      </c>
      <c r="J4" s="26"/>
      <c r="K4" s="19"/>
      <c r="L4" s="16">
        <f t="shared" ref="L4:L10" si="0">I4*0.6</f>
        <v>2634</v>
      </c>
      <c r="M4" s="35" t="s">
        <v>84</v>
      </c>
      <c r="N4" s="40" t="s">
        <v>91</v>
      </c>
      <c r="O4" s="10" t="str">
        <f t="shared" ref="O4:O52" si="1">M4&amp;N4</f>
        <v>Y251BP010203</v>
      </c>
      <c r="P4" s="10" t="b">
        <f t="shared" ref="P4:P52" si="2">O4=G4</f>
        <v>1</v>
      </c>
      <c r="Q4" s="10">
        <v>4390</v>
      </c>
      <c r="R4" s="10">
        <v>2634</v>
      </c>
      <c r="S4" s="41">
        <f t="shared" ref="S4:S52" si="3">Q4-I4</f>
        <v>0</v>
      </c>
      <c r="T4" s="42">
        <f t="shared" ref="T4:T52" si="4">R4-L4</f>
        <v>0</v>
      </c>
    </row>
    <row r="5" spans="2:20" s="23" customFormat="1" ht="14.4" hidden="1" x14ac:dyDescent="0.3">
      <c r="B5" s="19">
        <v>1</v>
      </c>
      <c r="C5" s="24"/>
      <c r="D5" s="19"/>
      <c r="E5" s="19"/>
      <c r="F5" s="19"/>
      <c r="G5" s="27" t="s">
        <v>19</v>
      </c>
      <c r="H5" s="27" t="s">
        <v>20</v>
      </c>
      <c r="I5" s="31">
        <v>4390</v>
      </c>
      <c r="J5" s="26"/>
      <c r="K5" s="19"/>
      <c r="L5" s="16">
        <f t="shared" si="0"/>
        <v>2634</v>
      </c>
      <c r="M5" s="35" t="s">
        <v>84</v>
      </c>
      <c r="N5" s="40" t="s">
        <v>92</v>
      </c>
      <c r="O5" s="10" t="str">
        <f t="shared" si="1"/>
        <v>Y251BP010405</v>
      </c>
      <c r="P5" s="10" t="b">
        <f t="shared" si="2"/>
        <v>1</v>
      </c>
      <c r="Q5" s="10">
        <v>4390</v>
      </c>
      <c r="R5" s="10">
        <v>2634</v>
      </c>
      <c r="S5" s="41">
        <f t="shared" si="3"/>
        <v>0</v>
      </c>
      <c r="T5" s="42">
        <f t="shared" si="4"/>
        <v>0</v>
      </c>
    </row>
    <row r="6" spans="2:20" s="23" customFormat="1" ht="14.4" hidden="1" x14ac:dyDescent="0.3">
      <c r="B6" s="19">
        <v>1</v>
      </c>
      <c r="C6" s="24"/>
      <c r="D6" s="19"/>
      <c r="E6" s="19"/>
      <c r="F6" s="19"/>
      <c r="G6" s="27" t="s">
        <v>21</v>
      </c>
      <c r="H6" s="27" t="s">
        <v>22</v>
      </c>
      <c r="I6" s="31">
        <v>4390</v>
      </c>
      <c r="J6" s="26"/>
      <c r="K6" s="19"/>
      <c r="L6" s="16">
        <f t="shared" si="0"/>
        <v>2634</v>
      </c>
      <c r="M6" s="35" t="s">
        <v>84</v>
      </c>
      <c r="N6" s="40" t="s">
        <v>93</v>
      </c>
      <c r="O6" s="10" t="str">
        <f t="shared" si="1"/>
        <v>Y251BP010607</v>
      </c>
      <c r="P6" s="10" t="b">
        <f t="shared" si="2"/>
        <v>1</v>
      </c>
      <c r="Q6" s="10">
        <v>4390</v>
      </c>
      <c r="R6" s="10">
        <v>2634</v>
      </c>
      <c r="S6" s="41">
        <f t="shared" si="3"/>
        <v>0</v>
      </c>
      <c r="T6" s="42">
        <f t="shared" si="4"/>
        <v>0</v>
      </c>
    </row>
    <row r="7" spans="2:20" s="23" customFormat="1" ht="14.4" hidden="1" x14ac:dyDescent="0.3">
      <c r="B7" s="19">
        <v>1</v>
      </c>
      <c r="C7" s="24"/>
      <c r="D7" s="19"/>
      <c r="E7" s="19"/>
      <c r="F7" s="19"/>
      <c r="G7" s="27" t="s">
        <v>23</v>
      </c>
      <c r="H7" s="27" t="s">
        <v>24</v>
      </c>
      <c r="I7" s="31">
        <v>4390</v>
      </c>
      <c r="J7" s="26"/>
      <c r="K7" s="19"/>
      <c r="L7" s="16">
        <f t="shared" si="0"/>
        <v>2634</v>
      </c>
      <c r="M7" s="35" t="s">
        <v>84</v>
      </c>
      <c r="N7" s="40" t="s">
        <v>94</v>
      </c>
      <c r="O7" s="10" t="str">
        <f t="shared" si="1"/>
        <v>Y251BP010708</v>
      </c>
      <c r="P7" s="10" t="b">
        <f t="shared" si="2"/>
        <v>1</v>
      </c>
      <c r="Q7" s="10">
        <v>4390</v>
      </c>
      <c r="R7" s="10">
        <v>2634</v>
      </c>
      <c r="S7" s="41">
        <f t="shared" si="3"/>
        <v>0</v>
      </c>
      <c r="T7" s="42">
        <f t="shared" si="4"/>
        <v>0</v>
      </c>
    </row>
    <row r="8" spans="2:20" s="23" customFormat="1" ht="14.4" hidden="1" x14ac:dyDescent="0.3">
      <c r="B8" s="19">
        <v>1</v>
      </c>
      <c r="C8" s="24"/>
      <c r="D8" s="19"/>
      <c r="E8" s="19"/>
      <c r="F8" s="19"/>
      <c r="G8" s="27" t="s">
        <v>25</v>
      </c>
      <c r="H8" s="27" t="s">
        <v>26</v>
      </c>
      <c r="I8" s="37">
        <v>4390</v>
      </c>
      <c r="J8" s="26"/>
      <c r="K8" s="19"/>
      <c r="L8" s="16">
        <f t="shared" si="0"/>
        <v>2634</v>
      </c>
      <c r="M8" s="35" t="s">
        <v>84</v>
      </c>
      <c r="N8" s="40" t="s">
        <v>95</v>
      </c>
      <c r="O8" s="10" t="str">
        <f t="shared" si="1"/>
        <v>Y251BP010810</v>
      </c>
      <c r="P8" s="10" t="b">
        <f t="shared" si="2"/>
        <v>1</v>
      </c>
      <c r="Q8" s="10">
        <v>4390</v>
      </c>
      <c r="R8" s="10">
        <v>2634</v>
      </c>
      <c r="S8" s="41">
        <f t="shared" si="3"/>
        <v>0</v>
      </c>
      <c r="T8" s="42">
        <f t="shared" si="4"/>
        <v>0</v>
      </c>
    </row>
    <row r="9" spans="2:20" s="23" customFormat="1" hidden="1" x14ac:dyDescent="0.3">
      <c r="B9" s="19">
        <v>1</v>
      </c>
      <c r="C9" s="24"/>
      <c r="D9" s="25"/>
      <c r="E9" s="25"/>
      <c r="F9" s="25"/>
      <c r="G9" s="27" t="s">
        <v>27</v>
      </c>
      <c r="H9" s="27" t="s">
        <v>28</v>
      </c>
      <c r="I9" s="31">
        <v>4390</v>
      </c>
      <c r="J9" s="25"/>
      <c r="K9" s="25"/>
      <c r="L9" s="16">
        <f t="shared" si="0"/>
        <v>2634</v>
      </c>
      <c r="M9" s="35" t="s">
        <v>84</v>
      </c>
      <c r="N9" s="23">
        <v>1012</v>
      </c>
      <c r="O9" s="10" t="str">
        <f t="shared" si="1"/>
        <v>Y251BP011012</v>
      </c>
      <c r="P9" s="10" t="b">
        <f t="shared" si="2"/>
        <v>1</v>
      </c>
      <c r="Q9" s="10">
        <v>4390</v>
      </c>
      <c r="R9" s="10">
        <v>2634</v>
      </c>
      <c r="S9" s="41">
        <f t="shared" si="3"/>
        <v>0</v>
      </c>
      <c r="T9" s="42">
        <f t="shared" si="4"/>
        <v>0</v>
      </c>
    </row>
    <row r="10" spans="2:20" s="23" customFormat="1" ht="14.4" hidden="1" x14ac:dyDescent="0.3">
      <c r="B10" s="19">
        <v>1</v>
      </c>
      <c r="C10" s="28"/>
      <c r="D10" s="28"/>
      <c r="E10" s="28"/>
      <c r="F10" s="28"/>
      <c r="G10" s="26" t="s">
        <v>29</v>
      </c>
      <c r="H10" s="26" t="s">
        <v>30</v>
      </c>
      <c r="I10" s="31">
        <v>4390</v>
      </c>
      <c r="J10" s="19"/>
      <c r="K10" s="28"/>
      <c r="L10" s="16">
        <f t="shared" si="0"/>
        <v>2634</v>
      </c>
      <c r="M10" s="35" t="s">
        <v>84</v>
      </c>
      <c r="N10" s="23">
        <v>1214</v>
      </c>
      <c r="O10" s="10" t="str">
        <f t="shared" si="1"/>
        <v>Y251BP011214</v>
      </c>
      <c r="P10" s="10" t="b">
        <f t="shared" si="2"/>
        <v>1</v>
      </c>
      <c r="Q10" s="10">
        <v>4390</v>
      </c>
      <c r="R10" s="10">
        <v>2634</v>
      </c>
      <c r="S10" s="41">
        <f t="shared" si="3"/>
        <v>0</v>
      </c>
      <c r="T10" s="42">
        <f t="shared" si="4"/>
        <v>0</v>
      </c>
    </row>
    <row r="11" spans="2:20" x14ac:dyDescent="0.3">
      <c r="B11" s="22">
        <v>2</v>
      </c>
      <c r="C11" s="38" t="s">
        <v>32</v>
      </c>
      <c r="D11" s="22" t="s">
        <v>14</v>
      </c>
      <c r="E11" s="22" t="s">
        <v>34</v>
      </c>
      <c r="F11" s="22" t="s">
        <v>33</v>
      </c>
      <c r="G11" s="30"/>
      <c r="H11" s="30"/>
      <c r="I11" s="36"/>
      <c r="J11" s="22" t="s">
        <v>11</v>
      </c>
      <c r="K11" s="22" t="s">
        <v>31</v>
      </c>
      <c r="L11" s="33">
        <f>I11*0.6</f>
        <v>0</v>
      </c>
      <c r="M11" s="22" t="s">
        <v>85</v>
      </c>
      <c r="N11" s="10"/>
      <c r="O11" s="10" t="str">
        <f>M11&amp;N11</f>
        <v>Y251BP02</v>
      </c>
      <c r="P11" s="10" t="b">
        <f>O11=G11</f>
        <v>0</v>
      </c>
      <c r="Q11" s="10">
        <f>VLOOKUP(F11,[1]Summary!B$3:J$10,9,FALSE)</f>
        <v>4990</v>
      </c>
      <c r="R11" s="10">
        <f>VLOOKUP(F11,[1]Summary!B$3:K$10,10,FALSE)</f>
        <v>2994</v>
      </c>
      <c r="S11" s="41">
        <f>Q11-I11</f>
        <v>4990</v>
      </c>
      <c r="T11" s="42">
        <f>R11-L11</f>
        <v>2994</v>
      </c>
    </row>
    <row r="12" spans="2:20" hidden="1" x14ac:dyDescent="0.3">
      <c r="B12" s="11">
        <v>2</v>
      </c>
      <c r="C12" s="13"/>
      <c r="D12" s="13"/>
      <c r="E12" s="13"/>
      <c r="F12" s="13"/>
      <c r="G12" s="11" t="s">
        <v>35</v>
      </c>
      <c r="H12" s="27" t="s">
        <v>18</v>
      </c>
      <c r="I12" s="31">
        <v>4990</v>
      </c>
      <c r="J12" s="13"/>
      <c r="K12" s="13"/>
      <c r="L12" s="16">
        <f>I12*0.6</f>
        <v>2994</v>
      </c>
      <c r="M12" s="22" t="s">
        <v>85</v>
      </c>
      <c r="N12" s="40" t="s">
        <v>91</v>
      </c>
      <c r="O12" s="10" t="str">
        <f>M12&amp;N12</f>
        <v>Y251BP020203</v>
      </c>
      <c r="P12" s="10" t="b">
        <f>O12=G12</f>
        <v>1</v>
      </c>
      <c r="Q12" s="10">
        <v>4990</v>
      </c>
      <c r="R12" s="10">
        <v>2994</v>
      </c>
      <c r="S12" s="41">
        <f>Q12-I12</f>
        <v>0</v>
      </c>
      <c r="T12" s="42">
        <f>R12-L12</f>
        <v>0</v>
      </c>
    </row>
    <row r="13" spans="2:20" hidden="1" x14ac:dyDescent="0.3">
      <c r="B13" s="11">
        <v>2</v>
      </c>
      <c r="C13" s="13"/>
      <c r="D13" s="13"/>
      <c r="E13" s="13"/>
      <c r="F13" s="13"/>
      <c r="G13" s="27" t="s">
        <v>36</v>
      </c>
      <c r="H13" s="27" t="s">
        <v>20</v>
      </c>
      <c r="I13" s="31">
        <v>4990</v>
      </c>
      <c r="J13" s="13"/>
      <c r="K13" s="13"/>
      <c r="L13" s="16">
        <f>I13*0.6</f>
        <v>2994</v>
      </c>
      <c r="M13" s="22" t="s">
        <v>85</v>
      </c>
      <c r="N13" s="40" t="s">
        <v>92</v>
      </c>
      <c r="O13" s="10" t="str">
        <f>M13&amp;N13</f>
        <v>Y251BP020405</v>
      </c>
      <c r="P13" s="10" t="b">
        <f>O13=G13</f>
        <v>1</v>
      </c>
      <c r="Q13" s="10">
        <v>4990</v>
      </c>
      <c r="R13" s="10">
        <v>2994</v>
      </c>
      <c r="S13" s="41">
        <f>Q13-I13</f>
        <v>0</v>
      </c>
      <c r="T13" s="42">
        <f>R13-L13</f>
        <v>0</v>
      </c>
    </row>
    <row r="14" spans="2:20" hidden="1" x14ac:dyDescent="0.3">
      <c r="B14" s="11">
        <v>2</v>
      </c>
      <c r="C14" s="13"/>
      <c r="D14" s="13"/>
      <c r="E14" s="13"/>
      <c r="F14" s="13"/>
      <c r="G14" s="27" t="s">
        <v>37</v>
      </c>
      <c r="H14" s="27" t="s">
        <v>22</v>
      </c>
      <c r="I14" s="31">
        <v>4990</v>
      </c>
      <c r="J14" s="13"/>
      <c r="K14" s="13"/>
      <c r="L14" s="16">
        <f>I14*0.6</f>
        <v>2994</v>
      </c>
      <c r="M14" s="22" t="s">
        <v>85</v>
      </c>
      <c r="N14" s="40" t="s">
        <v>93</v>
      </c>
      <c r="O14" s="10" t="str">
        <f>M14&amp;N14</f>
        <v>Y251BP020607</v>
      </c>
      <c r="P14" s="10" t="b">
        <f>O14=G14</f>
        <v>1</v>
      </c>
      <c r="Q14" s="10">
        <v>4990</v>
      </c>
      <c r="R14" s="10">
        <v>2994</v>
      </c>
      <c r="S14" s="41">
        <f>Q14-I14</f>
        <v>0</v>
      </c>
      <c r="T14" s="42">
        <f>R14-L14</f>
        <v>0</v>
      </c>
    </row>
    <row r="15" spans="2:20" hidden="1" x14ac:dyDescent="0.3">
      <c r="B15" s="11">
        <v>2</v>
      </c>
      <c r="C15" s="13"/>
      <c r="D15" s="13"/>
      <c r="E15" s="13"/>
      <c r="F15" s="13"/>
      <c r="G15" s="27" t="s">
        <v>38</v>
      </c>
      <c r="H15" s="27" t="s">
        <v>24</v>
      </c>
      <c r="I15" s="31">
        <v>4990</v>
      </c>
      <c r="J15" s="13"/>
      <c r="K15" s="13"/>
      <c r="L15" s="16">
        <f>I15*0.6</f>
        <v>2994</v>
      </c>
      <c r="M15" s="22" t="s">
        <v>85</v>
      </c>
      <c r="N15" s="40" t="s">
        <v>94</v>
      </c>
      <c r="O15" s="10" t="str">
        <f>M15&amp;N15</f>
        <v>Y251BP020708</v>
      </c>
      <c r="P15" s="10" t="b">
        <f>O15=G15</f>
        <v>1</v>
      </c>
      <c r="Q15" s="10">
        <v>4990</v>
      </c>
      <c r="R15" s="10">
        <v>2994</v>
      </c>
      <c r="S15" s="41">
        <f>Q15-I15</f>
        <v>0</v>
      </c>
      <c r="T15" s="42">
        <f>R15-L15</f>
        <v>0</v>
      </c>
    </row>
    <row r="16" spans="2:20" hidden="1" x14ac:dyDescent="0.3">
      <c r="B16" s="11">
        <v>2</v>
      </c>
      <c r="C16" s="13"/>
      <c r="D16" s="13"/>
      <c r="E16" s="13"/>
      <c r="F16" s="13"/>
      <c r="G16" s="27" t="s">
        <v>39</v>
      </c>
      <c r="H16" s="27" t="s">
        <v>26</v>
      </c>
      <c r="I16" s="31">
        <v>4990</v>
      </c>
      <c r="J16" s="13"/>
      <c r="K16" s="13"/>
      <c r="L16" s="16">
        <f>I16*0.6</f>
        <v>2994</v>
      </c>
      <c r="M16" s="22" t="s">
        <v>85</v>
      </c>
      <c r="N16" s="40" t="s">
        <v>95</v>
      </c>
      <c r="O16" s="10" t="str">
        <f>M16&amp;N16</f>
        <v>Y251BP020810</v>
      </c>
      <c r="P16" s="10" t="b">
        <f>O16=G16</f>
        <v>1</v>
      </c>
      <c r="Q16" s="10">
        <v>4990</v>
      </c>
      <c r="R16" s="10">
        <v>2994</v>
      </c>
      <c r="S16" s="41">
        <f>Q16-I16</f>
        <v>0</v>
      </c>
      <c r="T16" s="42">
        <f>R16-L16</f>
        <v>0</v>
      </c>
    </row>
    <row r="17" spans="2:20" hidden="1" x14ac:dyDescent="0.3">
      <c r="B17" s="11">
        <v>2</v>
      </c>
      <c r="C17" s="13"/>
      <c r="D17" s="13"/>
      <c r="E17" s="13"/>
      <c r="F17" s="13"/>
      <c r="G17" s="27" t="s">
        <v>40</v>
      </c>
      <c r="H17" s="27" t="s">
        <v>28</v>
      </c>
      <c r="I17" s="31">
        <v>4990</v>
      </c>
      <c r="J17" s="13"/>
      <c r="K17" s="13"/>
      <c r="L17" s="16">
        <f>I17*0.6</f>
        <v>2994</v>
      </c>
      <c r="M17" s="22" t="s">
        <v>85</v>
      </c>
      <c r="N17" s="23">
        <v>1012</v>
      </c>
      <c r="O17" s="10" t="str">
        <f>M17&amp;N17</f>
        <v>Y251BP021012</v>
      </c>
      <c r="P17" s="10" t="b">
        <f>O17=G17</f>
        <v>1</v>
      </c>
      <c r="Q17" s="10">
        <v>4990</v>
      </c>
      <c r="R17" s="10">
        <v>2994</v>
      </c>
      <c r="S17" s="41">
        <f>Q17-I17</f>
        <v>0</v>
      </c>
      <c r="T17" s="42">
        <f>R17-L17</f>
        <v>0</v>
      </c>
    </row>
    <row r="18" spans="2:20" hidden="1" x14ac:dyDescent="0.3">
      <c r="B18" s="11">
        <v>2</v>
      </c>
      <c r="C18" s="13"/>
      <c r="D18" s="13"/>
      <c r="E18" s="13"/>
      <c r="F18" s="13"/>
      <c r="G18" s="27" t="s">
        <v>41</v>
      </c>
      <c r="H18" s="27" t="s">
        <v>30</v>
      </c>
      <c r="I18" s="31">
        <v>4990</v>
      </c>
      <c r="J18" s="13"/>
      <c r="K18" s="13"/>
      <c r="L18" s="16">
        <f>I18*0.6</f>
        <v>2994</v>
      </c>
      <c r="M18" s="22" t="s">
        <v>85</v>
      </c>
      <c r="N18" s="23">
        <v>1214</v>
      </c>
      <c r="O18" s="10" t="str">
        <f>M18&amp;N18</f>
        <v>Y251BP021214</v>
      </c>
      <c r="P18" s="10" t="b">
        <f>O18=G18</f>
        <v>1</v>
      </c>
      <c r="Q18" s="10">
        <v>4990</v>
      </c>
      <c r="R18" s="10">
        <v>2994</v>
      </c>
      <c r="S18" s="41">
        <f>Q18-I18</f>
        <v>0</v>
      </c>
      <c r="T18" s="42">
        <f>R18-L18</f>
        <v>0</v>
      </c>
    </row>
    <row r="19" spans="2:20" s="10" customFormat="1" ht="14.4" x14ac:dyDescent="0.3">
      <c r="B19" s="7">
        <v>3</v>
      </c>
      <c r="C19" s="22" t="s">
        <v>42</v>
      </c>
      <c r="D19" s="22" t="s">
        <v>98</v>
      </c>
      <c r="E19" s="39" t="s">
        <v>44</v>
      </c>
      <c r="F19" s="22" t="s">
        <v>43</v>
      </c>
      <c r="G19" s="17"/>
      <c r="H19" s="17"/>
      <c r="I19" s="18"/>
      <c r="J19" s="22" t="s">
        <v>11</v>
      </c>
      <c r="K19" s="22" t="s">
        <v>31</v>
      </c>
      <c r="L19" s="15"/>
      <c r="M19" s="22" t="s">
        <v>86</v>
      </c>
      <c r="O19" s="10" t="str">
        <f>M19&amp;N19</f>
        <v>Y251GP03</v>
      </c>
      <c r="P19" s="10" t="b">
        <f>O19=G19</f>
        <v>0</v>
      </c>
      <c r="Q19" s="10">
        <f>VLOOKUP(F19,[1]Summary!B$3:J$10,9,FALSE)</f>
        <v>2790</v>
      </c>
      <c r="R19" s="10">
        <f>VLOOKUP(F19,[1]Summary!B$3:K$10,10,FALSE)</f>
        <v>1674</v>
      </c>
      <c r="S19" s="41">
        <f>Q19-I19</f>
        <v>2790</v>
      </c>
      <c r="T19" s="42">
        <f>R19-L19</f>
        <v>1674</v>
      </c>
    </row>
    <row r="20" spans="2:20" hidden="1" x14ac:dyDescent="0.3">
      <c r="B20" s="11">
        <v>3</v>
      </c>
      <c r="C20" s="13"/>
      <c r="D20" s="13"/>
      <c r="E20" s="13"/>
      <c r="F20" s="13"/>
      <c r="G20" s="27" t="s">
        <v>45</v>
      </c>
      <c r="H20" s="27" t="s">
        <v>18</v>
      </c>
      <c r="I20" s="31">
        <v>2790</v>
      </c>
      <c r="J20" s="13"/>
      <c r="K20" s="13"/>
      <c r="L20" s="14">
        <f>I20*0.6</f>
        <v>1674</v>
      </c>
      <c r="M20" s="22" t="s">
        <v>86</v>
      </c>
      <c r="N20" s="40" t="s">
        <v>91</v>
      </c>
      <c r="O20" s="10" t="str">
        <f>M20&amp;N20</f>
        <v>Y251GP030203</v>
      </c>
      <c r="P20" s="10" t="b">
        <f>O20=G20</f>
        <v>1</v>
      </c>
      <c r="Q20" s="10">
        <v>2790</v>
      </c>
      <c r="R20" s="10">
        <v>1674</v>
      </c>
      <c r="S20" s="41">
        <f>Q20-I20</f>
        <v>0</v>
      </c>
      <c r="T20" s="42">
        <f>R20-L20</f>
        <v>0</v>
      </c>
    </row>
    <row r="21" spans="2:20" hidden="1" x14ac:dyDescent="0.3">
      <c r="B21" s="11">
        <v>3</v>
      </c>
      <c r="C21" s="13"/>
      <c r="D21" s="13"/>
      <c r="E21" s="13"/>
      <c r="F21" s="13"/>
      <c r="G21" s="27" t="s">
        <v>46</v>
      </c>
      <c r="H21" s="27" t="s">
        <v>20</v>
      </c>
      <c r="I21" s="31">
        <v>2790</v>
      </c>
      <c r="J21" s="13"/>
      <c r="K21" s="13"/>
      <c r="L21" s="14">
        <f>I21*0.6</f>
        <v>1674</v>
      </c>
      <c r="M21" s="22" t="s">
        <v>86</v>
      </c>
      <c r="N21" s="40" t="s">
        <v>92</v>
      </c>
      <c r="O21" s="10" t="str">
        <f>M21&amp;N21</f>
        <v>Y251GP030405</v>
      </c>
      <c r="P21" s="10" t="b">
        <f>O21=G21</f>
        <v>1</v>
      </c>
      <c r="Q21" s="10">
        <v>2790</v>
      </c>
      <c r="R21" s="10">
        <v>1674</v>
      </c>
      <c r="S21" s="41">
        <f>Q21-I21</f>
        <v>0</v>
      </c>
      <c r="T21" s="42">
        <f>R21-L21</f>
        <v>0</v>
      </c>
    </row>
    <row r="22" spans="2:20" hidden="1" x14ac:dyDescent="0.3">
      <c r="B22" s="11">
        <v>3</v>
      </c>
      <c r="C22" s="13"/>
      <c r="D22" s="13"/>
      <c r="E22" s="13"/>
      <c r="F22" s="13"/>
      <c r="G22" s="27" t="s">
        <v>47</v>
      </c>
      <c r="H22" s="27" t="s">
        <v>22</v>
      </c>
      <c r="I22" s="31">
        <v>2790</v>
      </c>
      <c r="J22" s="13"/>
      <c r="K22" s="13"/>
      <c r="L22" s="14">
        <f>I22*0.6</f>
        <v>1674</v>
      </c>
      <c r="M22" s="22" t="s">
        <v>86</v>
      </c>
      <c r="N22" s="40" t="s">
        <v>93</v>
      </c>
      <c r="O22" s="10" t="str">
        <f>M22&amp;N22</f>
        <v>Y251GP030607</v>
      </c>
      <c r="P22" s="10" t="b">
        <f>O22=G22</f>
        <v>1</v>
      </c>
      <c r="Q22" s="10">
        <v>2790</v>
      </c>
      <c r="R22" s="10">
        <v>1674</v>
      </c>
      <c r="S22" s="41">
        <f>Q22-I22</f>
        <v>0</v>
      </c>
      <c r="T22" s="42">
        <f>R22-L22</f>
        <v>0</v>
      </c>
    </row>
    <row r="23" spans="2:20" hidden="1" x14ac:dyDescent="0.3">
      <c r="B23" s="11">
        <v>3</v>
      </c>
      <c r="C23" s="13"/>
      <c r="D23" s="13"/>
      <c r="E23" s="13"/>
      <c r="F23" s="13"/>
      <c r="G23" s="27" t="s">
        <v>48</v>
      </c>
      <c r="H23" s="27" t="s">
        <v>24</v>
      </c>
      <c r="I23" s="31">
        <v>2790</v>
      </c>
      <c r="J23" s="13"/>
      <c r="K23" s="13"/>
      <c r="L23" s="14">
        <f>I23*0.6</f>
        <v>1674</v>
      </c>
      <c r="M23" s="22" t="s">
        <v>86</v>
      </c>
      <c r="N23" s="40" t="s">
        <v>94</v>
      </c>
      <c r="O23" s="10" t="str">
        <f>M23&amp;N23</f>
        <v>Y251GP030708</v>
      </c>
      <c r="P23" s="10" t="b">
        <f>O23=G23</f>
        <v>1</v>
      </c>
      <c r="Q23" s="10">
        <v>2790</v>
      </c>
      <c r="R23" s="10">
        <v>1674</v>
      </c>
      <c r="S23" s="41">
        <f>Q23-I23</f>
        <v>0</v>
      </c>
      <c r="T23" s="42">
        <f>R23-L23</f>
        <v>0</v>
      </c>
    </row>
    <row r="24" spans="2:20" hidden="1" x14ac:dyDescent="0.3">
      <c r="B24" s="11">
        <v>3</v>
      </c>
      <c r="C24" s="13"/>
      <c r="D24" s="13"/>
      <c r="E24" s="13"/>
      <c r="F24" s="13"/>
      <c r="G24" s="27" t="s">
        <v>49</v>
      </c>
      <c r="H24" s="27" t="s">
        <v>26</v>
      </c>
      <c r="I24" s="31">
        <v>2790</v>
      </c>
      <c r="J24" s="13"/>
      <c r="K24" s="13"/>
      <c r="L24" s="14">
        <f>I24*0.6</f>
        <v>1674</v>
      </c>
      <c r="M24" s="22" t="s">
        <v>86</v>
      </c>
      <c r="N24" s="40" t="s">
        <v>95</v>
      </c>
      <c r="O24" s="10" t="str">
        <f>M24&amp;N24</f>
        <v>Y251GP030810</v>
      </c>
      <c r="P24" s="10" t="b">
        <f>O24=G24</f>
        <v>1</v>
      </c>
      <c r="Q24" s="10">
        <v>2790</v>
      </c>
      <c r="R24" s="10">
        <v>1674</v>
      </c>
      <c r="S24" s="41">
        <f>Q24-I24</f>
        <v>0</v>
      </c>
      <c r="T24" s="42">
        <f>R24-L24</f>
        <v>0</v>
      </c>
    </row>
    <row r="25" spans="2:20" hidden="1" x14ac:dyDescent="0.3">
      <c r="B25" s="11">
        <v>3</v>
      </c>
      <c r="C25" s="13"/>
      <c r="D25" s="13"/>
      <c r="E25" s="13"/>
      <c r="F25" s="13"/>
      <c r="G25" s="27" t="s">
        <v>50</v>
      </c>
      <c r="H25" s="27" t="s">
        <v>28</v>
      </c>
      <c r="I25" s="31">
        <v>2790</v>
      </c>
      <c r="J25" s="13"/>
      <c r="K25" s="13"/>
      <c r="L25" s="14">
        <f>I25*0.6</f>
        <v>1674</v>
      </c>
      <c r="M25" s="22" t="s">
        <v>86</v>
      </c>
      <c r="N25" s="23">
        <v>1012</v>
      </c>
      <c r="O25" s="10" t="str">
        <f>M25&amp;N25</f>
        <v>Y251GP031012</v>
      </c>
      <c r="P25" s="10" t="b">
        <f>O25=G25</f>
        <v>1</v>
      </c>
      <c r="Q25" s="10">
        <v>2790</v>
      </c>
      <c r="R25" s="10">
        <v>1674</v>
      </c>
      <c r="S25" s="41">
        <f>Q25-I25</f>
        <v>0</v>
      </c>
      <c r="T25" s="42">
        <f>R25-L25</f>
        <v>0</v>
      </c>
    </row>
    <row r="26" spans="2:20" hidden="1" x14ac:dyDescent="0.3">
      <c r="B26" s="11">
        <v>3</v>
      </c>
      <c r="C26" s="13"/>
      <c r="D26" s="13"/>
      <c r="E26" s="13"/>
      <c r="F26" s="13"/>
      <c r="G26" s="27" t="s">
        <v>51</v>
      </c>
      <c r="H26" s="27" t="s">
        <v>30</v>
      </c>
      <c r="I26" s="31">
        <v>2790</v>
      </c>
      <c r="J26" s="13"/>
      <c r="K26" s="13"/>
      <c r="L26" s="14">
        <f>I26*0.6</f>
        <v>1674</v>
      </c>
      <c r="M26" s="22" t="s">
        <v>86</v>
      </c>
      <c r="N26" s="23">
        <v>1214</v>
      </c>
      <c r="O26" s="10" t="str">
        <f>M26&amp;N26</f>
        <v>Y251GP031214</v>
      </c>
      <c r="P26" s="10" t="b">
        <f>O26=G26</f>
        <v>1</v>
      </c>
      <c r="Q26" s="10">
        <v>2790</v>
      </c>
      <c r="R26" s="10">
        <v>1674</v>
      </c>
      <c r="S26" s="41">
        <f>Q26-I26</f>
        <v>0</v>
      </c>
      <c r="T26" s="42">
        <f>R26-L26</f>
        <v>0</v>
      </c>
    </row>
    <row r="27" spans="2:20" s="10" customFormat="1" ht="14.4" x14ac:dyDescent="0.3">
      <c r="B27" s="7">
        <v>4</v>
      </c>
      <c r="C27" s="38" t="s">
        <v>52</v>
      </c>
      <c r="D27" s="22" t="s">
        <v>14</v>
      </c>
      <c r="E27" s="39" t="s">
        <v>54</v>
      </c>
      <c r="F27" s="22" t="s">
        <v>53</v>
      </c>
      <c r="G27" s="17"/>
      <c r="H27" s="17"/>
      <c r="I27" s="18"/>
      <c r="J27" s="22" t="s">
        <v>11</v>
      </c>
      <c r="K27" s="22" t="s">
        <v>31</v>
      </c>
      <c r="L27" s="15"/>
      <c r="M27" s="22" t="s">
        <v>87</v>
      </c>
      <c r="O27" s="10" t="str">
        <f>M27&amp;N27</f>
        <v>Y251GP04</v>
      </c>
      <c r="P27" s="10" t="b">
        <f>O27=G27</f>
        <v>0</v>
      </c>
      <c r="Q27" s="10">
        <f>VLOOKUP(F27,[1]Summary!B$3:J$10,9,FALSE)</f>
        <v>4990</v>
      </c>
      <c r="R27" s="10">
        <f>VLOOKUP(F27,[1]Summary!B$3:K$10,10,FALSE)</f>
        <v>2994</v>
      </c>
      <c r="S27" s="41">
        <f>Q27-I27</f>
        <v>4990</v>
      </c>
      <c r="T27" s="42">
        <f>R27-L27</f>
        <v>2994</v>
      </c>
    </row>
    <row r="28" spans="2:20" s="23" customFormat="1" hidden="1" x14ac:dyDescent="0.3">
      <c r="B28" s="19">
        <v>4</v>
      </c>
      <c r="C28" s="24"/>
      <c r="D28" s="19"/>
      <c r="E28" s="19"/>
      <c r="F28" s="19"/>
      <c r="G28" s="27" t="s">
        <v>55</v>
      </c>
      <c r="H28" s="27" t="s">
        <v>18</v>
      </c>
      <c r="I28" s="31">
        <v>4990</v>
      </c>
      <c r="J28" s="19"/>
      <c r="K28" s="28"/>
      <c r="L28" s="14">
        <f>I28*0.6</f>
        <v>2994</v>
      </c>
      <c r="M28" s="22" t="s">
        <v>87</v>
      </c>
      <c r="N28" s="40" t="s">
        <v>91</v>
      </c>
      <c r="O28" s="10" t="str">
        <f>M28&amp;N28</f>
        <v>Y251GP040203</v>
      </c>
      <c r="P28" s="10" t="b">
        <f>O28=G28</f>
        <v>1</v>
      </c>
      <c r="Q28" s="10">
        <v>4990</v>
      </c>
      <c r="R28" s="10">
        <v>2994</v>
      </c>
      <c r="S28" s="41">
        <f>Q28-I28</f>
        <v>0</v>
      </c>
      <c r="T28" s="42">
        <f>R28-L28</f>
        <v>0</v>
      </c>
    </row>
    <row r="29" spans="2:20" s="23" customFormat="1" hidden="1" x14ac:dyDescent="0.3">
      <c r="B29" s="19">
        <v>4</v>
      </c>
      <c r="C29" s="24"/>
      <c r="D29" s="19"/>
      <c r="E29" s="19"/>
      <c r="F29" s="19"/>
      <c r="G29" s="27" t="s">
        <v>56</v>
      </c>
      <c r="H29" s="27" t="s">
        <v>20</v>
      </c>
      <c r="I29" s="31">
        <v>4990</v>
      </c>
      <c r="J29" s="19"/>
      <c r="K29" s="28"/>
      <c r="L29" s="14">
        <f>I29*0.6</f>
        <v>2994</v>
      </c>
      <c r="M29" s="22" t="s">
        <v>87</v>
      </c>
      <c r="N29" s="40" t="s">
        <v>92</v>
      </c>
      <c r="O29" s="10" t="str">
        <f>M29&amp;N29</f>
        <v>Y251GP040405</v>
      </c>
      <c r="P29" s="10" t="b">
        <f>O29=G29</f>
        <v>1</v>
      </c>
      <c r="Q29" s="10">
        <v>4990</v>
      </c>
      <c r="R29" s="10">
        <v>2994</v>
      </c>
      <c r="S29" s="41">
        <f>Q29-I29</f>
        <v>0</v>
      </c>
      <c r="T29" s="42">
        <f>R29-L29</f>
        <v>0</v>
      </c>
    </row>
    <row r="30" spans="2:20" s="23" customFormat="1" hidden="1" x14ac:dyDescent="0.3">
      <c r="B30" s="19">
        <v>4</v>
      </c>
      <c r="C30" s="24"/>
      <c r="D30" s="19"/>
      <c r="E30" s="19"/>
      <c r="F30" s="19"/>
      <c r="G30" s="27" t="s">
        <v>57</v>
      </c>
      <c r="H30" s="27" t="s">
        <v>22</v>
      </c>
      <c r="I30" s="31">
        <v>4990</v>
      </c>
      <c r="J30" s="19"/>
      <c r="K30" s="28"/>
      <c r="L30" s="14">
        <f>I30*0.6</f>
        <v>2994</v>
      </c>
      <c r="M30" s="22" t="s">
        <v>87</v>
      </c>
      <c r="N30" s="40" t="s">
        <v>93</v>
      </c>
      <c r="O30" s="10" t="str">
        <f>M30&amp;N30</f>
        <v>Y251GP040607</v>
      </c>
      <c r="P30" s="10" t="b">
        <f>O30=G30</f>
        <v>1</v>
      </c>
      <c r="Q30" s="10">
        <v>4990</v>
      </c>
      <c r="R30" s="10">
        <v>2994</v>
      </c>
      <c r="S30" s="41">
        <f>Q30-I30</f>
        <v>0</v>
      </c>
      <c r="T30" s="42">
        <f>R30-L30</f>
        <v>0</v>
      </c>
    </row>
    <row r="31" spans="2:20" s="23" customFormat="1" hidden="1" x14ac:dyDescent="0.3">
      <c r="B31" s="19">
        <v>4</v>
      </c>
      <c r="C31" s="24"/>
      <c r="D31" s="19"/>
      <c r="E31" s="19"/>
      <c r="F31" s="19"/>
      <c r="G31" s="27" t="s">
        <v>58</v>
      </c>
      <c r="H31" s="27" t="s">
        <v>24</v>
      </c>
      <c r="I31" s="31">
        <v>4990</v>
      </c>
      <c r="J31" s="19"/>
      <c r="K31" s="28"/>
      <c r="L31" s="14">
        <f>I31*0.6</f>
        <v>2994</v>
      </c>
      <c r="M31" s="22" t="s">
        <v>87</v>
      </c>
      <c r="N31" s="40" t="s">
        <v>94</v>
      </c>
      <c r="O31" s="10" t="str">
        <f>M31&amp;N31</f>
        <v>Y251GP040708</v>
      </c>
      <c r="P31" s="10" t="b">
        <f>O31=G31</f>
        <v>1</v>
      </c>
      <c r="Q31" s="10">
        <v>4990</v>
      </c>
      <c r="R31" s="10">
        <v>2994</v>
      </c>
      <c r="S31" s="41">
        <f>Q31-I31</f>
        <v>0</v>
      </c>
      <c r="T31" s="42">
        <f>R31-L31</f>
        <v>0</v>
      </c>
    </row>
    <row r="32" spans="2:20" s="23" customFormat="1" hidden="1" x14ac:dyDescent="0.3">
      <c r="B32" s="19">
        <v>4</v>
      </c>
      <c r="C32" s="24"/>
      <c r="D32" s="19"/>
      <c r="E32" s="19"/>
      <c r="F32" s="19"/>
      <c r="G32" s="27" t="s">
        <v>59</v>
      </c>
      <c r="H32" s="27" t="s">
        <v>26</v>
      </c>
      <c r="I32" s="31">
        <v>4990</v>
      </c>
      <c r="J32" s="19"/>
      <c r="K32" s="28"/>
      <c r="L32" s="14">
        <f>I32*0.6</f>
        <v>2994</v>
      </c>
      <c r="M32" s="22" t="s">
        <v>87</v>
      </c>
      <c r="N32" s="40" t="s">
        <v>95</v>
      </c>
      <c r="O32" s="10" t="str">
        <f>M32&amp;N32</f>
        <v>Y251GP040810</v>
      </c>
      <c r="P32" s="10" t="b">
        <f>O32=G32</f>
        <v>1</v>
      </c>
      <c r="Q32" s="10">
        <v>4990</v>
      </c>
      <c r="R32" s="10">
        <v>2994</v>
      </c>
      <c r="S32" s="41">
        <f>Q32-I32</f>
        <v>0</v>
      </c>
      <c r="T32" s="42">
        <f>R32-L32</f>
        <v>0</v>
      </c>
    </row>
    <row r="33" spans="2:20" s="23" customFormat="1" hidden="1" x14ac:dyDescent="0.3">
      <c r="B33" s="19">
        <v>4</v>
      </c>
      <c r="C33" s="24"/>
      <c r="D33" s="19"/>
      <c r="E33" s="19"/>
      <c r="F33" s="19"/>
      <c r="G33" s="27" t="s">
        <v>60</v>
      </c>
      <c r="H33" s="27" t="s">
        <v>28</v>
      </c>
      <c r="I33" s="31">
        <v>4990</v>
      </c>
      <c r="J33" s="19"/>
      <c r="K33" s="28"/>
      <c r="L33" s="14">
        <f>I33*0.6</f>
        <v>2994</v>
      </c>
      <c r="M33" s="22" t="s">
        <v>87</v>
      </c>
      <c r="N33" s="23">
        <v>1012</v>
      </c>
      <c r="O33" s="10" t="str">
        <f>M33&amp;N33</f>
        <v>Y251GP041012</v>
      </c>
      <c r="P33" s="10" t="b">
        <f>O33=G33</f>
        <v>1</v>
      </c>
      <c r="Q33" s="10">
        <v>4990</v>
      </c>
      <c r="R33" s="10">
        <v>2994</v>
      </c>
      <c r="S33" s="41">
        <f>Q33-I33</f>
        <v>0</v>
      </c>
      <c r="T33" s="42">
        <f>R33-L33</f>
        <v>0</v>
      </c>
    </row>
    <row r="34" spans="2:20" s="23" customFormat="1" hidden="1" x14ac:dyDescent="0.3">
      <c r="B34" s="19">
        <v>4</v>
      </c>
      <c r="C34" s="24"/>
      <c r="D34" s="19"/>
      <c r="E34" s="19"/>
      <c r="F34" s="19"/>
      <c r="G34" s="27" t="s">
        <v>61</v>
      </c>
      <c r="H34" s="27" t="s">
        <v>30</v>
      </c>
      <c r="I34" s="31">
        <v>4990</v>
      </c>
      <c r="J34" s="19"/>
      <c r="K34" s="28"/>
      <c r="L34" s="14">
        <f>I34*0.6</f>
        <v>2994</v>
      </c>
      <c r="M34" s="22" t="s">
        <v>87</v>
      </c>
      <c r="N34" s="23">
        <v>1214</v>
      </c>
      <c r="O34" s="10" t="str">
        <f>M34&amp;N34</f>
        <v>Y251GP041214</v>
      </c>
      <c r="P34" s="10" t="b">
        <f>O34=G34</f>
        <v>1</v>
      </c>
      <c r="Q34" s="10">
        <v>4990</v>
      </c>
      <c r="R34" s="10">
        <v>2994</v>
      </c>
      <c r="S34" s="41">
        <f>Q34-I34</f>
        <v>0</v>
      </c>
      <c r="T34" s="42">
        <f>R34-L34</f>
        <v>0</v>
      </c>
    </row>
    <row r="35" spans="2:20" s="10" customFormat="1" ht="14.4" x14ac:dyDescent="0.3">
      <c r="B35" s="7">
        <v>4</v>
      </c>
      <c r="C35" s="39" t="s">
        <v>62</v>
      </c>
      <c r="D35" s="22" t="s">
        <v>98</v>
      </c>
      <c r="E35" s="22" t="s">
        <v>15</v>
      </c>
      <c r="F35" s="22" t="s">
        <v>63</v>
      </c>
      <c r="G35" s="17"/>
      <c r="H35" s="17"/>
      <c r="I35" s="18"/>
      <c r="J35" s="22" t="s">
        <v>11</v>
      </c>
      <c r="K35" s="22" t="s">
        <v>31</v>
      </c>
      <c r="L35" s="15"/>
      <c r="M35" s="22" t="s">
        <v>88</v>
      </c>
      <c r="O35" s="10" t="str">
        <f>M35&amp;N35</f>
        <v>Y251GP05</v>
      </c>
      <c r="P35" s="10" t="b">
        <f>O35=G35</f>
        <v>0</v>
      </c>
      <c r="Q35" s="10">
        <f>VLOOKUP(F35,[1]Summary!B$3:J$10,9,FALSE)</f>
        <v>4390</v>
      </c>
      <c r="R35" s="10">
        <f>VLOOKUP(F35,[1]Summary!B$3:K$10,10,FALSE)</f>
        <v>2634</v>
      </c>
      <c r="S35" s="41">
        <f>Q35-I35</f>
        <v>4390</v>
      </c>
      <c r="T35" s="42">
        <f>R35-L35</f>
        <v>2634</v>
      </c>
    </row>
    <row r="36" spans="2:20" s="23" customFormat="1" hidden="1" x14ac:dyDescent="0.3">
      <c r="B36" s="19">
        <v>4</v>
      </c>
      <c r="C36" s="24"/>
      <c r="D36" s="19"/>
      <c r="E36" s="19"/>
      <c r="F36" s="19"/>
      <c r="G36" s="27" t="s">
        <v>64</v>
      </c>
      <c r="H36" s="27" t="s">
        <v>18</v>
      </c>
      <c r="I36" s="31">
        <v>4390</v>
      </c>
      <c r="J36" s="19"/>
      <c r="K36" s="28"/>
      <c r="L36" s="14">
        <f>I36*0.6</f>
        <v>2634</v>
      </c>
      <c r="M36" s="22" t="s">
        <v>88</v>
      </c>
      <c r="N36" s="40" t="s">
        <v>91</v>
      </c>
      <c r="O36" s="10" t="str">
        <f>M36&amp;N36</f>
        <v>Y251GP050203</v>
      </c>
      <c r="P36" s="10" t="b">
        <f>O36=G36</f>
        <v>1</v>
      </c>
      <c r="Q36" s="10">
        <v>4390</v>
      </c>
      <c r="R36" s="10">
        <v>2634</v>
      </c>
      <c r="S36" s="41">
        <f>Q36-I36</f>
        <v>0</v>
      </c>
      <c r="T36" s="42">
        <f>R36-L36</f>
        <v>0</v>
      </c>
    </row>
    <row r="37" spans="2:20" s="23" customFormat="1" hidden="1" x14ac:dyDescent="0.3">
      <c r="B37" s="19">
        <v>4</v>
      </c>
      <c r="C37" s="24"/>
      <c r="D37" s="19"/>
      <c r="E37" s="19"/>
      <c r="F37" s="19"/>
      <c r="G37" s="27" t="s">
        <v>65</v>
      </c>
      <c r="H37" s="27" t="s">
        <v>20</v>
      </c>
      <c r="I37" s="31">
        <v>4390</v>
      </c>
      <c r="J37" s="19"/>
      <c r="K37" s="28"/>
      <c r="L37" s="14">
        <f>I37*0.6</f>
        <v>2634</v>
      </c>
      <c r="M37" s="22" t="s">
        <v>88</v>
      </c>
      <c r="N37" s="40" t="s">
        <v>92</v>
      </c>
      <c r="O37" s="10" t="str">
        <f>M37&amp;N37</f>
        <v>Y251GP050405</v>
      </c>
      <c r="P37" s="10" t="b">
        <f>O37=G37</f>
        <v>1</v>
      </c>
      <c r="Q37" s="10">
        <v>4390</v>
      </c>
      <c r="R37" s="10">
        <v>2634</v>
      </c>
      <c r="S37" s="41">
        <f>Q37-I37</f>
        <v>0</v>
      </c>
      <c r="T37" s="42">
        <f>R37-L37</f>
        <v>0</v>
      </c>
    </row>
    <row r="38" spans="2:20" s="23" customFormat="1" hidden="1" x14ac:dyDescent="0.3">
      <c r="B38" s="19">
        <v>4</v>
      </c>
      <c r="C38" s="24"/>
      <c r="D38" s="19"/>
      <c r="E38" s="19"/>
      <c r="F38" s="19"/>
      <c r="G38" s="27" t="s">
        <v>66</v>
      </c>
      <c r="H38" s="27" t="s">
        <v>22</v>
      </c>
      <c r="I38" s="31">
        <v>4390</v>
      </c>
      <c r="J38" s="19"/>
      <c r="K38" s="28"/>
      <c r="L38" s="14">
        <f>I38*0.6</f>
        <v>2634</v>
      </c>
      <c r="M38" s="22" t="s">
        <v>88</v>
      </c>
      <c r="N38" s="40" t="s">
        <v>93</v>
      </c>
      <c r="O38" s="10" t="str">
        <f>M38&amp;N38</f>
        <v>Y251GP050607</v>
      </c>
      <c r="P38" s="10" t="b">
        <f>O38=G38</f>
        <v>1</v>
      </c>
      <c r="Q38" s="10">
        <v>4390</v>
      </c>
      <c r="R38" s="10">
        <v>2634</v>
      </c>
      <c r="S38" s="41">
        <f>Q38-I38</f>
        <v>0</v>
      </c>
      <c r="T38" s="42">
        <f>R38-L38</f>
        <v>0</v>
      </c>
    </row>
    <row r="39" spans="2:20" s="23" customFormat="1" hidden="1" x14ac:dyDescent="0.3">
      <c r="B39" s="19">
        <v>4</v>
      </c>
      <c r="C39" s="24"/>
      <c r="D39" s="19"/>
      <c r="E39" s="19"/>
      <c r="F39" s="19"/>
      <c r="G39" s="27" t="s">
        <v>67</v>
      </c>
      <c r="H39" s="27" t="s">
        <v>24</v>
      </c>
      <c r="I39" s="31">
        <v>4390</v>
      </c>
      <c r="J39" s="19"/>
      <c r="K39" s="28"/>
      <c r="L39" s="14">
        <f>I39*0.6</f>
        <v>2634</v>
      </c>
      <c r="M39" s="22" t="s">
        <v>88</v>
      </c>
      <c r="N39" s="40" t="s">
        <v>94</v>
      </c>
      <c r="O39" s="10" t="str">
        <f>M39&amp;N39</f>
        <v>Y251GP050708</v>
      </c>
      <c r="P39" s="10" t="b">
        <f>O39=G39</f>
        <v>1</v>
      </c>
      <c r="Q39" s="10">
        <v>4390</v>
      </c>
      <c r="R39" s="10">
        <v>2634</v>
      </c>
      <c r="S39" s="41">
        <f>Q39-I39</f>
        <v>0</v>
      </c>
      <c r="T39" s="42">
        <f>R39-L39</f>
        <v>0</v>
      </c>
    </row>
    <row r="40" spans="2:20" s="23" customFormat="1" hidden="1" x14ac:dyDescent="0.3">
      <c r="B40" s="19">
        <v>4</v>
      </c>
      <c r="C40" s="24"/>
      <c r="D40" s="19"/>
      <c r="E40" s="19"/>
      <c r="F40" s="19"/>
      <c r="G40" s="27" t="s">
        <v>68</v>
      </c>
      <c r="H40" s="27" t="s">
        <v>26</v>
      </c>
      <c r="I40" s="31">
        <v>4390</v>
      </c>
      <c r="J40" s="19"/>
      <c r="K40" s="28"/>
      <c r="L40" s="14">
        <f>I40*0.6</f>
        <v>2634</v>
      </c>
      <c r="M40" s="22" t="s">
        <v>88</v>
      </c>
      <c r="N40" s="40" t="s">
        <v>95</v>
      </c>
      <c r="O40" s="10" t="str">
        <f>M40&amp;N40</f>
        <v>Y251GP050810</v>
      </c>
      <c r="P40" s="10" t="b">
        <f>O40=G40</f>
        <v>1</v>
      </c>
      <c r="Q40" s="10">
        <v>4390</v>
      </c>
      <c r="R40" s="10">
        <v>2634</v>
      </c>
      <c r="S40" s="41">
        <f>Q40-I40</f>
        <v>0</v>
      </c>
      <c r="T40" s="42">
        <f>R40-L40</f>
        <v>0</v>
      </c>
    </row>
    <row r="41" spans="2:20" hidden="1" x14ac:dyDescent="0.3">
      <c r="B41" s="19">
        <v>4</v>
      </c>
      <c r="C41" s="12"/>
      <c r="D41" s="13"/>
      <c r="E41" s="13"/>
      <c r="F41" s="13"/>
      <c r="G41" s="27" t="s">
        <v>69</v>
      </c>
      <c r="H41" s="27" t="s">
        <v>28</v>
      </c>
      <c r="I41" s="31">
        <v>4390</v>
      </c>
      <c r="J41" s="13"/>
      <c r="K41" s="13"/>
      <c r="L41" s="14">
        <f>I41*0.6</f>
        <v>2634</v>
      </c>
      <c r="M41" s="22" t="s">
        <v>88</v>
      </c>
      <c r="N41" s="23">
        <v>1012</v>
      </c>
      <c r="O41" s="10" t="str">
        <f>M41&amp;N41</f>
        <v>Y251GP051012</v>
      </c>
      <c r="P41" s="10" t="b">
        <f>O41=G41</f>
        <v>1</v>
      </c>
      <c r="Q41" s="10">
        <v>4390</v>
      </c>
      <c r="R41" s="10">
        <v>2634</v>
      </c>
      <c r="S41" s="41">
        <f>Q41-I41</f>
        <v>0</v>
      </c>
      <c r="T41" s="42">
        <f>R41-L41</f>
        <v>0</v>
      </c>
    </row>
    <row r="42" spans="2:20" hidden="1" x14ac:dyDescent="0.3">
      <c r="B42" s="19">
        <v>4</v>
      </c>
      <c r="C42" s="13"/>
      <c r="D42" s="13"/>
      <c r="E42" s="13"/>
      <c r="F42" s="13"/>
      <c r="G42" s="27" t="s">
        <v>70</v>
      </c>
      <c r="H42" s="27" t="s">
        <v>30</v>
      </c>
      <c r="I42" s="31">
        <v>4390</v>
      </c>
      <c r="J42" s="13"/>
      <c r="K42" s="13"/>
      <c r="L42" s="14">
        <f>I42*0.6</f>
        <v>2634</v>
      </c>
      <c r="M42" s="22" t="s">
        <v>88</v>
      </c>
      <c r="N42" s="23">
        <v>1214</v>
      </c>
      <c r="O42" s="10" t="str">
        <f>M42&amp;N42</f>
        <v>Y251GP051214</v>
      </c>
      <c r="P42" s="10" t="b">
        <f>O42=G42</f>
        <v>1</v>
      </c>
      <c r="Q42" s="10">
        <v>4390</v>
      </c>
      <c r="R42" s="10">
        <v>2634</v>
      </c>
      <c r="S42" s="41">
        <f>Q42-I42</f>
        <v>0</v>
      </c>
      <c r="T42" s="42">
        <f>R42-L42</f>
        <v>0</v>
      </c>
    </row>
    <row r="43" spans="2:20" x14ac:dyDescent="0.3">
      <c r="B43" s="32">
        <v>5</v>
      </c>
      <c r="C43" s="38" t="s">
        <v>71</v>
      </c>
      <c r="D43" s="22" t="s">
        <v>98</v>
      </c>
      <c r="E43" s="22" t="s">
        <v>34</v>
      </c>
      <c r="F43" s="22" t="s">
        <v>72</v>
      </c>
      <c r="G43" s="32"/>
      <c r="H43" s="32"/>
      <c r="I43" s="32"/>
      <c r="J43" s="22" t="s">
        <v>11</v>
      </c>
      <c r="K43" s="22" t="s">
        <v>31</v>
      </c>
      <c r="L43" s="33"/>
      <c r="M43" s="22" t="s">
        <v>89</v>
      </c>
      <c r="N43" s="10"/>
      <c r="O43" s="10" t="str">
        <f>M43&amp;N43</f>
        <v>Y251GP06</v>
      </c>
      <c r="P43" s="10" t="b">
        <f>O43=G43</f>
        <v>0</v>
      </c>
      <c r="Q43" s="10">
        <f>VLOOKUP(F43,[1]Summary!B$3:J$10,9,FALSE)</f>
        <v>4990</v>
      </c>
      <c r="R43" s="10">
        <f>VLOOKUP(F43,[1]Summary!B$3:K$10,10,FALSE)</f>
        <v>2994</v>
      </c>
      <c r="S43" s="41">
        <f>Q43-I43</f>
        <v>4990</v>
      </c>
      <c r="T43" s="42">
        <f>R43-L43</f>
        <v>2994</v>
      </c>
    </row>
    <row r="44" spans="2:20" hidden="1" x14ac:dyDescent="0.3">
      <c r="B44" s="13">
        <v>5</v>
      </c>
      <c r="C44" s="13"/>
      <c r="D44" s="13"/>
      <c r="E44" s="13"/>
      <c r="F44" s="13"/>
      <c r="G44" s="27" t="s">
        <v>73</v>
      </c>
      <c r="H44" s="27" t="s">
        <v>18</v>
      </c>
      <c r="I44" s="31">
        <v>4990</v>
      </c>
      <c r="J44" s="13"/>
      <c r="K44" s="13"/>
      <c r="L44" s="14">
        <f>I44*0.6</f>
        <v>2994</v>
      </c>
      <c r="M44" s="22" t="s">
        <v>89</v>
      </c>
      <c r="N44" s="40" t="s">
        <v>91</v>
      </c>
      <c r="O44" s="10" t="str">
        <f>M44&amp;N44</f>
        <v>Y251GP060203</v>
      </c>
      <c r="P44" s="10" t="b">
        <f>O44=G44</f>
        <v>1</v>
      </c>
      <c r="Q44" s="10">
        <v>4990</v>
      </c>
      <c r="R44" s="10">
        <v>2994</v>
      </c>
      <c r="S44" s="41">
        <f>Q44-I44</f>
        <v>0</v>
      </c>
      <c r="T44" s="42">
        <f>R44-L44</f>
        <v>0</v>
      </c>
    </row>
    <row r="45" spans="2:20" hidden="1" x14ac:dyDescent="0.3">
      <c r="B45" s="13">
        <v>5</v>
      </c>
      <c r="C45" s="13"/>
      <c r="D45" s="13"/>
      <c r="E45" s="13"/>
      <c r="F45" s="13"/>
      <c r="G45" s="27" t="s">
        <v>74</v>
      </c>
      <c r="H45" s="27" t="s">
        <v>20</v>
      </c>
      <c r="I45" s="31">
        <v>4990</v>
      </c>
      <c r="J45" s="13"/>
      <c r="K45" s="13"/>
      <c r="L45" s="14">
        <f>I45*0.6</f>
        <v>2994</v>
      </c>
      <c r="M45" s="22" t="s">
        <v>89</v>
      </c>
      <c r="N45" s="40" t="s">
        <v>92</v>
      </c>
      <c r="O45" s="10" t="str">
        <f>M45&amp;N45</f>
        <v>Y251GP060405</v>
      </c>
      <c r="P45" s="10" t="b">
        <f>O45=G45</f>
        <v>1</v>
      </c>
      <c r="Q45" s="10">
        <v>4990</v>
      </c>
      <c r="R45" s="10">
        <v>2994</v>
      </c>
      <c r="S45" s="41">
        <f>Q45-I45</f>
        <v>0</v>
      </c>
      <c r="T45" s="42">
        <f>R45-L45</f>
        <v>0</v>
      </c>
    </row>
    <row r="46" spans="2:20" hidden="1" x14ac:dyDescent="0.3">
      <c r="B46" s="13">
        <v>5</v>
      </c>
      <c r="C46" s="13"/>
      <c r="D46" s="13"/>
      <c r="E46" s="13"/>
      <c r="F46" s="13"/>
      <c r="G46" s="27" t="s">
        <v>75</v>
      </c>
      <c r="H46" s="27" t="s">
        <v>22</v>
      </c>
      <c r="I46" s="31">
        <v>4990</v>
      </c>
      <c r="J46" s="13"/>
      <c r="K46" s="13"/>
      <c r="L46" s="14">
        <f>I46*0.6</f>
        <v>2994</v>
      </c>
      <c r="M46" s="22" t="s">
        <v>89</v>
      </c>
      <c r="N46" s="40" t="s">
        <v>93</v>
      </c>
      <c r="O46" s="10" t="str">
        <f>M46&amp;N46</f>
        <v>Y251GP060607</v>
      </c>
      <c r="P46" s="10" t="b">
        <f>O46=G46</f>
        <v>1</v>
      </c>
      <c r="Q46" s="10">
        <v>4990</v>
      </c>
      <c r="R46" s="10">
        <v>2994</v>
      </c>
      <c r="S46" s="41">
        <f>Q46-I46</f>
        <v>0</v>
      </c>
      <c r="T46" s="42">
        <f>R46-L46</f>
        <v>0</v>
      </c>
    </row>
    <row r="47" spans="2:20" hidden="1" x14ac:dyDescent="0.3">
      <c r="B47" s="13">
        <v>5</v>
      </c>
      <c r="C47" s="13"/>
      <c r="D47" s="13"/>
      <c r="E47" s="13"/>
      <c r="F47" s="13"/>
      <c r="G47" s="27" t="s">
        <v>76</v>
      </c>
      <c r="H47" s="27" t="s">
        <v>24</v>
      </c>
      <c r="I47" s="31">
        <v>4990</v>
      </c>
      <c r="J47" s="13"/>
      <c r="K47" s="13"/>
      <c r="L47" s="14">
        <f>I47*0.6</f>
        <v>2994</v>
      </c>
      <c r="M47" s="22" t="s">
        <v>89</v>
      </c>
      <c r="N47" s="40" t="s">
        <v>94</v>
      </c>
      <c r="O47" s="10" t="str">
        <f>M47&amp;N47</f>
        <v>Y251GP060708</v>
      </c>
      <c r="P47" s="10" t="b">
        <f>O47=G47</f>
        <v>1</v>
      </c>
      <c r="Q47" s="10">
        <v>4990</v>
      </c>
      <c r="R47" s="10">
        <v>2994</v>
      </c>
      <c r="S47" s="41">
        <f>Q47-I47</f>
        <v>0</v>
      </c>
      <c r="T47" s="42">
        <f>R47-L47</f>
        <v>0</v>
      </c>
    </row>
    <row r="48" spans="2:20" hidden="1" x14ac:dyDescent="0.3">
      <c r="B48" s="13">
        <v>5</v>
      </c>
      <c r="C48" s="13"/>
      <c r="D48" s="13"/>
      <c r="E48" s="13"/>
      <c r="F48" s="13"/>
      <c r="G48" s="27" t="s">
        <v>77</v>
      </c>
      <c r="H48" s="27" t="s">
        <v>26</v>
      </c>
      <c r="I48" s="31">
        <v>4990</v>
      </c>
      <c r="J48" s="13"/>
      <c r="K48" s="13"/>
      <c r="L48" s="14">
        <f>I48*0.6</f>
        <v>2994</v>
      </c>
      <c r="M48" s="22" t="s">
        <v>89</v>
      </c>
      <c r="N48" s="40" t="s">
        <v>95</v>
      </c>
      <c r="O48" s="10" t="str">
        <f>M48&amp;N48</f>
        <v>Y251GP060810</v>
      </c>
      <c r="P48" s="10" t="b">
        <f>O48=G48</f>
        <v>1</v>
      </c>
      <c r="Q48" s="10">
        <v>4990</v>
      </c>
      <c r="R48" s="10">
        <v>2994</v>
      </c>
      <c r="S48" s="41">
        <f>Q48-I48</f>
        <v>0</v>
      </c>
      <c r="T48" s="42">
        <f>R48-L48</f>
        <v>0</v>
      </c>
    </row>
    <row r="49" spans="2:20" hidden="1" x14ac:dyDescent="0.3">
      <c r="B49" s="13">
        <v>5</v>
      </c>
      <c r="C49" s="13"/>
      <c r="D49" s="13"/>
      <c r="E49" s="13"/>
      <c r="F49" s="13"/>
      <c r="G49" s="27" t="s">
        <v>78</v>
      </c>
      <c r="H49" s="27" t="s">
        <v>28</v>
      </c>
      <c r="I49" s="31">
        <v>4990</v>
      </c>
      <c r="J49" s="13"/>
      <c r="K49" s="13"/>
      <c r="L49" s="14">
        <f>I49*0.6</f>
        <v>2994</v>
      </c>
      <c r="M49" s="22" t="s">
        <v>89</v>
      </c>
      <c r="N49" s="23">
        <v>1012</v>
      </c>
      <c r="O49" s="10" t="str">
        <f>M49&amp;N49</f>
        <v>Y251GP061012</v>
      </c>
      <c r="P49" s="10" t="b">
        <f>O49=G49</f>
        <v>1</v>
      </c>
      <c r="Q49" s="10">
        <v>4990</v>
      </c>
      <c r="R49" s="10">
        <v>2994</v>
      </c>
      <c r="S49" s="41">
        <f>Q49-I49</f>
        <v>0</v>
      </c>
      <c r="T49" s="42">
        <f>R49-L49</f>
        <v>0</v>
      </c>
    </row>
    <row r="50" spans="2:20" hidden="1" x14ac:dyDescent="0.3">
      <c r="B50" s="13">
        <v>5</v>
      </c>
      <c r="C50" s="13"/>
      <c r="D50" s="13"/>
      <c r="E50" s="13"/>
      <c r="F50" s="13"/>
      <c r="G50" s="27" t="s">
        <v>79</v>
      </c>
      <c r="H50" s="27" t="s">
        <v>30</v>
      </c>
      <c r="I50" s="31">
        <v>4990</v>
      </c>
      <c r="J50" s="13"/>
      <c r="K50" s="13"/>
      <c r="L50" s="14">
        <f>I50*0.6</f>
        <v>2994</v>
      </c>
      <c r="M50" s="22" t="s">
        <v>89</v>
      </c>
      <c r="N50" s="23">
        <v>1214</v>
      </c>
      <c r="O50" s="10" t="str">
        <f>M50&amp;N50</f>
        <v>Y251GP061214</v>
      </c>
      <c r="P50" s="10" t="b">
        <f>O50=G50</f>
        <v>1</v>
      </c>
      <c r="Q50" s="10">
        <v>4990</v>
      </c>
      <c r="R50" s="10">
        <v>2994</v>
      </c>
      <c r="S50" s="41">
        <f>Q50-I50</f>
        <v>0</v>
      </c>
      <c r="T50" s="42">
        <f>R50-L50</f>
        <v>0</v>
      </c>
    </row>
    <row r="51" spans="2:20" x14ac:dyDescent="0.3">
      <c r="B51" s="32">
        <v>6</v>
      </c>
      <c r="C51" s="38" t="s">
        <v>80</v>
      </c>
      <c r="D51" s="22" t="s">
        <v>99</v>
      </c>
      <c r="E51" s="22" t="s">
        <v>82</v>
      </c>
      <c r="F51" s="22" t="s">
        <v>81</v>
      </c>
      <c r="G51" s="32"/>
      <c r="H51" s="32"/>
      <c r="I51" s="32"/>
      <c r="J51" s="22" t="s">
        <v>11</v>
      </c>
      <c r="K51" s="22" t="s">
        <v>31</v>
      </c>
      <c r="L51" s="33"/>
      <c r="M51" s="22" t="s">
        <v>90</v>
      </c>
      <c r="N51" s="10"/>
      <c r="O51" s="10" t="str">
        <f>M51&amp;N51</f>
        <v>Y251EM01</v>
      </c>
      <c r="P51" s="10" t="b">
        <f>O51=G51</f>
        <v>0</v>
      </c>
      <c r="Q51" s="10">
        <f>VLOOKUP(F51,[1]Summary!B$3:J$10,9,FALSE)</f>
        <v>1330</v>
      </c>
      <c r="R51" s="10">
        <f>VLOOKUP(F51,[1]Summary!B$3:K$10,10,FALSE)</f>
        <v>798</v>
      </c>
      <c r="S51" s="41">
        <f>Q51-I51</f>
        <v>1330</v>
      </c>
      <c r="T51" s="42">
        <f>R51-L51</f>
        <v>798</v>
      </c>
    </row>
    <row r="52" spans="2:20" hidden="1" x14ac:dyDescent="0.3">
      <c r="B52" s="13">
        <v>6</v>
      </c>
      <c r="C52" s="13"/>
      <c r="D52" s="13"/>
      <c r="E52" s="13"/>
      <c r="F52" s="13"/>
      <c r="G52" s="27" t="s">
        <v>83</v>
      </c>
      <c r="H52" s="27" t="s">
        <v>12</v>
      </c>
      <c r="I52" s="31">
        <v>1330</v>
      </c>
      <c r="J52" s="13"/>
      <c r="K52" s="13"/>
      <c r="L52" s="14">
        <f t="shared" ref="L36:L52" si="5">I52*0.6</f>
        <v>798</v>
      </c>
      <c r="M52" s="22" t="s">
        <v>90</v>
      </c>
      <c r="N52" s="6" t="s">
        <v>12</v>
      </c>
      <c r="O52" s="10" t="str">
        <f t="shared" si="1"/>
        <v>Y251EM01OS</v>
      </c>
      <c r="P52" s="10" t="b">
        <f t="shared" si="2"/>
        <v>1</v>
      </c>
      <c r="Q52" s="10">
        <v>1330</v>
      </c>
      <c r="R52" s="10">
        <v>798</v>
      </c>
      <c r="S52" s="41">
        <f t="shared" si="3"/>
        <v>0</v>
      </c>
      <c r="T52" s="42">
        <f t="shared" si="4"/>
        <v>0</v>
      </c>
    </row>
  </sheetData>
  <autoFilter ref="A3:T52" xr:uid="{870BEAE5-2ABA-4971-B445-5F0C69537D2E}">
    <filterColumn colId="9">
      <customFilters>
        <customFilter operator="notEqual" val=" "/>
      </customFilters>
    </filterColumn>
    <sortState ref="A11:T51">
      <sortCondition sortBy="cellColor" ref="J3:J52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 at Mackly</dc:creator>
  <cp:lastModifiedBy>Finance at Mackly</cp:lastModifiedBy>
  <dcterms:created xsi:type="dcterms:W3CDTF">2024-11-28T05:02:07Z</dcterms:created>
  <dcterms:modified xsi:type="dcterms:W3CDTF">2025-02-10T07:29:00Z</dcterms:modified>
</cp:coreProperties>
</file>