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b1250c1572bf58ec/Documents/"/>
    </mc:Choice>
  </mc:AlternateContent>
  <xr:revisionPtr revIDLastSave="743" documentId="8_{4771F7B9-43BC-4ABC-81FE-7DB293E6B47C}" xr6:coauthVersionLast="47" xr6:coauthVersionMax="47" xr10:uidLastSave="{8E3F9F28-D3E4-4F23-A2E0-C1AE14B32C75}"/>
  <bookViews>
    <workbookView xWindow="-120" yWindow="-120" windowWidth="20730" windowHeight="11160" activeTab="3" xr2:uid="{90D90F5C-0A57-4F2F-850E-234FF60D9B25}"/>
  </bookViews>
  <sheets>
    <sheet name="Data" sheetId="1" r:id="rId1"/>
    <sheet name="Working Sheet" sheetId="2" r:id="rId2"/>
    <sheet name="Analyze" sheetId="5" r:id="rId3"/>
    <sheet name="Dashboard" sheetId="3" r:id="rId4"/>
  </sheets>
  <definedNames>
    <definedName name="Slicer_Region">#N/A</definedName>
    <definedName name="Slicer_Years__Invoice_Date">#N/A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H19" i="3"/>
  <c r="O19" i="3"/>
  <c r="P19" i="3"/>
  <c r="G14" i="3"/>
  <c r="H14" i="3"/>
  <c r="G15" i="3"/>
  <c r="H15" i="3"/>
  <c r="I15" i="3" s="1"/>
  <c r="G16" i="3"/>
  <c r="H16" i="3"/>
  <c r="G17" i="3"/>
  <c r="H17" i="3"/>
  <c r="I17" i="3" s="1"/>
  <c r="G18" i="3"/>
  <c r="H18" i="3"/>
  <c r="F15" i="3"/>
  <c r="F16" i="3"/>
  <c r="F17" i="3"/>
  <c r="F18" i="3"/>
  <c r="N15" i="3"/>
  <c r="O15" i="3"/>
  <c r="P15" i="3"/>
  <c r="N16" i="3"/>
  <c r="O16" i="3"/>
  <c r="P16" i="3"/>
  <c r="N17" i="3"/>
  <c r="O17" i="3"/>
  <c r="P17" i="3"/>
  <c r="N18" i="3"/>
  <c r="O18" i="3"/>
  <c r="P18" i="3"/>
  <c r="O14" i="3"/>
  <c r="P14" i="3"/>
  <c r="N14" i="3"/>
  <c r="F14" i="3"/>
  <c r="F49" i="5"/>
  <c r="G49" i="5"/>
  <c r="H49" i="5"/>
  <c r="F50" i="5"/>
  <c r="G50" i="5"/>
  <c r="H50" i="5"/>
  <c r="F51" i="5"/>
  <c r="G51" i="5"/>
  <c r="H51" i="5"/>
  <c r="E52" i="5"/>
  <c r="G52" i="5"/>
  <c r="H52" i="5"/>
  <c r="E53" i="5"/>
  <c r="F53" i="5"/>
  <c r="G53" i="5"/>
  <c r="H53" i="5"/>
  <c r="F54" i="5"/>
  <c r="G54" i="5"/>
  <c r="H54" i="5"/>
  <c r="F55" i="5"/>
  <c r="G55" i="5"/>
  <c r="H55" i="5"/>
  <c r="F56" i="5"/>
  <c r="G56" i="5"/>
  <c r="H56" i="5"/>
  <c r="E57" i="5"/>
  <c r="G57" i="5"/>
  <c r="H57" i="5"/>
  <c r="F48" i="5"/>
  <c r="G48" i="5"/>
  <c r="H48" i="5"/>
  <c r="E48" i="5"/>
  <c r="Q19" i="3" l="1"/>
  <c r="I14" i="3"/>
  <c r="I18" i="3"/>
  <c r="I16" i="3"/>
  <c r="I19" i="3"/>
  <c r="Q14" i="3"/>
  <c r="Q18" i="3"/>
  <c r="Q15" i="3"/>
  <c r="Q16" i="3"/>
  <c r="Q17" i="3"/>
</calcChain>
</file>

<file path=xl/sharedStrings.xml><?xml version="1.0" encoding="utf-8"?>
<sst xmlns="http://schemas.openxmlformats.org/spreadsheetml/2006/main" count="430" uniqueCount="131">
  <si>
    <t>Retailer</t>
  </si>
  <si>
    <t>Retailer ID</t>
  </si>
  <si>
    <t>Invoice Date</t>
  </si>
  <si>
    <t>Region</t>
  </si>
  <si>
    <t>State</t>
  </si>
  <si>
    <t>City</t>
  </si>
  <si>
    <t>Beverage Brand</t>
  </si>
  <si>
    <t>Price per Unit</t>
  </si>
  <si>
    <t>Units Sold</t>
  </si>
  <si>
    <t>Total Sales</t>
  </si>
  <si>
    <t>Operating Profit</t>
  </si>
  <si>
    <t>Operating Margin</t>
  </si>
  <si>
    <t>SuperMart East</t>
  </si>
  <si>
    <t>East</t>
  </si>
  <si>
    <t>New York</t>
  </si>
  <si>
    <t>Albany</t>
  </si>
  <si>
    <t>Coca Cola</t>
  </si>
  <si>
    <t>MegaMart West</t>
  </si>
  <si>
    <t>West</t>
  </si>
  <si>
    <t>California</t>
  </si>
  <si>
    <t>Los Angeles</t>
  </si>
  <si>
    <t>Pepsi</t>
  </si>
  <si>
    <t>CityGrove North</t>
  </si>
  <si>
    <t>North</t>
  </si>
  <si>
    <t>Michigan</t>
  </si>
  <si>
    <t>Detroit</t>
  </si>
  <si>
    <t>Sprite</t>
  </si>
  <si>
    <t>SouthernMart</t>
  </si>
  <si>
    <t>South</t>
  </si>
  <si>
    <t>Texas</t>
  </si>
  <si>
    <t>Houston</t>
  </si>
  <si>
    <t>Mountain Dew</t>
  </si>
  <si>
    <t>CentralMall</t>
  </si>
  <si>
    <t>Central</t>
  </si>
  <si>
    <t>Illinois</t>
  </si>
  <si>
    <t>Chicago</t>
  </si>
  <si>
    <t>Fanta</t>
  </si>
  <si>
    <t>BayView Market</t>
  </si>
  <si>
    <t>Pennsylvania</t>
  </si>
  <si>
    <t>Philadelphia</t>
  </si>
  <si>
    <t>Dr. Pepper</t>
  </si>
  <si>
    <t>CapitalMart</t>
  </si>
  <si>
    <t>Washington</t>
  </si>
  <si>
    <t>Seattle</t>
  </si>
  <si>
    <t>7UP</t>
  </si>
  <si>
    <t>LibertyGrocers</t>
  </si>
  <si>
    <t>Minnesota</t>
  </si>
  <si>
    <t>Minneapolis</t>
  </si>
  <si>
    <t>Coastal Superstore</t>
  </si>
  <si>
    <t>Florida</t>
  </si>
  <si>
    <t>Miami</t>
  </si>
  <si>
    <t>Heartland Mart</t>
  </si>
  <si>
    <t>Austin</t>
  </si>
  <si>
    <t>Empire Retail</t>
  </si>
  <si>
    <t>Summit Plaza</t>
  </si>
  <si>
    <t>Horizon Market</t>
  </si>
  <si>
    <t>Unity Mart</t>
  </si>
  <si>
    <t>SunCoast Supercenter</t>
  </si>
  <si>
    <t>MetroBazaar East</t>
  </si>
  <si>
    <t>Pacific Essence West</t>
  </si>
  <si>
    <t>Lakeside Retailers</t>
  </si>
  <si>
    <t>GulfShores Market</t>
  </si>
  <si>
    <t>Central Oasis Mart</t>
  </si>
  <si>
    <t>Liberty Corner</t>
  </si>
  <si>
    <t>Massachusetts</t>
  </si>
  <si>
    <t>Boston</t>
  </si>
  <si>
    <t>GrandCity Superstore</t>
  </si>
  <si>
    <t>Oregon</t>
  </si>
  <si>
    <t>Portland</t>
  </si>
  <si>
    <t>OceanView Mart</t>
  </si>
  <si>
    <t>Wisconsin</t>
  </si>
  <si>
    <t>Milwaukee</t>
  </si>
  <si>
    <t>Heartland Haven</t>
  </si>
  <si>
    <t>Georgia</t>
  </si>
  <si>
    <t>Atlanta</t>
  </si>
  <si>
    <t>Capital Square Mart</t>
  </si>
  <si>
    <t>Springfield</t>
  </si>
  <si>
    <t>Coastal Corner</t>
  </si>
  <si>
    <t>New Jersey</t>
  </si>
  <si>
    <t>Newark</t>
  </si>
  <si>
    <t>Midwest Mart</t>
  </si>
  <si>
    <t>San Francisco</t>
  </si>
  <si>
    <t>Southern Comfort Retail</t>
  </si>
  <si>
    <t>Riverfront Plaza</t>
  </si>
  <si>
    <t>Orlando</t>
  </si>
  <si>
    <t>Golden Valley Grocers</t>
  </si>
  <si>
    <t>Dallas</t>
  </si>
  <si>
    <t>Evergreen Mart</t>
  </si>
  <si>
    <t>Buffalo</t>
  </si>
  <si>
    <t>Sunset Bazaar</t>
  </si>
  <si>
    <t>Spokane</t>
  </si>
  <si>
    <t>MountainView Market</t>
  </si>
  <si>
    <t>Grand Rapids</t>
  </si>
  <si>
    <t>Prairie Point Retail</t>
  </si>
  <si>
    <t>San Antonio</t>
  </si>
  <si>
    <t>Store Y</t>
  </si>
  <si>
    <t>Missouri</t>
  </si>
  <si>
    <t>St. Louis</t>
  </si>
  <si>
    <t>Sales by Beverage Brande</t>
  </si>
  <si>
    <t>Sales by Retailer</t>
  </si>
  <si>
    <t>Brand</t>
  </si>
  <si>
    <t>Sales-22</t>
  </si>
  <si>
    <t>Sales-23</t>
  </si>
  <si>
    <t xml:space="preserve">Variance </t>
  </si>
  <si>
    <t>Sales and Oprating Profit Margin By Quarter</t>
  </si>
  <si>
    <t>Beverage Retailer Data</t>
  </si>
  <si>
    <t>Sum of Total Sales</t>
  </si>
  <si>
    <t>Sum of Units Sold</t>
  </si>
  <si>
    <t>Sum of Operating Profit</t>
  </si>
  <si>
    <t>Average of Price per Unit</t>
  </si>
  <si>
    <t>Row Labels</t>
  </si>
  <si>
    <t>Grand Total</t>
  </si>
  <si>
    <t>Column Labels</t>
  </si>
  <si>
    <t>2022</t>
  </si>
  <si>
    <t>2022 Total</t>
  </si>
  <si>
    <t>2023</t>
  </si>
  <si>
    <t>2023 Total</t>
  </si>
  <si>
    <t>Qtr1</t>
  </si>
  <si>
    <t>Qtr2</t>
  </si>
  <si>
    <t>Qtr3</t>
  </si>
  <si>
    <t>Qtr4</t>
  </si>
  <si>
    <t>SuperMart</t>
  </si>
  <si>
    <t>MegaRetail</t>
  </si>
  <si>
    <t>CityGroove</t>
  </si>
  <si>
    <t>SouthernStores</t>
  </si>
  <si>
    <t>CentralMarts</t>
  </si>
  <si>
    <t>BayMarket</t>
  </si>
  <si>
    <t>Average of Operating Profit</t>
  </si>
  <si>
    <t>Quarters (Invoice Date)</t>
  </si>
  <si>
    <t>Years (Invoice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</si>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</sst>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2" formatCode="_(* #,##0_);_(* \(#,##0\);_(* &quot;-&quot;??_);_(@_)"/>
    <numFmt numFmtId="174" formatCode="&quot;$&quot;#,##0.00"/>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59999389629810485"/>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4" fontId="0" fillId="0" borderId="0" xfId="0" applyNumberFormat="1"/>
    <xf numFmtId="9" fontId="0" fillId="0" borderId="0" xfId="0" applyNumberFormat="1"/>
    <xf numFmtId="10" fontId="0" fillId="0" borderId="0" xfId="0" applyNumberFormat="1"/>
    <xf numFmtId="0" fontId="0" fillId="2" borderId="0" xfId="0" applyFill="1"/>
    <xf numFmtId="0" fontId="4" fillId="2" borderId="0" xfId="0" applyFont="1" applyFill="1" applyAlignment="1">
      <alignment horizontal="center"/>
    </xf>
    <xf numFmtId="0" fontId="4" fillId="3" borderId="0" xfId="0" applyFont="1" applyFill="1" applyAlignment="1"/>
    <xf numFmtId="0" fontId="2" fillId="5" borderId="0" xfId="0" applyFont="1" applyFill="1" applyAlignment="1">
      <alignment horizontal="center"/>
    </xf>
    <xf numFmtId="0" fontId="6" fillId="0" borderId="0" xfId="0" applyFont="1" applyAlignment="1">
      <alignment horizontal="left"/>
    </xf>
    <xf numFmtId="0" fontId="0" fillId="0" borderId="0" xfId="0" applyNumberFormat="1"/>
    <xf numFmtId="0" fontId="0" fillId="0" borderId="0" xfId="0" pivotButton="1"/>
    <xf numFmtId="0" fontId="0" fillId="0" borderId="0" xfId="0" applyAlignment="1">
      <alignment horizontal="left"/>
    </xf>
    <xf numFmtId="0" fontId="0" fillId="2" borderId="0" xfId="0" applyFill="1" applyBorder="1"/>
    <xf numFmtId="0" fontId="0" fillId="0" borderId="0" xfId="0" applyBorder="1"/>
    <xf numFmtId="172" fontId="0" fillId="0" borderId="0" xfId="1" applyNumberFormat="1" applyFont="1"/>
    <xf numFmtId="172" fontId="0" fillId="0" borderId="0" xfId="0" applyNumberFormat="1"/>
    <xf numFmtId="174" fontId="0" fillId="0" borderId="0" xfId="0" applyNumberFormat="1"/>
    <xf numFmtId="0" fontId="3" fillId="3" borderId="0" xfId="0" applyFont="1" applyFill="1" applyBorder="1"/>
    <xf numFmtId="172" fontId="3" fillId="3" borderId="0" xfId="1" applyNumberFormat="1" applyFont="1" applyFill="1" applyBorder="1"/>
    <xf numFmtId="0" fontId="5" fillId="6" borderId="1" xfId="0" applyFont="1" applyFill="1" applyBorder="1"/>
    <xf numFmtId="172" fontId="5" fillId="6" borderId="1" xfId="1" applyNumberFormat="1" applyFont="1" applyFill="1" applyBorder="1"/>
    <xf numFmtId="0" fontId="3" fillId="4" borderId="0" xfId="0" applyFont="1" applyFill="1"/>
  </cellXfs>
  <cellStyles count="2">
    <cellStyle name="Comma" xfId="1" builtinId="3"/>
    <cellStyle name="Normal" xfId="0" builtinId="0"/>
  </cellStyles>
  <dxfs count="8">
    <dxf>
      <numFmt numFmtId="172" formatCode="_(* #,##0_);_(* \(#,##0\);_(* &quot;-&quot;??_);_(@_)"/>
    </dxf>
    <dxf>
      <numFmt numFmtId="172" formatCode="_(* #,##0_);_(* \(#,##0\);_(* &quot;-&quot;??_);_(@_)"/>
    </dxf>
    <dxf>
      <numFmt numFmtId="174" formatCode="&quot;$&quot;#,##0.00"/>
    </dxf>
    <dxf>
      <numFmt numFmtId="172" formatCode="_(* #,##0_);_(* \(#,##0\);_(* &quot;-&quot;??_);_(@_)"/>
    </dxf>
    <dxf>
      <numFmt numFmtId="14" formatCode="0.00%"/>
    </dxf>
    <dxf>
      <numFmt numFmtId="19" formatCode="m/d/yyyy"/>
    </dxf>
    <dxf>
      <numFmt numFmtId="14" formatCode="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Margin by Qtr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Oprating Profit</c:v>
          </c:tx>
          <c:spPr>
            <a:solidFill>
              <a:schemeClr val="accent1"/>
            </a:solidFill>
            <a:ln>
              <a:noFill/>
            </a:ln>
            <a:effectLst/>
          </c:spPr>
          <c:invertIfNegative val="0"/>
          <c:cat>
            <c:multiLvlStrRef>
              <c:f>Analyze!$E$48:$F$57</c:f>
              <c:multiLvlStrCache>
                <c:ptCount val="10"/>
                <c:lvl>
                  <c:pt idx="0">
                    <c:v>Qtr1</c:v>
                  </c:pt>
                  <c:pt idx="1">
                    <c:v>Qtr2</c:v>
                  </c:pt>
                  <c:pt idx="2">
                    <c:v>Qtr3</c:v>
                  </c:pt>
                  <c:pt idx="3">
                    <c:v>Qtr4</c:v>
                  </c:pt>
                  <c:pt idx="5">
                    <c:v>Qtr1</c:v>
                  </c:pt>
                  <c:pt idx="6">
                    <c:v>Qtr2</c:v>
                  </c:pt>
                  <c:pt idx="7">
                    <c:v>Qtr3</c:v>
                  </c:pt>
                  <c:pt idx="8">
                    <c:v>Qtr4</c:v>
                  </c:pt>
                </c:lvl>
                <c:lvl>
                  <c:pt idx="0">
                    <c:v>2022</c:v>
                  </c:pt>
                  <c:pt idx="4">
                    <c:v>2022 Total</c:v>
                  </c:pt>
                  <c:pt idx="5">
                    <c:v>2023</c:v>
                  </c:pt>
                  <c:pt idx="9">
                    <c:v>2023 Total</c:v>
                  </c:pt>
                </c:lvl>
              </c:multiLvlStrCache>
            </c:multiLvlStrRef>
          </c:cat>
          <c:val>
            <c:numRef>
              <c:f>Analyze!$G$48:$G$57</c:f>
              <c:numCache>
                <c:formatCode>General</c:formatCode>
                <c:ptCount val="10"/>
                <c:pt idx="0">
                  <c:v>70</c:v>
                </c:pt>
                <c:pt idx="1">
                  <c:v>57</c:v>
                </c:pt>
                <c:pt idx="2">
                  <c:v>71.666666666666671</c:v>
                </c:pt>
                <c:pt idx="3">
                  <c:v>64</c:v>
                </c:pt>
                <c:pt idx="4">
                  <c:v>65.263157894736835</c:v>
                </c:pt>
                <c:pt idx="5">
                  <c:v>65</c:v>
                </c:pt>
                <c:pt idx="6">
                  <c:v>60</c:v>
                </c:pt>
                <c:pt idx="7">
                  <c:v>70</c:v>
                </c:pt>
                <c:pt idx="8">
                  <c:v>66.666666666666671</c:v>
                </c:pt>
                <c:pt idx="9">
                  <c:v>65.333333333333329</c:v>
                </c:pt>
              </c:numCache>
            </c:numRef>
          </c:val>
          <c:extLst>
            <c:ext xmlns:c16="http://schemas.microsoft.com/office/drawing/2014/chart" uri="{C3380CC4-5D6E-409C-BE32-E72D297353CC}">
              <c16:uniqueId val="{00000000-8582-495C-9D3F-1847D2A766CC}"/>
            </c:ext>
          </c:extLst>
        </c:ser>
        <c:dLbls>
          <c:showLegendKey val="0"/>
          <c:showVal val="0"/>
          <c:showCatName val="0"/>
          <c:showSerName val="0"/>
          <c:showPercent val="0"/>
          <c:showBubbleSize val="0"/>
        </c:dLbls>
        <c:gapWidth val="219"/>
        <c:axId val="699229184"/>
        <c:axId val="667565552"/>
      </c:barChart>
      <c:lineChart>
        <c:grouping val="standard"/>
        <c:varyColors val="0"/>
        <c:ser>
          <c:idx val="1"/>
          <c:order val="1"/>
          <c:tx>
            <c:v>Sales</c:v>
          </c:tx>
          <c:spPr>
            <a:ln w="28575" cap="rnd">
              <a:solidFill>
                <a:schemeClr val="accent2"/>
              </a:solidFill>
              <a:round/>
            </a:ln>
            <a:effectLst/>
          </c:spPr>
          <c:marker>
            <c:symbol val="none"/>
          </c:marker>
          <c:cat>
            <c:multiLvlStrRef>
              <c:f>Analyze!$E$48:$F$57</c:f>
              <c:multiLvlStrCache>
                <c:ptCount val="10"/>
                <c:lvl>
                  <c:pt idx="0">
                    <c:v>Qtr1</c:v>
                  </c:pt>
                  <c:pt idx="1">
                    <c:v>Qtr2</c:v>
                  </c:pt>
                  <c:pt idx="2">
                    <c:v>Qtr3</c:v>
                  </c:pt>
                  <c:pt idx="3">
                    <c:v>Qtr4</c:v>
                  </c:pt>
                  <c:pt idx="5">
                    <c:v>Qtr1</c:v>
                  </c:pt>
                  <c:pt idx="6">
                    <c:v>Qtr2</c:v>
                  </c:pt>
                  <c:pt idx="7">
                    <c:v>Qtr3</c:v>
                  </c:pt>
                  <c:pt idx="8">
                    <c:v>Qtr4</c:v>
                  </c:pt>
                </c:lvl>
                <c:lvl>
                  <c:pt idx="0">
                    <c:v>2022</c:v>
                  </c:pt>
                  <c:pt idx="4">
                    <c:v>2022 Total</c:v>
                  </c:pt>
                  <c:pt idx="5">
                    <c:v>2023</c:v>
                  </c:pt>
                  <c:pt idx="9">
                    <c:v>2023 Total</c:v>
                  </c:pt>
                </c:lvl>
              </c:multiLvlStrCache>
            </c:multiLvlStrRef>
          </c:cat>
          <c:val>
            <c:numRef>
              <c:f>Analyze!$H$48:$H$57</c:f>
              <c:numCache>
                <c:formatCode>General</c:formatCode>
                <c:ptCount val="10"/>
                <c:pt idx="0">
                  <c:v>1434.5</c:v>
                </c:pt>
                <c:pt idx="1">
                  <c:v>950.5</c:v>
                </c:pt>
                <c:pt idx="2">
                  <c:v>752.5</c:v>
                </c:pt>
                <c:pt idx="3">
                  <c:v>1095</c:v>
                </c:pt>
                <c:pt idx="4">
                  <c:v>4232.5</c:v>
                </c:pt>
                <c:pt idx="5">
                  <c:v>1414</c:v>
                </c:pt>
                <c:pt idx="6">
                  <c:v>680.5</c:v>
                </c:pt>
                <c:pt idx="7">
                  <c:v>685.5</c:v>
                </c:pt>
                <c:pt idx="8">
                  <c:v>2602.5</c:v>
                </c:pt>
                <c:pt idx="9">
                  <c:v>5382.5</c:v>
                </c:pt>
              </c:numCache>
            </c:numRef>
          </c:val>
          <c:smooth val="0"/>
          <c:extLst>
            <c:ext xmlns:c16="http://schemas.microsoft.com/office/drawing/2014/chart" uri="{C3380CC4-5D6E-409C-BE32-E72D297353CC}">
              <c16:uniqueId val="{00000001-8582-495C-9D3F-1847D2A766CC}"/>
            </c:ext>
          </c:extLst>
        </c:ser>
        <c:dLbls>
          <c:showLegendKey val="0"/>
          <c:showVal val="0"/>
          <c:showCatName val="0"/>
          <c:showSerName val="0"/>
          <c:showPercent val="0"/>
          <c:showBubbleSize val="0"/>
        </c:dLbls>
        <c:marker val="1"/>
        <c:smooth val="0"/>
        <c:axId val="719200112"/>
        <c:axId val="517128688"/>
      </c:lineChart>
      <c:catAx>
        <c:axId val="69922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65552"/>
        <c:crosses val="autoZero"/>
        <c:auto val="1"/>
        <c:lblAlgn val="ctr"/>
        <c:lblOffset val="100"/>
        <c:noMultiLvlLbl val="0"/>
      </c:catAx>
      <c:valAx>
        <c:axId val="6675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29184"/>
        <c:crosses val="autoZero"/>
        <c:crossBetween val="between"/>
      </c:valAx>
      <c:valAx>
        <c:axId val="517128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00112"/>
        <c:crosses val="max"/>
        <c:crossBetween val="between"/>
      </c:valAx>
      <c:catAx>
        <c:axId val="719200112"/>
        <c:scaling>
          <c:orientation val="minMax"/>
        </c:scaling>
        <c:delete val="1"/>
        <c:axPos val="b"/>
        <c:numFmt formatCode="General" sourceLinked="1"/>
        <c:majorTickMark val="out"/>
        <c:minorTickMark val="none"/>
        <c:tickLblPos val="nextTo"/>
        <c:crossAx val="5171286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Margin by Qtr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Oprating Profit</c:v>
          </c:tx>
          <c:spPr>
            <a:solidFill>
              <a:schemeClr val="accent1"/>
            </a:solidFill>
            <a:ln>
              <a:noFill/>
            </a:ln>
            <a:effectLst/>
          </c:spPr>
          <c:invertIfNegative val="0"/>
          <c:cat>
            <c:multiLvlStrRef>
              <c:f>Analyze!$E$48:$F$57</c:f>
              <c:multiLvlStrCache>
                <c:ptCount val="10"/>
                <c:lvl>
                  <c:pt idx="0">
                    <c:v>Qtr1</c:v>
                  </c:pt>
                  <c:pt idx="1">
                    <c:v>Qtr2</c:v>
                  </c:pt>
                  <c:pt idx="2">
                    <c:v>Qtr3</c:v>
                  </c:pt>
                  <c:pt idx="3">
                    <c:v>Qtr4</c:v>
                  </c:pt>
                  <c:pt idx="5">
                    <c:v>Qtr1</c:v>
                  </c:pt>
                  <c:pt idx="6">
                    <c:v>Qtr2</c:v>
                  </c:pt>
                  <c:pt idx="7">
                    <c:v>Qtr3</c:v>
                  </c:pt>
                  <c:pt idx="8">
                    <c:v>Qtr4</c:v>
                  </c:pt>
                </c:lvl>
                <c:lvl>
                  <c:pt idx="0">
                    <c:v>2022</c:v>
                  </c:pt>
                  <c:pt idx="4">
                    <c:v>2022 Total</c:v>
                  </c:pt>
                  <c:pt idx="5">
                    <c:v>2023</c:v>
                  </c:pt>
                  <c:pt idx="9">
                    <c:v>2023 Total</c:v>
                  </c:pt>
                </c:lvl>
              </c:multiLvlStrCache>
            </c:multiLvlStrRef>
          </c:cat>
          <c:val>
            <c:numRef>
              <c:f>Analyze!$G$48:$G$57</c:f>
              <c:numCache>
                <c:formatCode>General</c:formatCode>
                <c:ptCount val="10"/>
                <c:pt idx="0">
                  <c:v>70</c:v>
                </c:pt>
                <c:pt idx="1">
                  <c:v>57</c:v>
                </c:pt>
                <c:pt idx="2">
                  <c:v>71.666666666666671</c:v>
                </c:pt>
                <c:pt idx="3">
                  <c:v>64</c:v>
                </c:pt>
                <c:pt idx="4">
                  <c:v>65.263157894736835</c:v>
                </c:pt>
                <c:pt idx="5">
                  <c:v>65</c:v>
                </c:pt>
                <c:pt idx="6">
                  <c:v>60</c:v>
                </c:pt>
                <c:pt idx="7">
                  <c:v>70</c:v>
                </c:pt>
                <c:pt idx="8">
                  <c:v>66.666666666666671</c:v>
                </c:pt>
                <c:pt idx="9">
                  <c:v>65.333333333333329</c:v>
                </c:pt>
              </c:numCache>
            </c:numRef>
          </c:val>
          <c:extLst>
            <c:ext xmlns:c16="http://schemas.microsoft.com/office/drawing/2014/chart" uri="{C3380CC4-5D6E-409C-BE32-E72D297353CC}">
              <c16:uniqueId val="{00000000-2712-4DC5-9B0C-D5DBBE82A86A}"/>
            </c:ext>
          </c:extLst>
        </c:ser>
        <c:dLbls>
          <c:showLegendKey val="0"/>
          <c:showVal val="0"/>
          <c:showCatName val="0"/>
          <c:showSerName val="0"/>
          <c:showPercent val="0"/>
          <c:showBubbleSize val="0"/>
        </c:dLbls>
        <c:gapWidth val="219"/>
        <c:axId val="699229184"/>
        <c:axId val="667565552"/>
      </c:barChart>
      <c:lineChart>
        <c:grouping val="standard"/>
        <c:varyColors val="0"/>
        <c:ser>
          <c:idx val="1"/>
          <c:order val="1"/>
          <c:tx>
            <c:v>Sales</c:v>
          </c:tx>
          <c:spPr>
            <a:ln w="28575" cap="rnd">
              <a:solidFill>
                <a:srgbClr val="C00000"/>
              </a:solidFill>
              <a:round/>
            </a:ln>
            <a:effectLst/>
          </c:spPr>
          <c:marker>
            <c:symbol val="none"/>
          </c:marker>
          <c:cat>
            <c:multiLvlStrRef>
              <c:f>Analyze!$E$48:$F$57</c:f>
              <c:multiLvlStrCache>
                <c:ptCount val="10"/>
                <c:lvl>
                  <c:pt idx="0">
                    <c:v>Qtr1</c:v>
                  </c:pt>
                  <c:pt idx="1">
                    <c:v>Qtr2</c:v>
                  </c:pt>
                  <c:pt idx="2">
                    <c:v>Qtr3</c:v>
                  </c:pt>
                  <c:pt idx="3">
                    <c:v>Qtr4</c:v>
                  </c:pt>
                  <c:pt idx="5">
                    <c:v>Qtr1</c:v>
                  </c:pt>
                  <c:pt idx="6">
                    <c:v>Qtr2</c:v>
                  </c:pt>
                  <c:pt idx="7">
                    <c:v>Qtr3</c:v>
                  </c:pt>
                  <c:pt idx="8">
                    <c:v>Qtr4</c:v>
                  </c:pt>
                </c:lvl>
                <c:lvl>
                  <c:pt idx="0">
                    <c:v>2022</c:v>
                  </c:pt>
                  <c:pt idx="4">
                    <c:v>2022 Total</c:v>
                  </c:pt>
                  <c:pt idx="5">
                    <c:v>2023</c:v>
                  </c:pt>
                  <c:pt idx="9">
                    <c:v>2023 Total</c:v>
                  </c:pt>
                </c:lvl>
              </c:multiLvlStrCache>
            </c:multiLvlStrRef>
          </c:cat>
          <c:val>
            <c:numRef>
              <c:f>Analyze!$H$48:$H$57</c:f>
              <c:numCache>
                <c:formatCode>General</c:formatCode>
                <c:ptCount val="10"/>
                <c:pt idx="0">
                  <c:v>1434.5</c:v>
                </c:pt>
                <c:pt idx="1">
                  <c:v>950.5</c:v>
                </c:pt>
                <c:pt idx="2">
                  <c:v>752.5</c:v>
                </c:pt>
                <c:pt idx="3">
                  <c:v>1095</c:v>
                </c:pt>
                <c:pt idx="4">
                  <c:v>4232.5</c:v>
                </c:pt>
                <c:pt idx="5">
                  <c:v>1414</c:v>
                </c:pt>
                <c:pt idx="6">
                  <c:v>680.5</c:v>
                </c:pt>
                <c:pt idx="7">
                  <c:v>685.5</c:v>
                </c:pt>
                <c:pt idx="8">
                  <c:v>2602.5</c:v>
                </c:pt>
                <c:pt idx="9">
                  <c:v>5382.5</c:v>
                </c:pt>
              </c:numCache>
            </c:numRef>
          </c:val>
          <c:smooth val="0"/>
          <c:extLst>
            <c:ext xmlns:c16="http://schemas.microsoft.com/office/drawing/2014/chart" uri="{C3380CC4-5D6E-409C-BE32-E72D297353CC}">
              <c16:uniqueId val="{00000001-2712-4DC5-9B0C-D5DBBE82A86A}"/>
            </c:ext>
          </c:extLst>
        </c:ser>
        <c:dLbls>
          <c:showLegendKey val="0"/>
          <c:showVal val="0"/>
          <c:showCatName val="0"/>
          <c:showSerName val="0"/>
          <c:showPercent val="0"/>
          <c:showBubbleSize val="0"/>
        </c:dLbls>
        <c:marker val="1"/>
        <c:smooth val="0"/>
        <c:axId val="719200112"/>
        <c:axId val="517128688"/>
      </c:lineChart>
      <c:catAx>
        <c:axId val="69922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65552"/>
        <c:crosses val="autoZero"/>
        <c:auto val="1"/>
        <c:lblAlgn val="ctr"/>
        <c:lblOffset val="100"/>
        <c:noMultiLvlLbl val="0"/>
      </c:catAx>
      <c:valAx>
        <c:axId val="6675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29184"/>
        <c:crosses val="autoZero"/>
        <c:crossBetween val="between"/>
      </c:valAx>
      <c:valAx>
        <c:axId val="517128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00112"/>
        <c:crosses val="max"/>
        <c:crossBetween val="between"/>
      </c:valAx>
      <c:catAx>
        <c:axId val="719200112"/>
        <c:scaling>
          <c:orientation val="minMax"/>
        </c:scaling>
        <c:delete val="1"/>
        <c:axPos val="b"/>
        <c:numFmt formatCode="General" sourceLinked="1"/>
        <c:majorTickMark val="out"/>
        <c:minorTickMark val="none"/>
        <c:tickLblPos val="nextTo"/>
        <c:crossAx val="517128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2.xml"/><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285750</xdr:colOff>
      <xdr:row>29</xdr:row>
      <xdr:rowOff>23812</xdr:rowOff>
    </xdr:from>
    <xdr:to>
      <xdr:col>13</xdr:col>
      <xdr:colOff>76200</xdr:colOff>
      <xdr:row>43</xdr:row>
      <xdr:rowOff>100012</xdr:rowOff>
    </xdr:to>
    <xdr:graphicFrame macro="">
      <xdr:nvGraphicFramePr>
        <xdr:cNvPr id="2" name="Chart 1">
          <a:extLst>
            <a:ext uri="{FF2B5EF4-FFF2-40B4-BE49-F238E27FC236}">
              <a16:creationId xmlns:a16="http://schemas.microsoft.com/office/drawing/2014/main" id="{002004B9-6D24-E8ED-7D54-C373E5499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xdr:row>
      <xdr:rowOff>38100</xdr:rowOff>
    </xdr:from>
    <xdr:to>
      <xdr:col>18</xdr:col>
      <xdr:colOff>9525</xdr:colOff>
      <xdr:row>5</xdr:row>
      <xdr:rowOff>0</xdr:rowOff>
    </xdr:to>
    <xdr:sp macro="" textlink="">
      <xdr:nvSpPr>
        <xdr:cNvPr id="2" name="Rectangle 1">
          <a:extLst>
            <a:ext uri="{FF2B5EF4-FFF2-40B4-BE49-F238E27FC236}">
              <a16:creationId xmlns:a16="http://schemas.microsoft.com/office/drawing/2014/main" id="{368868C2-2F6F-ACCF-425F-D8D70F624A65}"/>
            </a:ext>
          </a:extLst>
        </xdr:cNvPr>
        <xdr:cNvSpPr/>
      </xdr:nvSpPr>
      <xdr:spPr>
        <a:xfrm>
          <a:off x="2447925" y="38100"/>
          <a:ext cx="8534400" cy="723900"/>
        </a:xfrm>
        <a:prstGeom prst="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Beverages Retailer Dashboard</a:t>
          </a:r>
          <a:endParaRPr lang="en-US" sz="1100" b="1"/>
        </a:p>
      </xdr:txBody>
    </xdr:sp>
    <xdr:clientData/>
  </xdr:twoCellAnchor>
  <xdr:twoCellAnchor>
    <xdr:from>
      <xdr:col>4</xdr:col>
      <xdr:colOff>0</xdr:colOff>
      <xdr:row>6</xdr:row>
      <xdr:rowOff>9525</xdr:rowOff>
    </xdr:from>
    <xdr:to>
      <xdr:col>6</xdr:col>
      <xdr:colOff>561975</xdr:colOff>
      <xdr:row>9</xdr:row>
      <xdr:rowOff>161925</xdr:rowOff>
    </xdr:to>
    <xdr:sp macro="" textlink="">
      <xdr:nvSpPr>
        <xdr:cNvPr id="3" name="Rectangle 2">
          <a:extLst>
            <a:ext uri="{FF2B5EF4-FFF2-40B4-BE49-F238E27FC236}">
              <a16:creationId xmlns:a16="http://schemas.microsoft.com/office/drawing/2014/main" id="{8F78592E-2A60-F811-F073-3205E4F86FC1}"/>
            </a:ext>
          </a:extLst>
        </xdr:cNvPr>
        <xdr:cNvSpPr/>
      </xdr:nvSpPr>
      <xdr:spPr>
        <a:xfrm>
          <a:off x="2438400" y="962025"/>
          <a:ext cx="1781175" cy="723900"/>
        </a:xfrm>
        <a:prstGeom prst="rect">
          <a:avLst/>
        </a:prstGeom>
        <a:solidFill>
          <a:schemeClr val="accent1">
            <a:lumMod val="60000"/>
            <a:lumOff val="40000"/>
          </a:schemeClr>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p>
      </xdr:txBody>
    </xdr:sp>
    <xdr:clientData/>
  </xdr:twoCellAnchor>
  <xdr:twoCellAnchor>
    <xdr:from>
      <xdr:col>15</xdr:col>
      <xdr:colOff>9526</xdr:colOff>
      <xdr:row>6</xdr:row>
      <xdr:rowOff>19050</xdr:rowOff>
    </xdr:from>
    <xdr:to>
      <xdr:col>18</xdr:col>
      <xdr:colOff>19050</xdr:colOff>
      <xdr:row>9</xdr:row>
      <xdr:rowOff>171450</xdr:rowOff>
    </xdr:to>
    <xdr:sp macro="" textlink="">
      <xdr:nvSpPr>
        <xdr:cNvPr id="4" name="Rectangle 3">
          <a:extLst>
            <a:ext uri="{FF2B5EF4-FFF2-40B4-BE49-F238E27FC236}">
              <a16:creationId xmlns:a16="http://schemas.microsoft.com/office/drawing/2014/main" id="{E823CA1D-F1D3-CD82-9159-F0A1D24EA71F}"/>
            </a:ext>
          </a:extLst>
        </xdr:cNvPr>
        <xdr:cNvSpPr/>
      </xdr:nvSpPr>
      <xdr:spPr>
        <a:xfrm>
          <a:off x="9153526" y="971550"/>
          <a:ext cx="1838324" cy="723900"/>
        </a:xfrm>
        <a:prstGeom prst="rect">
          <a:avLst/>
        </a:prstGeom>
        <a:solidFill>
          <a:schemeClr val="accent1">
            <a:lumMod val="60000"/>
            <a:lumOff val="40000"/>
          </a:schemeClr>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381000</xdr:colOff>
      <xdr:row>6</xdr:row>
      <xdr:rowOff>19050</xdr:rowOff>
    </xdr:from>
    <xdr:to>
      <xdr:col>10</xdr:col>
      <xdr:colOff>333375</xdr:colOff>
      <xdr:row>9</xdr:row>
      <xdr:rowOff>171450</xdr:rowOff>
    </xdr:to>
    <xdr:sp macro="" textlink="">
      <xdr:nvSpPr>
        <xdr:cNvPr id="5" name="Rectangle 4">
          <a:extLst>
            <a:ext uri="{FF2B5EF4-FFF2-40B4-BE49-F238E27FC236}">
              <a16:creationId xmlns:a16="http://schemas.microsoft.com/office/drawing/2014/main" id="{A9B9CD5A-A20B-DFA1-D8F0-F0F689F8C74E}"/>
            </a:ext>
          </a:extLst>
        </xdr:cNvPr>
        <xdr:cNvSpPr/>
      </xdr:nvSpPr>
      <xdr:spPr>
        <a:xfrm>
          <a:off x="4648200" y="971550"/>
          <a:ext cx="1781175" cy="723900"/>
        </a:xfrm>
        <a:prstGeom prst="rect">
          <a:avLst/>
        </a:prstGeom>
        <a:solidFill>
          <a:schemeClr val="accent1">
            <a:lumMod val="60000"/>
            <a:lumOff val="40000"/>
          </a:schemeClr>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114301</xdr:colOff>
      <xdr:row>6</xdr:row>
      <xdr:rowOff>19050</xdr:rowOff>
    </xdr:from>
    <xdr:to>
      <xdr:col>14</xdr:col>
      <xdr:colOff>76201</xdr:colOff>
      <xdr:row>9</xdr:row>
      <xdr:rowOff>171450</xdr:rowOff>
    </xdr:to>
    <xdr:sp macro="" textlink="">
      <xdr:nvSpPr>
        <xdr:cNvPr id="6" name="Rectangle 5">
          <a:extLst>
            <a:ext uri="{FF2B5EF4-FFF2-40B4-BE49-F238E27FC236}">
              <a16:creationId xmlns:a16="http://schemas.microsoft.com/office/drawing/2014/main" id="{745A64FD-624E-B461-F1DF-5F94F2DD66B7}"/>
            </a:ext>
          </a:extLst>
        </xdr:cNvPr>
        <xdr:cNvSpPr/>
      </xdr:nvSpPr>
      <xdr:spPr>
        <a:xfrm>
          <a:off x="6819901" y="971550"/>
          <a:ext cx="1790700" cy="723900"/>
        </a:xfrm>
        <a:prstGeom prst="rect">
          <a:avLst/>
        </a:prstGeom>
        <a:solidFill>
          <a:schemeClr val="accent1">
            <a:lumMod val="60000"/>
            <a:lumOff val="40000"/>
          </a:schemeClr>
        </a:solidFill>
        <a:ln>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514350</xdr:colOff>
      <xdr:row>7</xdr:row>
      <xdr:rowOff>38100</xdr:rowOff>
    </xdr:from>
    <xdr:to>
      <xdr:col>10</xdr:col>
      <xdr:colOff>180975</xdr:colOff>
      <xdr:row>9</xdr:row>
      <xdr:rowOff>85725</xdr:rowOff>
    </xdr:to>
    <xdr:sp macro="" textlink="Analyze!B34">
      <xdr:nvSpPr>
        <xdr:cNvPr id="9" name="TextBox 8">
          <a:extLst>
            <a:ext uri="{FF2B5EF4-FFF2-40B4-BE49-F238E27FC236}">
              <a16:creationId xmlns:a16="http://schemas.microsoft.com/office/drawing/2014/main" id="{0960944F-5CAE-C613-4D19-1BCF8A5C9DB7}"/>
            </a:ext>
          </a:extLst>
        </xdr:cNvPr>
        <xdr:cNvSpPr txBox="1"/>
      </xdr:nvSpPr>
      <xdr:spPr>
        <a:xfrm>
          <a:off x="4810125" y="1181100"/>
          <a:ext cx="16859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EC6A4D-3246-413B-8C86-F8C54E735F83}" type="TxLink">
            <a:rPr lang="en-US" sz="2400" b="0" i="0" u="none" strike="noStrike">
              <a:solidFill>
                <a:schemeClr val="bg1"/>
              </a:solidFill>
              <a:latin typeface="Calibri"/>
              <a:ea typeface="+mn-ea"/>
              <a:cs typeface="Calibri"/>
            </a:rPr>
            <a:pPr marL="0" indent="0" algn="ctr"/>
            <a:t> 32,701 </a:t>
          </a:fld>
          <a:endParaRPr lang="en-US" sz="2400" b="0" i="0" u="none" strike="noStrike">
            <a:solidFill>
              <a:schemeClr val="bg1"/>
            </a:solidFill>
            <a:latin typeface="Calibri"/>
            <a:ea typeface="+mn-ea"/>
            <a:cs typeface="Calibri"/>
          </a:endParaRPr>
        </a:p>
      </xdr:txBody>
    </xdr:sp>
    <xdr:clientData/>
  </xdr:twoCellAnchor>
  <xdr:twoCellAnchor>
    <xdr:from>
      <xdr:col>11</xdr:col>
      <xdr:colOff>200025</xdr:colOff>
      <xdr:row>7</xdr:row>
      <xdr:rowOff>19050</xdr:rowOff>
    </xdr:from>
    <xdr:to>
      <xdr:col>14</xdr:col>
      <xdr:colOff>57150</xdr:colOff>
      <xdr:row>9</xdr:row>
      <xdr:rowOff>66675</xdr:rowOff>
    </xdr:to>
    <xdr:sp macro="" textlink="Analyze!C34">
      <xdr:nvSpPr>
        <xdr:cNvPr id="10" name="TextBox 9">
          <a:extLst>
            <a:ext uri="{FF2B5EF4-FFF2-40B4-BE49-F238E27FC236}">
              <a16:creationId xmlns:a16="http://schemas.microsoft.com/office/drawing/2014/main" id="{12535D68-EA6B-230F-18FC-0C700394BD70}"/>
            </a:ext>
          </a:extLst>
        </xdr:cNvPr>
        <xdr:cNvSpPr txBox="1"/>
      </xdr:nvSpPr>
      <xdr:spPr>
        <a:xfrm>
          <a:off x="7124700" y="1162050"/>
          <a:ext cx="16859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8E79F8-464D-4B1C-BB2B-E383780AAE64}" type="TxLink">
            <a:rPr lang="en-US" sz="2400" b="0" i="0" u="none" strike="noStrike">
              <a:solidFill>
                <a:schemeClr val="bg1"/>
              </a:solidFill>
              <a:latin typeface="Calibri"/>
              <a:ea typeface="+mn-ea"/>
              <a:cs typeface="Calibri"/>
            </a:rPr>
            <a:pPr marL="0" indent="0" algn="ctr"/>
            <a:t>$1.61</a:t>
          </a:fld>
          <a:endParaRPr lang="en-US" sz="2400" b="0" i="0" u="none" strike="noStrike">
            <a:solidFill>
              <a:schemeClr val="bg1"/>
            </a:solidFill>
            <a:latin typeface="Calibri"/>
            <a:ea typeface="+mn-ea"/>
            <a:cs typeface="Calibri"/>
          </a:endParaRPr>
        </a:p>
      </xdr:txBody>
    </xdr:sp>
    <xdr:clientData/>
  </xdr:twoCellAnchor>
  <xdr:twoCellAnchor>
    <xdr:from>
      <xdr:col>15</xdr:col>
      <xdr:colOff>142875</xdr:colOff>
      <xdr:row>7</xdr:row>
      <xdr:rowOff>76200</xdr:rowOff>
    </xdr:from>
    <xdr:to>
      <xdr:col>17</xdr:col>
      <xdr:colOff>552450</xdr:colOff>
      <xdr:row>9</xdr:row>
      <xdr:rowOff>123825</xdr:rowOff>
    </xdr:to>
    <xdr:sp macro="" textlink="Analyze!D34">
      <xdr:nvSpPr>
        <xdr:cNvPr id="11" name="TextBox 10">
          <a:extLst>
            <a:ext uri="{FF2B5EF4-FFF2-40B4-BE49-F238E27FC236}">
              <a16:creationId xmlns:a16="http://schemas.microsoft.com/office/drawing/2014/main" id="{15130C6B-6E25-FFB2-A330-E0F3529DE8D9}"/>
            </a:ext>
          </a:extLst>
        </xdr:cNvPr>
        <xdr:cNvSpPr txBox="1"/>
      </xdr:nvSpPr>
      <xdr:spPr>
        <a:xfrm>
          <a:off x="9534525" y="1219200"/>
          <a:ext cx="16859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E35ED8-0F0D-4193-8DA4-BBD24A0ECE9C}" type="TxLink">
            <a:rPr lang="en-US" sz="2400" b="0" i="0" u="none" strike="noStrike">
              <a:solidFill>
                <a:schemeClr val="bg1"/>
              </a:solidFill>
              <a:latin typeface="Calibri"/>
              <a:ea typeface="+mn-ea"/>
              <a:cs typeface="Calibri"/>
            </a:rPr>
            <a:pPr marL="0" indent="0" algn="ctr"/>
            <a:t> 2,220 </a:t>
          </a:fld>
          <a:endParaRPr lang="en-US" sz="2400" b="0" i="0" u="none" strike="noStrike">
            <a:solidFill>
              <a:schemeClr val="bg1"/>
            </a:solidFill>
            <a:latin typeface="Calibri"/>
            <a:ea typeface="+mn-ea"/>
            <a:cs typeface="Calibri"/>
          </a:endParaRPr>
        </a:p>
      </xdr:txBody>
    </xdr:sp>
    <xdr:clientData/>
  </xdr:twoCellAnchor>
  <xdr:twoCellAnchor>
    <xdr:from>
      <xdr:col>4</xdr:col>
      <xdr:colOff>19050</xdr:colOff>
      <xdr:row>6</xdr:row>
      <xdr:rowOff>19050</xdr:rowOff>
    </xdr:from>
    <xdr:to>
      <xdr:col>6</xdr:col>
      <xdr:colOff>590550</xdr:colOff>
      <xdr:row>7</xdr:row>
      <xdr:rowOff>66675</xdr:rowOff>
    </xdr:to>
    <xdr:sp macro="" textlink="">
      <xdr:nvSpPr>
        <xdr:cNvPr id="12" name="TextBox 11">
          <a:extLst>
            <a:ext uri="{FF2B5EF4-FFF2-40B4-BE49-F238E27FC236}">
              <a16:creationId xmlns:a16="http://schemas.microsoft.com/office/drawing/2014/main" id="{1E649FAF-411E-F79C-929C-7A5A242C85A2}"/>
            </a:ext>
          </a:extLst>
        </xdr:cNvPr>
        <xdr:cNvSpPr txBox="1"/>
      </xdr:nvSpPr>
      <xdr:spPr>
        <a:xfrm>
          <a:off x="2457450" y="971550"/>
          <a:ext cx="17907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Sales</a:t>
          </a:r>
          <a:endParaRPr lang="en-US" sz="1100" b="1">
            <a:solidFill>
              <a:schemeClr val="bg1"/>
            </a:solidFill>
          </a:endParaRPr>
        </a:p>
      </xdr:txBody>
    </xdr:sp>
    <xdr:clientData/>
  </xdr:twoCellAnchor>
  <xdr:twoCellAnchor>
    <xdr:from>
      <xdr:col>3</xdr:col>
      <xdr:colOff>552450</xdr:colOff>
      <xdr:row>7</xdr:row>
      <xdr:rowOff>66675</xdr:rowOff>
    </xdr:from>
    <xdr:to>
      <xdr:col>6</xdr:col>
      <xdr:colOff>581025</xdr:colOff>
      <xdr:row>9</xdr:row>
      <xdr:rowOff>114300</xdr:rowOff>
    </xdr:to>
    <xdr:sp macro="" textlink="Analyze!A34">
      <xdr:nvSpPr>
        <xdr:cNvPr id="13" name="TextBox 12">
          <a:extLst>
            <a:ext uri="{FF2B5EF4-FFF2-40B4-BE49-F238E27FC236}">
              <a16:creationId xmlns:a16="http://schemas.microsoft.com/office/drawing/2014/main" id="{A061D34A-0F0A-4D73-9B2E-76AE9B448EA8}"/>
            </a:ext>
          </a:extLst>
        </xdr:cNvPr>
        <xdr:cNvSpPr txBox="1"/>
      </xdr:nvSpPr>
      <xdr:spPr>
        <a:xfrm>
          <a:off x="2381250" y="1209675"/>
          <a:ext cx="18573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31CA96-CFD5-4BE1-B636-2118D70A0A5C}" type="TxLink">
            <a:rPr lang="en-US" sz="2800" b="0" i="0" u="none" strike="noStrike">
              <a:solidFill>
                <a:schemeClr val="bg1"/>
              </a:solidFill>
              <a:latin typeface="Calibri"/>
              <a:ea typeface="+mn-ea"/>
              <a:cs typeface="Calibri"/>
            </a:rPr>
            <a:t> 9,615 </a:t>
          </a:fld>
          <a:endParaRPr lang="en-US" sz="5400" b="0" i="0" u="none" strike="noStrike">
            <a:solidFill>
              <a:schemeClr val="bg1"/>
            </a:solidFill>
            <a:latin typeface="Calibri"/>
            <a:ea typeface="+mn-ea"/>
            <a:cs typeface="Calibri"/>
          </a:endParaRPr>
        </a:p>
      </xdr:txBody>
    </xdr:sp>
    <xdr:clientData/>
  </xdr:twoCellAnchor>
  <xdr:twoCellAnchor>
    <xdr:from>
      <xdr:col>11</xdr:col>
      <xdr:colOff>57150</xdr:colOff>
      <xdr:row>6</xdr:row>
      <xdr:rowOff>0</xdr:rowOff>
    </xdr:from>
    <xdr:to>
      <xdr:col>14</xdr:col>
      <xdr:colOff>190500</xdr:colOff>
      <xdr:row>7</xdr:row>
      <xdr:rowOff>57150</xdr:rowOff>
    </xdr:to>
    <xdr:sp macro="" textlink="">
      <xdr:nvSpPr>
        <xdr:cNvPr id="15" name="TextBox 14">
          <a:extLst>
            <a:ext uri="{FF2B5EF4-FFF2-40B4-BE49-F238E27FC236}">
              <a16:creationId xmlns:a16="http://schemas.microsoft.com/office/drawing/2014/main" id="{6ED54ABB-992A-60B6-2826-77D6548D7B4C}"/>
            </a:ext>
          </a:extLst>
        </xdr:cNvPr>
        <xdr:cNvSpPr txBox="1"/>
      </xdr:nvSpPr>
      <xdr:spPr>
        <a:xfrm>
          <a:off x="6981825" y="952500"/>
          <a:ext cx="1962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Average Price</a:t>
          </a:r>
        </a:p>
      </xdr:txBody>
    </xdr:sp>
    <xdr:clientData/>
  </xdr:twoCellAnchor>
  <xdr:twoCellAnchor>
    <xdr:from>
      <xdr:col>15</xdr:col>
      <xdr:colOff>0</xdr:colOff>
      <xdr:row>6</xdr:row>
      <xdr:rowOff>0</xdr:rowOff>
    </xdr:from>
    <xdr:to>
      <xdr:col>18</xdr:col>
      <xdr:colOff>76200</xdr:colOff>
      <xdr:row>7</xdr:row>
      <xdr:rowOff>57150</xdr:rowOff>
    </xdr:to>
    <xdr:sp macro="" textlink="">
      <xdr:nvSpPr>
        <xdr:cNvPr id="16" name="TextBox 15">
          <a:extLst>
            <a:ext uri="{FF2B5EF4-FFF2-40B4-BE49-F238E27FC236}">
              <a16:creationId xmlns:a16="http://schemas.microsoft.com/office/drawing/2014/main" id="{27C72A65-5DE5-3D0F-87AE-C07ECF703A67}"/>
            </a:ext>
          </a:extLst>
        </xdr:cNvPr>
        <xdr:cNvSpPr txBox="1"/>
      </xdr:nvSpPr>
      <xdr:spPr>
        <a:xfrm>
          <a:off x="9391650" y="952500"/>
          <a:ext cx="1962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Oprating Profit</a:t>
          </a:r>
        </a:p>
      </xdr:txBody>
    </xdr:sp>
    <xdr:clientData/>
  </xdr:twoCellAnchor>
  <xdr:twoCellAnchor>
    <xdr:from>
      <xdr:col>7</xdr:col>
      <xdr:colOff>409575</xdr:colOff>
      <xdr:row>6</xdr:row>
      <xdr:rowOff>9525</xdr:rowOff>
    </xdr:from>
    <xdr:to>
      <xdr:col>10</xdr:col>
      <xdr:colOff>352425</xdr:colOff>
      <xdr:row>7</xdr:row>
      <xdr:rowOff>66675</xdr:rowOff>
    </xdr:to>
    <xdr:sp macro="" textlink="">
      <xdr:nvSpPr>
        <xdr:cNvPr id="17" name="TextBox 16">
          <a:extLst>
            <a:ext uri="{FF2B5EF4-FFF2-40B4-BE49-F238E27FC236}">
              <a16:creationId xmlns:a16="http://schemas.microsoft.com/office/drawing/2014/main" id="{EB5C600E-A009-BE0E-9C99-05ADFE156AFF}"/>
            </a:ext>
          </a:extLst>
        </xdr:cNvPr>
        <xdr:cNvSpPr txBox="1"/>
      </xdr:nvSpPr>
      <xdr:spPr>
        <a:xfrm>
          <a:off x="4705350" y="962025"/>
          <a:ext cx="1962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Units Soled</a:t>
          </a:r>
        </a:p>
      </xdr:txBody>
    </xdr:sp>
    <xdr:clientData/>
  </xdr:twoCellAnchor>
  <xdr:twoCellAnchor>
    <xdr:from>
      <xdr:col>4</xdr:col>
      <xdr:colOff>28575</xdr:colOff>
      <xdr:row>21</xdr:row>
      <xdr:rowOff>190499</xdr:rowOff>
    </xdr:from>
    <xdr:to>
      <xdr:col>17</xdr:col>
      <xdr:colOff>600074</xdr:colOff>
      <xdr:row>37</xdr:row>
      <xdr:rowOff>66674</xdr:rowOff>
    </xdr:to>
    <xdr:graphicFrame macro="">
      <xdr:nvGraphicFramePr>
        <xdr:cNvPr id="19" name="Chart 18">
          <a:extLst>
            <a:ext uri="{FF2B5EF4-FFF2-40B4-BE49-F238E27FC236}">
              <a16:creationId xmlns:a16="http://schemas.microsoft.com/office/drawing/2014/main" id="{507D3B2D-2116-4FA2-AFF2-A49ED8A4C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123825</xdr:rowOff>
    </xdr:from>
    <xdr:to>
      <xdr:col>2</xdr:col>
      <xdr:colOff>466725</xdr:colOff>
      <xdr:row>16</xdr:row>
      <xdr:rowOff>161925</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1A22C79B-A03B-4863-9D2B-15F5813978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476651"/>
              <a:ext cx="1652933" cy="1818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28575</xdr:rowOff>
    </xdr:from>
    <xdr:to>
      <xdr:col>2</xdr:col>
      <xdr:colOff>457200</xdr:colOff>
      <xdr:row>21</xdr:row>
      <xdr:rowOff>123825</xdr:rowOff>
    </xdr:to>
    <mc:AlternateContent xmlns:mc="http://schemas.openxmlformats.org/markup-compatibility/2006">
      <mc:Choice xmlns:a14="http://schemas.microsoft.com/office/drawing/2010/main" Requires="a14">
        <xdr:graphicFrame macro="">
          <xdr:nvGraphicFramePr>
            <xdr:cNvPr id="24" name="Years (Invoice Date)">
              <a:extLst>
                <a:ext uri="{FF2B5EF4-FFF2-40B4-BE49-F238E27FC236}">
                  <a16:creationId xmlns:a16="http://schemas.microsoft.com/office/drawing/2014/main" id="{723BD693-8337-4349-8BAE-9751ACCF5BF3}"/>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0" y="3162162"/>
              <a:ext cx="1671983" cy="1061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76200</xdr:rowOff>
    </xdr:from>
    <xdr:to>
      <xdr:col>3</xdr:col>
      <xdr:colOff>28575</xdr:colOff>
      <xdr:row>24</xdr:row>
      <xdr:rowOff>123825</xdr:rowOff>
    </xdr:to>
    <xdr:sp macro="" textlink="">
      <xdr:nvSpPr>
        <xdr:cNvPr id="26" name="TextBox 25">
          <a:extLst>
            <a:ext uri="{FF2B5EF4-FFF2-40B4-BE49-F238E27FC236}">
              <a16:creationId xmlns:a16="http://schemas.microsoft.com/office/drawing/2014/main" id="{A3AD0892-B931-6DDE-42A8-3EE8A3085FDA}"/>
            </a:ext>
          </a:extLst>
        </xdr:cNvPr>
        <xdr:cNvSpPr txBox="1"/>
      </xdr:nvSpPr>
      <xdr:spPr>
        <a:xfrm>
          <a:off x="0" y="4314825"/>
          <a:ext cx="18573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bg1"/>
              </a:solidFill>
              <a:latin typeface="Calibri"/>
              <a:ea typeface="+mn-ea"/>
              <a:cs typeface="Calibri"/>
            </a:rPr>
            <a:t>Last Updated Jan-24</a:t>
          </a:r>
        </a:p>
      </xdr:txBody>
    </xdr:sp>
    <xdr:clientData/>
  </xdr:twoCellAnchor>
  <xdr:twoCellAnchor editAs="oneCell">
    <xdr:from>
      <xdr:col>15</xdr:col>
      <xdr:colOff>619127</xdr:colOff>
      <xdr:row>1</xdr:row>
      <xdr:rowOff>57149</xdr:rowOff>
    </xdr:from>
    <xdr:to>
      <xdr:col>17</xdr:col>
      <xdr:colOff>57150</xdr:colOff>
      <xdr:row>5</xdr:row>
      <xdr:rowOff>9522</xdr:rowOff>
    </xdr:to>
    <xdr:pic>
      <xdr:nvPicPr>
        <xdr:cNvPr id="28" name="Graphic 27">
          <a:extLst>
            <a:ext uri="{FF2B5EF4-FFF2-40B4-BE49-F238E27FC236}">
              <a16:creationId xmlns:a16="http://schemas.microsoft.com/office/drawing/2014/main" id="{358E4CC6-6226-5658-A0D1-4A41576C91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086977" y="57149"/>
          <a:ext cx="714373" cy="714373"/>
        </a:xfrm>
        <a:prstGeom prst="rect">
          <a:avLst/>
        </a:prstGeom>
      </xdr:spPr>
    </xdr:pic>
    <xdr:clientData/>
  </xdr:twoCellAnchor>
  <xdr:twoCellAnchor editAs="oneCell">
    <xdr:from>
      <xdr:col>0</xdr:col>
      <xdr:colOff>323851</xdr:colOff>
      <xdr:row>1</xdr:row>
      <xdr:rowOff>38100</xdr:rowOff>
    </xdr:from>
    <xdr:to>
      <xdr:col>2</xdr:col>
      <xdr:colOff>123825</xdr:colOff>
      <xdr:row>6</xdr:row>
      <xdr:rowOff>104774</xdr:rowOff>
    </xdr:to>
    <xdr:pic>
      <xdr:nvPicPr>
        <xdr:cNvPr id="30" name="Graphic 29">
          <a:extLst>
            <a:ext uri="{FF2B5EF4-FFF2-40B4-BE49-F238E27FC236}">
              <a16:creationId xmlns:a16="http://schemas.microsoft.com/office/drawing/2014/main" id="{68B1BEC2-A7FA-1E1A-2CC9-1EB1C36EDC4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3851" y="38100"/>
          <a:ext cx="1019174" cy="10191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762707870374" createdVersion="8" refreshedVersion="8" minRefreshableVersion="3" recordCount="34" xr:uid="{4939996E-EDC1-495C-A022-D900BE4D10C3}">
  <cacheSource type="worksheet">
    <worksheetSource name="Table243"/>
  </cacheSource>
  <cacheFields count="15">
    <cacheField name="Retailer" numFmtId="0">
      <sharedItems count="46">
        <s v="SuperMart"/>
        <s v="MegaRetail"/>
        <s v="CityGroove"/>
        <s v="SouthernStores"/>
        <s v="CentralMarts"/>
        <s v="BayMarket"/>
        <s v="JaRetail" u="1"/>
        <s v="CapitalRetail" u="1"/>
        <s v="LibertyStores" u="1"/>
        <s v="CoastalShops" u="1"/>
        <s v="HeartlandBazaar" u="1"/>
        <s v="Empire Retail" u="1"/>
        <s v="Summit Plaza" u="1"/>
        <s v="Horizon Market" u="1"/>
        <s v="Unity Mart" u="1"/>
        <s v="SunCoast Supercenter" u="1"/>
        <s v="MetroBazaar East" u="1"/>
        <s v="Pacific Essence West" u="1"/>
        <s v="Southern Comfort Retail" u="1"/>
        <s v="Riverfront Plaza" u="1"/>
        <s v="SuperMart East" u="1"/>
        <s v="MegaMart West" u="1"/>
        <s v="CityGrove North" u="1"/>
        <s v="SouthernMart" u="1"/>
        <s v="CentralMall" u="1"/>
        <s v="BayView Market" u="1"/>
        <s v="CapitalMart" u="1"/>
        <s v="LibertyGrocers" u="1"/>
        <s v="Coastal Superstore" u="1"/>
        <s v="Heartland Mart" u="1"/>
        <s v="Lakeside Retailers" u="1"/>
        <s v="GulfShores Market" u="1"/>
        <s v="Central Oasis Mart" u="1"/>
        <s v="Liberty Corner" u="1"/>
        <s v="GrandCity Superstore" u="1"/>
        <s v="OceanView Mart" u="1"/>
        <s v="Heartland Haven" u="1"/>
        <s v="Capital Square Mart" u="1"/>
        <s v="Coastal Corner" u="1"/>
        <s v="Midwest Mart" u="1"/>
        <s v="Golden Valley Grocers" u="1"/>
        <s v="Evergreen Mart" u="1"/>
        <s v="Sunset Bazaar" u="1"/>
        <s v="MountainView Market" u="1"/>
        <s v="Prairie Point Retail" u="1"/>
        <s v="Store Y" u="1"/>
      </sharedItems>
    </cacheField>
    <cacheField name="Retailer ID" numFmtId="0">
      <sharedItems containsSemiMixedTypes="0" containsString="0" containsNumber="1" containsInteger="1" minValue="1001" maxValue="1035"/>
    </cacheField>
    <cacheField name="Invoice Date" numFmtId="14">
      <sharedItems containsSemiMixedTypes="0" containsNonDate="0" containsDate="1" containsString="0" minDate="2022-01-01T00:00:00" maxDate="2023-12-26T00:00:00" count="35">
        <d v="2022-01-01T00:00:00"/>
        <d v="2022-01-02T00:00:00"/>
        <d v="2022-01-03T00:00:00"/>
        <d v="2022-03-04T00:00:00"/>
        <d v="2022-03-05T00:00:00"/>
        <d v="2022-03-06T00:00:00"/>
        <d v="2022-05-07T00:00:00"/>
        <d v="2022-05-08T00:00:00"/>
        <d v="2022-05-09T00:00:00"/>
        <d v="2022-06-10T00:00:00"/>
        <d v="2022-06-11T00:00:00"/>
        <d v="2022-09-02T00:00:00"/>
        <d v="2022-09-03T00:00:00"/>
        <d v="2022-09-04T00:00:00"/>
        <d v="2022-11-05T00:00:00"/>
        <d v="2022-11-06T00:00:00"/>
        <d v="2022-11-07T00:00:00"/>
        <d v="2022-12-08T00:00:00"/>
        <d v="2022-12-09T00:00:00"/>
        <d v="2023-01-10T00:00:00"/>
        <d v="2023-01-11T00:00:00"/>
        <d v="2023-01-12T00:00:00"/>
        <d v="2023-02-14T00:00:00"/>
        <d v="2023-02-15T00:00:00"/>
        <d v="2023-02-16T00:00:00"/>
        <d v="2023-04-17T00:00:00"/>
        <d v="2023-04-18T00:00:00"/>
        <d v="2023-04-19T00:00:00"/>
        <d v="2023-08-20T00:00:00"/>
        <d v="2023-08-21T00:00:00"/>
        <d v="2023-08-22T00:00:00"/>
        <d v="2023-10-23T00:00:00"/>
        <d v="2023-10-24T00:00:00"/>
        <d v="2023-12-25T00:00:00"/>
        <d v="2023-01-13T00:00:00" u="1"/>
      </sharedItems>
      <fieldGroup par="14"/>
    </cacheField>
    <cacheField name="Region" numFmtId="0">
      <sharedItems count="5">
        <s v="East"/>
        <s v="West"/>
        <s v="North"/>
        <s v="South"/>
        <s v="Central"/>
      </sharedItems>
    </cacheField>
    <cacheField name="State" numFmtId="0">
      <sharedItems/>
    </cacheField>
    <cacheField name="City" numFmtId="0">
      <sharedItems/>
    </cacheField>
    <cacheField name="Beverage Brand" numFmtId="0">
      <sharedItems count="7">
        <s v="Coca Cola"/>
        <s v="Pepsi"/>
        <s v="Sprite"/>
        <s v="Mountain Dew"/>
        <s v="Fanta"/>
        <s v="Dr. Pepper"/>
        <s v="7UP"/>
      </sharedItems>
    </cacheField>
    <cacheField name="Price per Unit" numFmtId="0">
      <sharedItems containsSemiMixedTypes="0" containsString="0" containsNumber="1" minValue="1.25" maxValue="2"/>
    </cacheField>
    <cacheField name="Units Sold" numFmtId="0">
      <sharedItems containsSemiMixedTypes="0" containsString="0" containsNumber="1" containsInteger="1" minValue="90" maxValue="9000"/>
    </cacheField>
    <cacheField name="Total Sales" numFmtId="0">
      <sharedItems containsSemiMixedTypes="0" containsString="0" containsNumber="1" minValue="130.5" maxValue="1200"/>
    </cacheField>
    <cacheField name="Operating Profit" numFmtId="0">
      <sharedItems containsSemiMixedTypes="0" containsString="0" containsNumber="1" containsInteger="1" minValue="30" maxValue="100"/>
    </cacheField>
    <cacheField name="Operating Margin" numFmtId="0">
      <sharedItems containsSemiMixedTypes="0" containsString="0" containsNumber="1" minValue="0.24399999999999999" maxValue="0.33329999999999999"/>
    </cacheField>
    <cacheField name="Months (Invoice Date)" numFmtId="0" databaseField="0">
      <fieldGroup base="2">
        <rangePr groupBy="months" startDate="2022-01-01T00:00:00" endDate="2023-12-26T00:00:00"/>
        <groupItems count="14">
          <s v="&lt;1/1/2022"/>
          <s v="Jan"/>
          <s v="Feb"/>
          <s v="Mar"/>
          <s v="Apr"/>
          <s v="May"/>
          <s v="Jun"/>
          <s v="Jul"/>
          <s v="Aug"/>
          <s v="Sep"/>
          <s v="Oct"/>
          <s v="Nov"/>
          <s v="Dec"/>
          <s v="&gt;12/26/2023"/>
        </groupItems>
      </fieldGroup>
    </cacheField>
    <cacheField name="Quarters (Invoice Date)" numFmtId="0" databaseField="0">
      <fieldGroup base="2">
        <rangePr groupBy="quarters" startDate="2022-01-01T00:00:00" endDate="2023-12-26T00:00:00"/>
        <groupItems count="6">
          <s v="&lt;1/1/2022"/>
          <s v="Qtr1"/>
          <s v="Qtr2"/>
          <s v="Qtr3"/>
          <s v="Qtr4"/>
          <s v="&gt;12/26/2023"/>
        </groupItems>
      </fieldGroup>
    </cacheField>
    <cacheField name="Years (Invoice Date)" numFmtId="0" databaseField="0">
      <fieldGroup base="2">
        <rangePr groupBy="years" startDate="2022-01-01T00:00:00" endDate="2023-12-26T00:00:00"/>
        <groupItems count="4">
          <s v="&lt;1/1/2022"/>
          <s v="2022"/>
          <s v="2023"/>
          <s v="&gt;12/26/2023"/>
        </groupItems>
      </fieldGroup>
    </cacheField>
  </cacheFields>
  <extLst>
    <ext xmlns:x14="http://schemas.microsoft.com/office/spreadsheetml/2009/9/main" uri="{725AE2AE-9491-48be-B2B4-4EB974FC3084}">
      <x14:pivotCacheDefinition pivotCacheId="807775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1001"/>
    <x v="0"/>
    <x v="0"/>
    <s v="New York"/>
    <s v="Albany"/>
    <x v="0"/>
    <n v="1.5"/>
    <n v="100"/>
    <n v="150"/>
    <n v="50"/>
    <n v="0.33"/>
  </r>
  <r>
    <x v="1"/>
    <n v="1002"/>
    <x v="1"/>
    <x v="1"/>
    <s v="California"/>
    <s v="Los Angeles"/>
    <x v="1"/>
    <n v="1.75"/>
    <n v="150"/>
    <n v="262.5"/>
    <n v="75"/>
    <n v="0.28599999999999998"/>
  </r>
  <r>
    <x v="2"/>
    <n v="1003"/>
    <x v="2"/>
    <x v="2"/>
    <s v="Michigan"/>
    <s v="Detroit"/>
    <x v="2"/>
    <n v="1.25"/>
    <n v="200"/>
    <n v="250"/>
    <n v="80"/>
    <n v="0.32"/>
  </r>
  <r>
    <x v="3"/>
    <n v="1004"/>
    <x v="3"/>
    <x v="3"/>
    <s v="Texas"/>
    <s v="Houston"/>
    <x v="3"/>
    <n v="2"/>
    <n v="120"/>
    <n v="240"/>
    <n v="60"/>
    <n v="0.25"/>
  </r>
  <r>
    <x v="4"/>
    <n v="1005"/>
    <x v="4"/>
    <x v="4"/>
    <s v="Illinois"/>
    <s v="Chicago"/>
    <x v="4"/>
    <n v="1.8"/>
    <n v="180"/>
    <n v="324"/>
    <n v="90"/>
    <n v="0.27800000000000002"/>
  </r>
  <r>
    <x v="5"/>
    <n v="1006"/>
    <x v="5"/>
    <x v="0"/>
    <s v="Pennsylvania"/>
    <s v="Philadelphia"/>
    <x v="5"/>
    <n v="1.6"/>
    <n v="130"/>
    <n v="208"/>
    <n v="65"/>
    <n v="0.3125"/>
  </r>
  <r>
    <x v="0"/>
    <n v="1007"/>
    <x v="6"/>
    <x v="1"/>
    <s v="Washington"/>
    <s v="Seattle"/>
    <x v="6"/>
    <n v="1.45"/>
    <n v="90"/>
    <n v="130.5"/>
    <n v="35"/>
    <n v="0.26900000000000002"/>
  </r>
  <r>
    <x v="1"/>
    <n v="1008"/>
    <x v="7"/>
    <x v="2"/>
    <s v="Minnesota"/>
    <s v="Minneapolis"/>
    <x v="0"/>
    <n v="1.5"/>
    <n v="160"/>
    <n v="240"/>
    <n v="80"/>
    <n v="0.33329999999999999"/>
  </r>
  <r>
    <x v="2"/>
    <n v="1009"/>
    <x v="8"/>
    <x v="3"/>
    <s v="Florida"/>
    <s v="Miami"/>
    <x v="1"/>
    <n v="1.75"/>
    <n v="110"/>
    <n v="192.5"/>
    <n v="50"/>
    <n v="0.26"/>
  </r>
  <r>
    <x v="3"/>
    <n v="1010"/>
    <x v="9"/>
    <x v="4"/>
    <s v="Texas"/>
    <s v="Austin"/>
    <x v="2"/>
    <n v="1.25"/>
    <n v="190"/>
    <n v="237.5"/>
    <n v="70"/>
    <n v="0.29499999999999998"/>
  </r>
  <r>
    <x v="4"/>
    <n v="1011"/>
    <x v="10"/>
    <x v="0"/>
    <s v="New York"/>
    <s v="Albany"/>
    <x v="0"/>
    <n v="1.5"/>
    <n v="100"/>
    <n v="150"/>
    <n v="50"/>
    <n v="0.33"/>
  </r>
  <r>
    <x v="5"/>
    <n v="1012"/>
    <x v="11"/>
    <x v="1"/>
    <s v="California"/>
    <s v="Los Angeles"/>
    <x v="1"/>
    <n v="1.75"/>
    <n v="150"/>
    <n v="262.5"/>
    <n v="75"/>
    <n v="0.28599999999999998"/>
  </r>
  <r>
    <x v="0"/>
    <n v="1013"/>
    <x v="12"/>
    <x v="2"/>
    <s v="Michigan"/>
    <s v="Detroit"/>
    <x v="2"/>
    <n v="1.25"/>
    <n v="200"/>
    <n v="250"/>
    <n v="80"/>
    <n v="0.32"/>
  </r>
  <r>
    <x v="1"/>
    <n v="1014"/>
    <x v="13"/>
    <x v="3"/>
    <s v="Texas"/>
    <s v="Houston"/>
    <x v="3"/>
    <n v="2"/>
    <n v="120"/>
    <n v="240"/>
    <n v="60"/>
    <n v="0.25"/>
  </r>
  <r>
    <x v="2"/>
    <n v="1015"/>
    <x v="14"/>
    <x v="4"/>
    <s v="Illinois"/>
    <s v="Chicago"/>
    <x v="4"/>
    <n v="1.8"/>
    <n v="180"/>
    <n v="324"/>
    <n v="90"/>
    <n v="0.27800000000000002"/>
  </r>
  <r>
    <x v="3"/>
    <n v="1016"/>
    <x v="15"/>
    <x v="0"/>
    <s v="Pennsylvania"/>
    <s v="Philadelphia"/>
    <x v="5"/>
    <n v="1.6"/>
    <n v="130"/>
    <n v="208"/>
    <n v="65"/>
    <n v="0.3125"/>
  </r>
  <r>
    <x v="4"/>
    <n v="1017"/>
    <x v="16"/>
    <x v="1"/>
    <s v="Washington"/>
    <s v="Seattle"/>
    <x v="6"/>
    <n v="1.45"/>
    <n v="90"/>
    <n v="130.5"/>
    <n v="35"/>
    <n v="0.26900000000000002"/>
  </r>
  <r>
    <x v="5"/>
    <n v="1018"/>
    <x v="17"/>
    <x v="2"/>
    <s v="Minnesota"/>
    <s v="Minneapolis"/>
    <x v="0"/>
    <n v="1.5"/>
    <n v="160"/>
    <n v="240"/>
    <n v="80"/>
    <n v="0.33329999999999999"/>
  </r>
  <r>
    <x v="0"/>
    <n v="1019"/>
    <x v="18"/>
    <x v="3"/>
    <s v="Florida"/>
    <s v="Miami"/>
    <x v="1"/>
    <n v="1.75"/>
    <n v="110"/>
    <n v="192.5"/>
    <n v="50"/>
    <n v="0.26"/>
  </r>
  <r>
    <x v="1"/>
    <n v="1020"/>
    <x v="19"/>
    <x v="4"/>
    <s v="Texas"/>
    <s v="Austin"/>
    <x v="2"/>
    <n v="1.25"/>
    <n v="190"/>
    <n v="237.5"/>
    <n v="70"/>
    <n v="0.29499999999999998"/>
  </r>
  <r>
    <x v="2"/>
    <n v="1021"/>
    <x v="20"/>
    <x v="0"/>
    <s v="Massachusetts"/>
    <s v="Boston"/>
    <x v="3"/>
    <n v="2"/>
    <n v="140"/>
    <n v="280"/>
    <n v="70"/>
    <n v="0.25"/>
  </r>
  <r>
    <x v="0"/>
    <n v="1022"/>
    <x v="21"/>
    <x v="1"/>
    <s v="Oregon"/>
    <s v="Portland"/>
    <x v="4"/>
    <n v="1.8"/>
    <n v="200"/>
    <n v="360"/>
    <n v="100"/>
    <n v="0.27800000000000002"/>
  </r>
  <r>
    <x v="2"/>
    <n v="1024"/>
    <x v="22"/>
    <x v="3"/>
    <s v="Georgia"/>
    <s v="Atlanta"/>
    <x v="6"/>
    <n v="1.45"/>
    <n v="170"/>
    <n v="246.5"/>
    <n v="60"/>
    <n v="0.24399999999999999"/>
  </r>
  <r>
    <x v="3"/>
    <n v="1025"/>
    <x v="23"/>
    <x v="4"/>
    <s v="Illinois"/>
    <s v="Springfield"/>
    <x v="0"/>
    <n v="1.5"/>
    <n v="1001"/>
    <n v="150"/>
    <n v="50"/>
    <n v="0.33"/>
  </r>
  <r>
    <x v="0"/>
    <n v="1026"/>
    <x v="24"/>
    <x v="0"/>
    <s v="New Jersey"/>
    <s v="Newark"/>
    <x v="1"/>
    <n v="1.75"/>
    <n v="8000"/>
    <n v="140"/>
    <n v="40"/>
    <n v="0.28599999999999998"/>
  </r>
  <r>
    <x v="1"/>
    <n v="1027"/>
    <x v="25"/>
    <x v="1"/>
    <s v="California"/>
    <s v="San Francisco"/>
    <x v="2"/>
    <n v="1.25"/>
    <n v="130"/>
    <n v="162.5"/>
    <n v="45"/>
    <n v="0.27700000000000002"/>
  </r>
  <r>
    <x v="2"/>
    <n v="1028"/>
    <x v="26"/>
    <x v="2"/>
    <s v="Illinois"/>
    <s v="Chicago"/>
    <x v="3"/>
    <n v="2"/>
    <n v="1600"/>
    <n v="320"/>
    <n v="80"/>
    <n v="0.25"/>
  </r>
  <r>
    <x v="3"/>
    <n v="1029"/>
    <x v="27"/>
    <x v="3"/>
    <s v="Florida"/>
    <s v="Orlando"/>
    <x v="4"/>
    <n v="1.8"/>
    <n v="1100"/>
    <n v="198"/>
    <n v="55"/>
    <n v="0.27800000000000002"/>
  </r>
  <r>
    <x v="4"/>
    <n v="1030"/>
    <x v="28"/>
    <x v="4"/>
    <s v="Texas"/>
    <s v="Dallas"/>
    <x v="5"/>
    <n v="1.6"/>
    <n v="1800"/>
    <n v="288"/>
    <n v="90"/>
    <n v="0.3125"/>
  </r>
  <r>
    <x v="5"/>
    <n v="1031"/>
    <x v="29"/>
    <x v="0"/>
    <s v="New York"/>
    <s v="Buffalo"/>
    <x v="6"/>
    <n v="1.45"/>
    <n v="1500"/>
    <n v="217.5"/>
    <n v="60"/>
    <n v="0.27600000000000002"/>
  </r>
  <r>
    <x v="2"/>
    <n v="1032"/>
    <x v="30"/>
    <x v="1"/>
    <s v="Washington"/>
    <s v="Spokane"/>
    <x v="0"/>
    <n v="1.5"/>
    <n v="1800"/>
    <n v="180"/>
    <n v="60"/>
    <n v="0.33329999999999999"/>
  </r>
  <r>
    <x v="3"/>
    <n v="1033"/>
    <x v="31"/>
    <x v="2"/>
    <s v="Michigan"/>
    <s v="Grand Rapids"/>
    <x v="1"/>
    <n v="1.75"/>
    <n v="2000"/>
    <n v="1200"/>
    <n v="100"/>
    <n v="0.28599999999999998"/>
  </r>
  <r>
    <x v="4"/>
    <n v="1034"/>
    <x v="32"/>
    <x v="3"/>
    <s v="Texas"/>
    <s v="San Antonio"/>
    <x v="2"/>
    <n v="1.25"/>
    <n v="9000"/>
    <n v="1122.5"/>
    <n v="30"/>
    <n v="0.26700000000000002"/>
  </r>
  <r>
    <x v="5"/>
    <n v="1035"/>
    <x v="33"/>
    <x v="4"/>
    <s v="Missouri"/>
    <s v="St. Louis"/>
    <x v="3"/>
    <n v="2"/>
    <n v="1400"/>
    <n v="280"/>
    <n v="70"/>
    <n v="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74C26-83F8-4A6F-8924-83E8E2B8FBE2}" name="PivotTable8"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D34" firstHeaderRow="0" firstDataRow="1" firstDataCol="0"/>
  <pivotFields count="15">
    <pivotField showAll="0"/>
    <pivotField showAll="0"/>
    <pivotField numFmtId="14" showAll="0">
      <items count="36">
        <item x="0"/>
        <item x="1"/>
        <item x="2"/>
        <item x="3"/>
        <item x="4"/>
        <item x="5"/>
        <item x="6"/>
        <item x="7"/>
        <item x="8"/>
        <item x="9"/>
        <item x="10"/>
        <item x="11"/>
        <item x="12"/>
        <item x="13"/>
        <item x="14"/>
        <item x="15"/>
        <item x="16"/>
        <item x="17"/>
        <item x="18"/>
        <item x="19"/>
        <item x="20"/>
        <item x="21"/>
        <item m="1" x="34"/>
        <item x="22"/>
        <item x="23"/>
        <item x="24"/>
        <item x="25"/>
        <item x="26"/>
        <item x="27"/>
        <item x="28"/>
        <item x="29"/>
        <item x="30"/>
        <item x="31"/>
        <item x="32"/>
        <item x="33"/>
        <item t="default"/>
      </items>
    </pivotField>
    <pivotField showAll="0">
      <items count="6">
        <item x="4"/>
        <item x="0"/>
        <item x="2"/>
        <item x="3"/>
        <item x="1"/>
        <item t="default"/>
      </items>
    </pivotField>
    <pivotField showAll="0"/>
    <pivotField showAll="0"/>
    <pivotField showAll="0"/>
    <pivotField dataField="1" showAll="0"/>
    <pivotField dataField="1" showAll="0"/>
    <pivotField dataField="1"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1">
    <field x="-2"/>
  </colFields>
  <colItems count="4">
    <i>
      <x/>
    </i>
    <i i="1">
      <x v="1"/>
    </i>
    <i i="2">
      <x v="2"/>
    </i>
    <i i="3">
      <x v="3"/>
    </i>
  </colItems>
  <dataFields count="4">
    <dataField name="Sum of Total Sales" fld="9" baseField="0" baseItem="0" numFmtId="172"/>
    <dataField name="Sum of Units Sold" fld="8" baseField="0" baseItem="0" numFmtId="172"/>
    <dataField name="Average of Price per Unit" fld="7" subtotal="average" baseField="0" baseItem="2" numFmtId="174"/>
    <dataField name="Sum of Operating Profit" fld="10" baseField="0" baseItem="3" numFmtId="172"/>
  </dataFields>
  <formats count="3">
    <format dxfId="1">
      <pivotArea outline="0" collapsedLevelsAreSubtotals="1" fieldPosition="0">
        <references count="1">
          <reference field="4294967294" count="2" selected="0">
            <x v="1"/>
            <x v="3"/>
          </reference>
        </references>
      </pivotArea>
    </format>
    <format dxfId="2">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EFDA15-B491-4EDA-A507-07ADB6FD1945}"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0" firstHeaderRow="0" firstDataRow="1" firstDataCol="1"/>
  <pivotFields count="15">
    <pivotField showAll="0"/>
    <pivotField showAll="0"/>
    <pivotField numFmtId="14" showAll="0">
      <items count="36">
        <item x="0"/>
        <item x="1"/>
        <item x="2"/>
        <item x="3"/>
        <item x="4"/>
        <item x="5"/>
        <item x="6"/>
        <item x="7"/>
        <item x="8"/>
        <item x="9"/>
        <item x="10"/>
        <item x="11"/>
        <item x="12"/>
        <item x="13"/>
        <item x="14"/>
        <item x="15"/>
        <item x="16"/>
        <item x="17"/>
        <item x="18"/>
        <item x="19"/>
        <item x="20"/>
        <item x="21"/>
        <item m="1" x="34"/>
        <item x="22"/>
        <item x="23"/>
        <item x="24"/>
        <item x="25"/>
        <item x="26"/>
        <item x="27"/>
        <item x="28"/>
        <item x="29"/>
        <item x="30"/>
        <item x="31"/>
        <item x="32"/>
        <item x="33"/>
        <item t="default"/>
      </items>
    </pivotField>
    <pivotField showAll="0">
      <items count="6">
        <item x="4"/>
        <item x="0"/>
        <item x="2"/>
        <item x="3"/>
        <item x="1"/>
        <item t="default"/>
      </items>
    </pivotField>
    <pivotField showAll="0"/>
    <pivotField showAll="0"/>
    <pivotField axis="axisRow" showAll="0">
      <items count="8">
        <item x="6"/>
        <item x="0"/>
        <item x="5"/>
        <item x="4"/>
        <item x="3"/>
        <item x="1"/>
        <item x="2"/>
        <item t="default"/>
      </items>
    </pivotField>
    <pivotField dataField="1" showAll="0"/>
    <pivotField dataField="1" showAll="0"/>
    <pivotField dataField="1" showAll="0"/>
    <pivotField dataField="1" showAll="0"/>
    <pivotField showAll="0"/>
    <pivotField showAll="0" defaultSubtotal="0"/>
    <pivotField showAll="0" defaultSubtotal="0"/>
    <pivotField showAll="0" defaultSubtotal="0">
      <items count="4">
        <item x="0"/>
        <item x="1"/>
        <item x="2"/>
        <item x="3"/>
      </items>
    </pivotField>
  </pivotFields>
  <rowFields count="1">
    <field x="6"/>
  </rowFields>
  <rowItems count="8">
    <i>
      <x/>
    </i>
    <i>
      <x v="1"/>
    </i>
    <i>
      <x v="2"/>
    </i>
    <i>
      <x v="3"/>
    </i>
    <i>
      <x v="4"/>
    </i>
    <i>
      <x v="5"/>
    </i>
    <i>
      <x v="6"/>
    </i>
    <i t="grand">
      <x/>
    </i>
  </rowItems>
  <colFields count="1">
    <field x="-2"/>
  </colFields>
  <colItems count="4">
    <i>
      <x/>
    </i>
    <i i="1">
      <x v="1"/>
    </i>
    <i i="2">
      <x v="2"/>
    </i>
    <i i="3">
      <x v="3"/>
    </i>
  </colItems>
  <dataFields count="4">
    <dataField name="Sum of Total Sales" fld="9" baseField="0" baseItem="0"/>
    <dataField name="Sum of Units Sold" fld="8" baseField="0" baseItem="0"/>
    <dataField name="Average of Price per Unit" fld="7" subtotal="average" baseField="6"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1414A-2A27-4E54-A3F9-04BAF7624D21}" name="PivotTable4" cacheId="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7:D58" firstHeaderRow="0" firstDataRow="1" firstDataCol="2"/>
  <pivotFields count="15">
    <pivotField compact="0" outline="0" showAll="0"/>
    <pivotField compact="0" outline="0" showAll="0"/>
    <pivotField compact="0" numFmtId="14" outline="0" showAll="0">
      <items count="36">
        <item x="0"/>
        <item x="1"/>
        <item x="2"/>
        <item x="3"/>
        <item x="4"/>
        <item x="5"/>
        <item x="6"/>
        <item x="7"/>
        <item x="8"/>
        <item x="9"/>
        <item x="10"/>
        <item x="11"/>
        <item x="12"/>
        <item x="13"/>
        <item x="14"/>
        <item x="15"/>
        <item x="16"/>
        <item x="17"/>
        <item x="18"/>
        <item x="19"/>
        <item x="20"/>
        <item x="21"/>
        <item m="1" x="34"/>
        <item x="22"/>
        <item x="23"/>
        <item x="24"/>
        <item x="25"/>
        <item x="26"/>
        <item x="27"/>
        <item x="28"/>
        <item x="29"/>
        <item x="30"/>
        <item x="31"/>
        <item x="32"/>
        <item x="33"/>
        <item t="default"/>
      </items>
    </pivotField>
    <pivotField compact="0" outline="0" showAll="0">
      <items count="6">
        <item x="4"/>
        <item x="0"/>
        <item x="2"/>
        <item x="3"/>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axis="axisRow" compact="0" outline="0" showAll="0">
      <items count="7">
        <item sd="0" x="0"/>
        <item sd="0" x="1"/>
        <item sd="0" x="2"/>
        <item sd="0" x="3"/>
        <item sd="0" x="4"/>
        <item sd="0" x="5"/>
        <item t="default"/>
      </items>
    </pivotField>
    <pivotField axis="axisRow" compact="0" outline="0" showAll="0">
      <items count="5">
        <item sd="0" x="0"/>
        <item x="1"/>
        <item x="2"/>
        <item sd="0" x="3"/>
        <item t="default"/>
      </items>
    </pivotField>
  </pivotFields>
  <rowFields count="2">
    <field x="14"/>
    <field x="13"/>
  </rowFields>
  <rowItems count="11">
    <i>
      <x v="1"/>
      <x v="1"/>
    </i>
    <i r="1">
      <x v="2"/>
    </i>
    <i r="1">
      <x v="3"/>
    </i>
    <i r="1">
      <x v="4"/>
    </i>
    <i t="default">
      <x v="1"/>
    </i>
    <i>
      <x v="2"/>
      <x v="1"/>
    </i>
    <i r="1">
      <x v="2"/>
    </i>
    <i r="1">
      <x v="3"/>
    </i>
    <i r="1">
      <x v="4"/>
    </i>
    <i t="default">
      <x v="2"/>
    </i>
    <i t="grand">
      <x/>
    </i>
  </rowItems>
  <colFields count="1">
    <field x="-2"/>
  </colFields>
  <colItems count="2">
    <i>
      <x/>
    </i>
    <i i="1">
      <x v="1"/>
    </i>
  </colItems>
  <dataFields count="2">
    <dataField name="Average of Operating Profit" fld="10" subtotal="average" baseField="0" baseItem="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AB03E-25B9-4346-B247-500BD5D8976D}"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30" firstHeaderRow="1" firstDataRow="3" firstDataCol="1"/>
  <pivotFields count="15">
    <pivotField axis="axisRow" showAll="0">
      <items count="47">
        <item m="1" x="25"/>
        <item m="1" x="37"/>
        <item m="1" x="26"/>
        <item m="1" x="32"/>
        <item m="1" x="24"/>
        <item m="1" x="22"/>
        <item m="1" x="38"/>
        <item m="1" x="28"/>
        <item m="1" x="11"/>
        <item m="1" x="41"/>
        <item m="1" x="40"/>
        <item m="1" x="34"/>
        <item m="1" x="31"/>
        <item m="1" x="36"/>
        <item m="1" x="29"/>
        <item m="1" x="13"/>
        <item m="1" x="30"/>
        <item m="1" x="33"/>
        <item m="1" x="27"/>
        <item m="1" x="21"/>
        <item m="1" x="16"/>
        <item m="1" x="39"/>
        <item m="1" x="43"/>
        <item m="1" x="35"/>
        <item m="1" x="17"/>
        <item m="1" x="44"/>
        <item m="1" x="19"/>
        <item m="1" x="18"/>
        <item m="1" x="23"/>
        <item m="1" x="45"/>
        <item m="1" x="12"/>
        <item m="1" x="15"/>
        <item m="1" x="42"/>
        <item m="1" x="20"/>
        <item m="1" x="14"/>
        <item x="0"/>
        <item x="1"/>
        <item x="2"/>
        <item x="3"/>
        <item x="4"/>
        <item x="5"/>
        <item m="1" x="7"/>
        <item m="1" x="8"/>
        <item m="1" x="9"/>
        <item m="1" x="10"/>
        <item m="1" x="6"/>
        <item t="default"/>
      </items>
    </pivotField>
    <pivotField showAll="0"/>
    <pivotField axis="axisCol" numFmtId="14" showAll="0">
      <items count="36">
        <item x="0"/>
        <item x="1"/>
        <item x="2"/>
        <item x="3"/>
        <item x="4"/>
        <item x="5"/>
        <item x="6"/>
        <item x="7"/>
        <item x="8"/>
        <item x="9"/>
        <item x="10"/>
        <item x="11"/>
        <item x="12"/>
        <item x="13"/>
        <item x="14"/>
        <item x="15"/>
        <item x="16"/>
        <item x="17"/>
        <item x="18"/>
        <item x="19"/>
        <item x="20"/>
        <item x="21"/>
        <item m="1" x="34"/>
        <item x="22"/>
        <item x="23"/>
        <item x="24"/>
        <item x="25"/>
        <item x="26"/>
        <item x="27"/>
        <item x="28"/>
        <item x="29"/>
        <item x="30"/>
        <item x="31"/>
        <item x="32"/>
        <item x="33"/>
        <item t="default"/>
      </items>
    </pivotField>
    <pivotField showAll="0">
      <items count="6">
        <item x="4"/>
        <item x="0"/>
        <item x="2"/>
        <item x="3"/>
        <item x="1"/>
        <item t="default"/>
      </items>
    </pivotField>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7">
    <i>
      <x v="35"/>
    </i>
    <i>
      <x v="36"/>
    </i>
    <i>
      <x v="37"/>
    </i>
    <i>
      <x v="38"/>
    </i>
    <i>
      <x v="39"/>
    </i>
    <i>
      <x v="40"/>
    </i>
    <i t="grand">
      <x/>
    </i>
  </rowItems>
  <colFields count="2">
    <field x="14"/>
    <field x="2"/>
  </colFields>
  <colItems count="3">
    <i>
      <x v="1"/>
    </i>
    <i>
      <x v="2"/>
    </i>
    <i t="grand">
      <x/>
    </i>
  </colItems>
  <dataFields count="1">
    <dataField name="Sum of Total Sales" fld="9" baseField="0" baseItem="0"/>
  </dataFields>
  <formats count="1">
    <format dxfId="3">
      <pivotArea collapsedLevelsAreSubtotals="1" fieldPosition="0">
        <references count="1">
          <reference field="0" count="1">
            <x v="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51ABF-1181-4009-A57B-09D93C1B52A7}" sourceName="Region">
  <pivotTables>
    <pivotTable tabId="5" name="PivotTable3"/>
    <pivotTable tabId="5" name="PivotTable4"/>
    <pivotTable tabId="5" name="PivotTable7"/>
    <pivotTable tabId="5" name="PivotTable8"/>
  </pivotTables>
  <data>
    <tabular pivotCacheId="807775611">
      <items count="5">
        <i x="4" s="1"/>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1C885698-95BD-4A72-9191-46457F1FABAA}" sourceName="Years (Invoice Date)">
  <pivotTables>
    <pivotTable tabId="5" name="PivotTable8"/>
  </pivotTables>
  <data>
    <tabular pivotCacheId="80777561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4D2E037-7CAB-4599-90FD-115E0DD33B30}" cache="Slicer_Region" caption="Region" rowHeight="241300"/>
  <slicer name="Years (Invoice Date)" xr10:uid="{2FE9241C-6DB1-4CDF-973C-16191FA31C00}" cache="Slicer_Years__Invoice_Date" caption="Years (Invoice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F51104-AD0B-4224-9533-832E6DEE7D1B}" name="Table24" displayName="Table24" ref="A3:L38" totalsRowShown="0">
  <autoFilter ref="A3:L38" xr:uid="{17F51104-AD0B-4224-9533-832E6DEE7D1B}"/>
  <tableColumns count="12">
    <tableColumn id="1" xr3:uid="{9D736E2E-7963-46FF-9E0F-33C1FB4B5906}" name="Retailer"/>
    <tableColumn id="2" xr3:uid="{850951CD-C180-47D2-8EEC-432C30B081B4}" name="Retailer ID"/>
    <tableColumn id="3" xr3:uid="{96959869-9DA3-43EE-BC79-F96550EB08F6}" name="Invoice Date" dataDxfId="7"/>
    <tableColumn id="4" xr3:uid="{311AF910-CDC3-4249-ADA8-56DCDAAF3F03}" name="Region"/>
    <tableColumn id="5" xr3:uid="{B49F81F4-7548-4D3B-982A-A015709D5366}" name="State"/>
    <tableColumn id="6" xr3:uid="{7CC96438-9B95-430D-A329-27E92C6BD0DB}" name="City"/>
    <tableColumn id="7" xr3:uid="{9B176DFD-8227-4775-905F-0684F5B22578}" name="Beverage Brand"/>
    <tableColumn id="8" xr3:uid="{4BFA2254-3926-4BEE-9CE7-4139D62FF547}" name="Price per Unit"/>
    <tableColumn id="9" xr3:uid="{44710415-B747-4EFD-A606-C158F5156E11}" name="Units Sold"/>
    <tableColumn id="10" xr3:uid="{529A1459-7787-4394-8CA8-A36FA1CC34FE}" name="Total Sales"/>
    <tableColumn id="11" xr3:uid="{43F08755-6954-4ED8-841C-9110AEF10BC9}" name="Operating Profit"/>
    <tableColumn id="12" xr3:uid="{3921A794-4FCD-4136-8486-01CA6E23D599}" name="Operating Margi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724F6A-9980-4D83-8EAE-78050D7FE536}" name="Table243" displayName="Table243" ref="A3:L37" totalsRowShown="0">
  <autoFilter ref="A3:L37" xr:uid="{DC724F6A-9980-4D83-8EAE-78050D7FE536}"/>
  <tableColumns count="12">
    <tableColumn id="1" xr3:uid="{8B8EADD0-8A7E-444F-89DB-B64959D0B1F9}" name="Retailer"/>
    <tableColumn id="2" xr3:uid="{8B130F37-29F6-4487-BE14-EB47D7BE973D}" name="Retailer ID"/>
    <tableColumn id="3" xr3:uid="{0008C5A1-8DE4-4B08-865B-5097E126DF32}" name="Invoice Date" dataDxfId="5"/>
    <tableColumn id="4" xr3:uid="{CCA41FD4-823C-4E2E-9613-BED05C82994E}" name="Region"/>
    <tableColumn id="5" xr3:uid="{18BA65E2-576D-40A4-80EB-06D06A6FED10}" name="State"/>
    <tableColumn id="6" xr3:uid="{A4E9B524-CD6D-4676-A15E-9E852C547DA2}" name="City"/>
    <tableColumn id="7" xr3:uid="{A8647E6A-5519-4F56-B014-98E761FD3FE5}" name="Beverage Brand"/>
    <tableColumn id="8" xr3:uid="{8E0BFF81-C511-4FA8-8CCD-96C315BB1C82}" name="Price per Unit"/>
    <tableColumn id="9" xr3:uid="{251DD0EC-E5F1-42E8-B5DB-1DF6BE165DD6}" name="Units Sold"/>
    <tableColumn id="10" xr3:uid="{FD93236D-DDAA-468D-B398-91F76A8A00D9}" name="Total Sales"/>
    <tableColumn id="11" xr3:uid="{56D4F6FF-C364-4ABE-93D1-955BFCE652ED}" name="Operating Profit"/>
    <tableColumn id="12" xr3:uid="{9B4A3BCB-ED58-426C-BC56-A4767E1F801D}" name="Operating Margi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187D-A52B-4DB4-8CD0-D81C46868CBB}">
  <dimension ref="A3:L38"/>
  <sheetViews>
    <sheetView workbookViewId="0">
      <selection activeCell="A4" sqref="A1:XFD1048576"/>
    </sheetView>
  </sheetViews>
  <sheetFormatPr defaultRowHeight="15" x14ac:dyDescent="0.25"/>
  <cols>
    <col min="1" max="1" width="23.42578125" bestFit="1" customWidth="1"/>
    <col min="2" max="2" width="13.28515625" customWidth="1"/>
    <col min="3" max="3" width="15.28515625" customWidth="1"/>
    <col min="4" max="4" width="9.85546875" customWidth="1"/>
    <col min="5" max="5" width="15.140625" bestFit="1" customWidth="1"/>
    <col min="6" max="6" width="13.5703125" bestFit="1" customWidth="1"/>
    <col min="7" max="7" width="18.5703125" customWidth="1"/>
    <col min="8" max="8" width="16.5703125" customWidth="1"/>
    <col min="9" max="9" width="13" customWidth="1"/>
    <col min="10" max="10" width="13.5703125" customWidth="1"/>
    <col min="11" max="11" width="19.140625" customWidth="1"/>
    <col min="12" max="12" width="20.5703125" customWidth="1"/>
  </cols>
  <sheetData>
    <row r="3" spans="1:12" x14ac:dyDescent="0.25">
      <c r="A3" t="s">
        <v>0</v>
      </c>
      <c r="B3" t="s">
        <v>1</v>
      </c>
      <c r="C3" t="s">
        <v>2</v>
      </c>
      <c r="D3" t="s">
        <v>3</v>
      </c>
      <c r="E3" t="s">
        <v>4</v>
      </c>
      <c r="F3" t="s">
        <v>5</v>
      </c>
      <c r="G3" t="s">
        <v>6</v>
      </c>
      <c r="H3" t="s">
        <v>7</v>
      </c>
      <c r="I3" t="s">
        <v>8</v>
      </c>
      <c r="J3" t="s">
        <v>9</v>
      </c>
      <c r="K3" t="s">
        <v>10</v>
      </c>
      <c r="L3" t="s">
        <v>11</v>
      </c>
    </row>
    <row r="4" spans="1:12" x14ac:dyDescent="0.25">
      <c r="A4" t="s">
        <v>12</v>
      </c>
      <c r="B4">
        <v>101</v>
      </c>
      <c r="C4" s="1">
        <v>44562</v>
      </c>
      <c r="D4" t="s">
        <v>13</v>
      </c>
      <c r="E4" t="s">
        <v>14</v>
      </c>
      <c r="F4" t="s">
        <v>15</v>
      </c>
      <c r="G4" t="s">
        <v>16</v>
      </c>
      <c r="H4">
        <v>1.5</v>
      </c>
      <c r="I4">
        <v>100</v>
      </c>
      <c r="J4">
        <v>150</v>
      </c>
      <c r="K4">
        <v>50</v>
      </c>
      <c r="L4" s="2">
        <v>0.33</v>
      </c>
    </row>
    <row r="5" spans="1:12" x14ac:dyDescent="0.25">
      <c r="A5" t="s">
        <v>17</v>
      </c>
      <c r="B5">
        <v>102</v>
      </c>
      <c r="C5" s="1">
        <v>44563</v>
      </c>
      <c r="D5" t="s">
        <v>18</v>
      </c>
      <c r="E5" t="s">
        <v>19</v>
      </c>
      <c r="F5" t="s">
        <v>20</v>
      </c>
      <c r="G5" t="s">
        <v>21</v>
      </c>
      <c r="H5">
        <v>1.75</v>
      </c>
      <c r="I5">
        <v>150</v>
      </c>
      <c r="J5">
        <v>262.5</v>
      </c>
      <c r="K5">
        <v>75</v>
      </c>
      <c r="L5" s="3">
        <v>0.28599999999999998</v>
      </c>
    </row>
    <row r="6" spans="1:12" x14ac:dyDescent="0.25">
      <c r="A6" t="s">
        <v>22</v>
      </c>
      <c r="B6">
        <v>103</v>
      </c>
      <c r="C6" s="1">
        <v>44564</v>
      </c>
      <c r="D6" t="s">
        <v>23</v>
      </c>
      <c r="E6" t="s">
        <v>24</v>
      </c>
      <c r="F6" t="s">
        <v>25</v>
      </c>
      <c r="G6" t="s">
        <v>26</v>
      </c>
      <c r="H6">
        <v>1.25</v>
      </c>
      <c r="I6">
        <v>200</v>
      </c>
      <c r="J6">
        <v>250</v>
      </c>
      <c r="K6">
        <v>80</v>
      </c>
      <c r="L6" s="2">
        <v>0.32</v>
      </c>
    </row>
    <row r="7" spans="1:12" x14ac:dyDescent="0.25">
      <c r="A7" t="s">
        <v>27</v>
      </c>
      <c r="B7">
        <v>104</v>
      </c>
      <c r="C7" s="1">
        <v>44565</v>
      </c>
      <c r="D7" t="s">
        <v>28</v>
      </c>
      <c r="E7" t="s">
        <v>29</v>
      </c>
      <c r="F7" t="s">
        <v>30</v>
      </c>
      <c r="G7" t="s">
        <v>31</v>
      </c>
      <c r="H7">
        <v>2</v>
      </c>
      <c r="I7">
        <v>120</v>
      </c>
      <c r="J7">
        <v>240</v>
      </c>
      <c r="K7">
        <v>60</v>
      </c>
      <c r="L7" s="2">
        <v>0.25</v>
      </c>
    </row>
    <row r="8" spans="1:12" x14ac:dyDescent="0.25">
      <c r="A8" t="s">
        <v>32</v>
      </c>
      <c r="B8">
        <v>105</v>
      </c>
      <c r="C8" s="1">
        <v>44566</v>
      </c>
      <c r="D8" t="s">
        <v>33</v>
      </c>
      <c r="E8" t="s">
        <v>34</v>
      </c>
      <c r="F8" t="s">
        <v>35</v>
      </c>
      <c r="G8" t="s">
        <v>36</v>
      </c>
      <c r="H8">
        <v>1.8</v>
      </c>
      <c r="I8">
        <v>180</v>
      </c>
      <c r="J8">
        <v>324</v>
      </c>
      <c r="K8">
        <v>90</v>
      </c>
      <c r="L8" s="3">
        <v>0.27800000000000002</v>
      </c>
    </row>
    <row r="9" spans="1:12" x14ac:dyDescent="0.25">
      <c r="A9" t="s">
        <v>37</v>
      </c>
      <c r="B9">
        <v>106</v>
      </c>
      <c r="C9" s="1">
        <v>44567</v>
      </c>
      <c r="D9" t="s">
        <v>13</v>
      </c>
      <c r="E9" t="s">
        <v>38</v>
      </c>
      <c r="F9" t="s">
        <v>39</v>
      </c>
      <c r="G9" t="s">
        <v>40</v>
      </c>
      <c r="H9">
        <v>1.6</v>
      </c>
      <c r="I9">
        <v>130</v>
      </c>
      <c r="J9">
        <v>208</v>
      </c>
      <c r="K9">
        <v>65</v>
      </c>
      <c r="L9" s="3">
        <v>0.3125</v>
      </c>
    </row>
    <row r="10" spans="1:12" x14ac:dyDescent="0.25">
      <c r="A10" t="s">
        <v>41</v>
      </c>
      <c r="B10">
        <v>107</v>
      </c>
      <c r="C10" s="1">
        <v>44568</v>
      </c>
      <c r="D10" t="s">
        <v>18</v>
      </c>
      <c r="E10" t="s">
        <v>42</v>
      </c>
      <c r="F10" t="s">
        <v>43</v>
      </c>
      <c r="G10" t="s">
        <v>44</v>
      </c>
      <c r="H10">
        <v>1.45</v>
      </c>
      <c r="I10">
        <v>90</v>
      </c>
      <c r="J10">
        <v>130.5</v>
      </c>
      <c r="K10">
        <v>35</v>
      </c>
      <c r="L10" s="3">
        <v>0.26900000000000002</v>
      </c>
    </row>
    <row r="11" spans="1:12" x14ac:dyDescent="0.25">
      <c r="A11" t="s">
        <v>45</v>
      </c>
      <c r="B11">
        <v>108</v>
      </c>
      <c r="C11" s="1">
        <v>44569</v>
      </c>
      <c r="D11" t="s">
        <v>23</v>
      </c>
      <c r="E11" t="s">
        <v>46</v>
      </c>
      <c r="F11" t="s">
        <v>47</v>
      </c>
      <c r="G11" t="s">
        <v>16</v>
      </c>
      <c r="H11">
        <v>1.5</v>
      </c>
      <c r="I11">
        <v>160</v>
      </c>
      <c r="J11">
        <v>240</v>
      </c>
      <c r="K11">
        <v>80</v>
      </c>
      <c r="L11" s="3">
        <v>0.33329999999999999</v>
      </c>
    </row>
    <row r="12" spans="1:12" x14ac:dyDescent="0.25">
      <c r="A12" t="s">
        <v>48</v>
      </c>
      <c r="B12">
        <v>109</v>
      </c>
      <c r="C12" s="1">
        <v>44570</v>
      </c>
      <c r="D12" t="s">
        <v>28</v>
      </c>
      <c r="E12" t="s">
        <v>49</v>
      </c>
      <c r="F12" t="s">
        <v>50</v>
      </c>
      <c r="G12" t="s">
        <v>21</v>
      </c>
      <c r="H12">
        <v>1.75</v>
      </c>
      <c r="I12">
        <v>110</v>
      </c>
      <c r="J12">
        <v>192.5</v>
      </c>
      <c r="K12">
        <v>50</v>
      </c>
      <c r="L12" s="2">
        <v>0.26</v>
      </c>
    </row>
    <row r="13" spans="1:12" x14ac:dyDescent="0.25">
      <c r="A13" t="s">
        <v>51</v>
      </c>
      <c r="B13">
        <v>110</v>
      </c>
      <c r="C13" s="1">
        <v>44571</v>
      </c>
      <c r="D13" t="s">
        <v>33</v>
      </c>
      <c r="E13" t="s">
        <v>29</v>
      </c>
      <c r="F13" t="s">
        <v>52</v>
      </c>
      <c r="G13" t="s">
        <v>26</v>
      </c>
      <c r="H13">
        <v>1.25</v>
      </c>
      <c r="I13">
        <v>190</v>
      </c>
      <c r="J13">
        <v>237.5</v>
      </c>
      <c r="K13">
        <v>70</v>
      </c>
      <c r="L13" s="3">
        <v>0.29499999999999998</v>
      </c>
    </row>
    <row r="14" spans="1:12" x14ac:dyDescent="0.25">
      <c r="A14" t="s">
        <v>53</v>
      </c>
      <c r="B14">
        <v>101</v>
      </c>
      <c r="C14" s="1">
        <v>44562</v>
      </c>
      <c r="D14" t="s">
        <v>13</v>
      </c>
      <c r="E14" t="s">
        <v>14</v>
      </c>
      <c r="F14" t="s">
        <v>15</v>
      </c>
      <c r="G14" t="s">
        <v>16</v>
      </c>
      <c r="H14">
        <v>1.5</v>
      </c>
      <c r="I14">
        <v>100</v>
      </c>
      <c r="J14">
        <v>150</v>
      </c>
      <c r="K14">
        <v>50</v>
      </c>
      <c r="L14" s="2">
        <v>0.33</v>
      </c>
    </row>
    <row r="15" spans="1:12" x14ac:dyDescent="0.25">
      <c r="A15" t="s">
        <v>54</v>
      </c>
      <c r="B15">
        <v>102</v>
      </c>
      <c r="C15" s="1">
        <v>44563</v>
      </c>
      <c r="D15" t="s">
        <v>18</v>
      </c>
      <c r="E15" t="s">
        <v>19</v>
      </c>
      <c r="F15" t="s">
        <v>20</v>
      </c>
      <c r="G15" t="s">
        <v>21</v>
      </c>
      <c r="H15">
        <v>1.75</v>
      </c>
      <c r="I15">
        <v>150</v>
      </c>
      <c r="J15">
        <v>262.5</v>
      </c>
      <c r="K15">
        <v>75</v>
      </c>
      <c r="L15" s="3">
        <v>0.28599999999999998</v>
      </c>
    </row>
    <row r="16" spans="1:12" x14ac:dyDescent="0.25">
      <c r="A16" t="s">
        <v>55</v>
      </c>
      <c r="B16">
        <v>103</v>
      </c>
      <c r="C16" s="1">
        <v>44564</v>
      </c>
      <c r="D16" t="s">
        <v>23</v>
      </c>
      <c r="E16" t="s">
        <v>24</v>
      </c>
      <c r="F16" t="s">
        <v>25</v>
      </c>
      <c r="G16" t="s">
        <v>26</v>
      </c>
      <c r="H16">
        <v>1.25</v>
      </c>
      <c r="I16">
        <v>200</v>
      </c>
      <c r="J16">
        <v>250</v>
      </c>
      <c r="K16">
        <v>80</v>
      </c>
      <c r="L16" s="2">
        <v>0.32</v>
      </c>
    </row>
    <row r="17" spans="1:12" x14ac:dyDescent="0.25">
      <c r="A17" t="s">
        <v>56</v>
      </c>
      <c r="B17">
        <v>104</v>
      </c>
      <c r="C17" s="1">
        <v>44565</v>
      </c>
      <c r="D17" t="s">
        <v>28</v>
      </c>
      <c r="E17" t="s">
        <v>29</v>
      </c>
      <c r="F17" t="s">
        <v>30</v>
      </c>
      <c r="G17" t="s">
        <v>31</v>
      </c>
      <c r="H17">
        <v>2</v>
      </c>
      <c r="I17">
        <v>120</v>
      </c>
      <c r="J17">
        <v>240</v>
      </c>
      <c r="K17">
        <v>60</v>
      </c>
      <c r="L17" s="2">
        <v>0.25</v>
      </c>
    </row>
    <row r="18" spans="1:12" x14ac:dyDescent="0.25">
      <c r="A18" t="s">
        <v>57</v>
      </c>
      <c r="B18">
        <v>105</v>
      </c>
      <c r="C18" s="1">
        <v>44566</v>
      </c>
      <c r="D18" t="s">
        <v>33</v>
      </c>
      <c r="E18" t="s">
        <v>34</v>
      </c>
      <c r="F18" t="s">
        <v>35</v>
      </c>
      <c r="G18" t="s">
        <v>36</v>
      </c>
      <c r="H18">
        <v>1.8</v>
      </c>
      <c r="I18">
        <v>180</v>
      </c>
      <c r="J18">
        <v>324</v>
      </c>
      <c r="K18">
        <v>90</v>
      </c>
      <c r="L18" s="3">
        <v>0.27800000000000002</v>
      </c>
    </row>
    <row r="19" spans="1:12" x14ac:dyDescent="0.25">
      <c r="A19" t="s">
        <v>58</v>
      </c>
      <c r="B19">
        <v>106</v>
      </c>
      <c r="C19" s="1">
        <v>44567</v>
      </c>
      <c r="D19" t="s">
        <v>13</v>
      </c>
      <c r="E19" t="s">
        <v>38</v>
      </c>
      <c r="F19" t="s">
        <v>39</v>
      </c>
      <c r="G19" t="s">
        <v>40</v>
      </c>
      <c r="H19">
        <v>1.6</v>
      </c>
      <c r="I19">
        <v>130</v>
      </c>
      <c r="J19">
        <v>208</v>
      </c>
      <c r="K19">
        <v>65</v>
      </c>
      <c r="L19" s="3">
        <v>0.3125</v>
      </c>
    </row>
    <row r="20" spans="1:12" x14ac:dyDescent="0.25">
      <c r="A20" t="s">
        <v>59</v>
      </c>
      <c r="B20">
        <v>107</v>
      </c>
      <c r="C20" s="1">
        <v>44568</v>
      </c>
      <c r="D20" t="s">
        <v>18</v>
      </c>
      <c r="E20" t="s">
        <v>42</v>
      </c>
      <c r="F20" t="s">
        <v>43</v>
      </c>
      <c r="G20" t="s">
        <v>44</v>
      </c>
      <c r="H20">
        <v>1.45</v>
      </c>
      <c r="I20">
        <v>90</v>
      </c>
      <c r="J20">
        <v>130.5</v>
      </c>
      <c r="K20">
        <v>35</v>
      </c>
      <c r="L20" s="3">
        <v>0.26900000000000002</v>
      </c>
    </row>
    <row r="21" spans="1:12" x14ac:dyDescent="0.25">
      <c r="A21" t="s">
        <v>60</v>
      </c>
      <c r="B21">
        <v>108</v>
      </c>
      <c r="C21" s="1">
        <v>44569</v>
      </c>
      <c r="D21" t="s">
        <v>23</v>
      </c>
      <c r="E21" t="s">
        <v>46</v>
      </c>
      <c r="F21" t="s">
        <v>47</v>
      </c>
      <c r="G21" t="s">
        <v>16</v>
      </c>
      <c r="H21">
        <v>1.5</v>
      </c>
      <c r="I21">
        <v>160</v>
      </c>
      <c r="J21">
        <v>240</v>
      </c>
      <c r="K21">
        <v>80</v>
      </c>
      <c r="L21" s="3">
        <v>0.33329999999999999</v>
      </c>
    </row>
    <row r="22" spans="1:12" x14ac:dyDescent="0.25">
      <c r="A22" t="s">
        <v>61</v>
      </c>
      <c r="B22">
        <v>109</v>
      </c>
      <c r="C22" s="1">
        <v>44570</v>
      </c>
      <c r="D22" t="s">
        <v>28</v>
      </c>
      <c r="E22" t="s">
        <v>49</v>
      </c>
      <c r="F22" t="s">
        <v>50</v>
      </c>
      <c r="G22" t="s">
        <v>21</v>
      </c>
      <c r="H22">
        <v>1.75</v>
      </c>
      <c r="I22">
        <v>110</v>
      </c>
      <c r="J22">
        <v>192.5</v>
      </c>
      <c r="K22">
        <v>50</v>
      </c>
      <c r="L22" s="2">
        <v>0.26</v>
      </c>
    </row>
    <row r="23" spans="1:12" x14ac:dyDescent="0.25">
      <c r="A23" t="s">
        <v>62</v>
      </c>
      <c r="B23">
        <v>110</v>
      </c>
      <c r="C23" s="1">
        <v>44571</v>
      </c>
      <c r="D23" t="s">
        <v>33</v>
      </c>
      <c r="E23" t="s">
        <v>29</v>
      </c>
      <c r="F23" t="s">
        <v>52</v>
      </c>
      <c r="G23" t="s">
        <v>26</v>
      </c>
      <c r="H23">
        <v>1.25</v>
      </c>
      <c r="I23">
        <v>190</v>
      </c>
      <c r="J23">
        <v>237.5</v>
      </c>
      <c r="K23">
        <v>70</v>
      </c>
      <c r="L23" s="3">
        <v>0.29499999999999998</v>
      </c>
    </row>
    <row r="24" spans="1:12" x14ac:dyDescent="0.25">
      <c r="A24" t="s">
        <v>63</v>
      </c>
      <c r="B24">
        <v>111</v>
      </c>
      <c r="C24" s="1">
        <v>44572</v>
      </c>
      <c r="D24" t="s">
        <v>13</v>
      </c>
      <c r="E24" t="s">
        <v>64</v>
      </c>
      <c r="F24" t="s">
        <v>65</v>
      </c>
      <c r="G24" t="s">
        <v>31</v>
      </c>
      <c r="H24">
        <v>2</v>
      </c>
      <c r="I24">
        <v>140</v>
      </c>
      <c r="J24">
        <v>280</v>
      </c>
      <c r="K24">
        <v>70</v>
      </c>
      <c r="L24" s="2">
        <v>0.25</v>
      </c>
    </row>
    <row r="25" spans="1:12" x14ac:dyDescent="0.25">
      <c r="A25" t="s">
        <v>66</v>
      </c>
      <c r="B25">
        <v>112</v>
      </c>
      <c r="C25" s="1">
        <v>44573</v>
      </c>
      <c r="D25" t="s">
        <v>18</v>
      </c>
      <c r="E25" t="s">
        <v>67</v>
      </c>
      <c r="F25" t="s">
        <v>68</v>
      </c>
      <c r="G25" t="s">
        <v>36</v>
      </c>
      <c r="H25">
        <v>1.8</v>
      </c>
      <c r="I25">
        <v>200</v>
      </c>
      <c r="J25">
        <v>360</v>
      </c>
      <c r="K25">
        <v>100</v>
      </c>
      <c r="L25" s="3">
        <v>0.27800000000000002</v>
      </c>
    </row>
    <row r="26" spans="1:12" x14ac:dyDescent="0.25">
      <c r="A26" t="s">
        <v>69</v>
      </c>
      <c r="B26">
        <v>113</v>
      </c>
      <c r="C26" s="1">
        <v>44574</v>
      </c>
      <c r="D26" t="s">
        <v>23</v>
      </c>
      <c r="E26" t="s">
        <v>70</v>
      </c>
      <c r="F26" t="s">
        <v>71</v>
      </c>
      <c r="G26" t="s">
        <v>40</v>
      </c>
      <c r="H26">
        <v>1.6</v>
      </c>
      <c r="I26">
        <v>120</v>
      </c>
      <c r="J26">
        <v>192</v>
      </c>
      <c r="K26">
        <v>50</v>
      </c>
      <c r="L26" s="2">
        <v>0.26</v>
      </c>
    </row>
    <row r="27" spans="1:12" x14ac:dyDescent="0.25">
      <c r="A27" t="s">
        <v>72</v>
      </c>
      <c r="B27">
        <v>114</v>
      </c>
      <c r="C27" s="1">
        <v>44575</v>
      </c>
      <c r="D27" t="s">
        <v>28</v>
      </c>
      <c r="E27" t="s">
        <v>73</v>
      </c>
      <c r="F27" t="s">
        <v>74</v>
      </c>
      <c r="G27" t="s">
        <v>44</v>
      </c>
      <c r="H27">
        <v>1.45</v>
      </c>
      <c r="I27">
        <v>170</v>
      </c>
      <c r="J27">
        <v>246.5</v>
      </c>
      <c r="K27">
        <v>60</v>
      </c>
      <c r="L27" s="3">
        <v>0.24399999999999999</v>
      </c>
    </row>
    <row r="28" spans="1:12" x14ac:dyDescent="0.25">
      <c r="A28" t="s">
        <v>75</v>
      </c>
      <c r="B28">
        <v>115</v>
      </c>
      <c r="C28" s="1">
        <v>44576</v>
      </c>
      <c r="D28" t="s">
        <v>33</v>
      </c>
      <c r="E28" t="s">
        <v>34</v>
      </c>
      <c r="F28" t="s">
        <v>76</v>
      </c>
      <c r="G28" t="s">
        <v>16</v>
      </c>
      <c r="H28">
        <v>1.5</v>
      </c>
      <c r="I28">
        <v>100</v>
      </c>
      <c r="J28">
        <v>150</v>
      </c>
      <c r="K28">
        <v>50</v>
      </c>
      <c r="L28" s="2">
        <v>0.33</v>
      </c>
    </row>
    <row r="29" spans="1:12" x14ac:dyDescent="0.25">
      <c r="A29" t="s">
        <v>77</v>
      </c>
      <c r="B29">
        <v>116</v>
      </c>
      <c r="C29" s="1">
        <v>44577</v>
      </c>
      <c r="D29" t="s">
        <v>13</v>
      </c>
      <c r="E29" t="s">
        <v>78</v>
      </c>
      <c r="F29" t="s">
        <v>79</v>
      </c>
      <c r="G29" t="s">
        <v>21</v>
      </c>
      <c r="H29">
        <v>1.75</v>
      </c>
      <c r="I29">
        <v>80</v>
      </c>
      <c r="J29">
        <v>140</v>
      </c>
      <c r="K29">
        <v>40</v>
      </c>
      <c r="L29" s="3">
        <v>0.28599999999999998</v>
      </c>
    </row>
    <row r="30" spans="1:12" x14ac:dyDescent="0.25">
      <c r="A30" t="s">
        <v>80</v>
      </c>
      <c r="B30">
        <v>117</v>
      </c>
      <c r="C30" s="1">
        <v>44578</v>
      </c>
      <c r="D30" t="s">
        <v>18</v>
      </c>
      <c r="E30" t="s">
        <v>19</v>
      </c>
      <c r="F30" t="s">
        <v>81</v>
      </c>
      <c r="G30" t="s">
        <v>26</v>
      </c>
      <c r="H30">
        <v>1.25</v>
      </c>
      <c r="I30">
        <v>130</v>
      </c>
      <c r="J30">
        <v>162.5</v>
      </c>
      <c r="K30">
        <v>45</v>
      </c>
      <c r="L30" s="3">
        <v>0.27700000000000002</v>
      </c>
    </row>
    <row r="31" spans="1:12" x14ac:dyDescent="0.25">
      <c r="A31" t="s">
        <v>82</v>
      </c>
      <c r="B31">
        <v>118</v>
      </c>
      <c r="C31" s="1">
        <v>44579</v>
      </c>
      <c r="D31" t="s">
        <v>23</v>
      </c>
      <c r="E31" t="s">
        <v>34</v>
      </c>
      <c r="F31" t="s">
        <v>35</v>
      </c>
      <c r="G31" t="s">
        <v>31</v>
      </c>
      <c r="H31">
        <v>2</v>
      </c>
      <c r="I31">
        <v>160</v>
      </c>
      <c r="J31">
        <v>320</v>
      </c>
      <c r="K31">
        <v>80</v>
      </c>
      <c r="L31" s="2">
        <v>0.25</v>
      </c>
    </row>
    <row r="32" spans="1:12" x14ac:dyDescent="0.25">
      <c r="A32" t="s">
        <v>83</v>
      </c>
      <c r="B32">
        <v>119</v>
      </c>
      <c r="C32" s="1">
        <v>44580</v>
      </c>
      <c r="D32" t="s">
        <v>28</v>
      </c>
      <c r="E32" t="s">
        <v>49</v>
      </c>
      <c r="F32" t="s">
        <v>84</v>
      </c>
      <c r="G32" t="s">
        <v>36</v>
      </c>
      <c r="H32">
        <v>1.8</v>
      </c>
      <c r="I32">
        <v>110</v>
      </c>
      <c r="J32">
        <v>198</v>
      </c>
      <c r="K32">
        <v>55</v>
      </c>
      <c r="L32" s="3">
        <v>0.27800000000000002</v>
      </c>
    </row>
    <row r="33" spans="1:12" x14ac:dyDescent="0.25">
      <c r="A33" t="s">
        <v>85</v>
      </c>
      <c r="B33">
        <v>120</v>
      </c>
      <c r="C33" s="1">
        <v>44581</v>
      </c>
      <c r="D33" t="s">
        <v>33</v>
      </c>
      <c r="E33" t="s">
        <v>29</v>
      </c>
      <c r="F33" t="s">
        <v>86</v>
      </c>
      <c r="G33" t="s">
        <v>40</v>
      </c>
      <c r="H33">
        <v>1.6</v>
      </c>
      <c r="I33">
        <v>180</v>
      </c>
      <c r="J33">
        <v>288</v>
      </c>
      <c r="K33">
        <v>90</v>
      </c>
      <c r="L33" s="3">
        <v>0.3125</v>
      </c>
    </row>
    <row r="34" spans="1:12" x14ac:dyDescent="0.25">
      <c r="A34" t="s">
        <v>87</v>
      </c>
      <c r="B34">
        <v>121</v>
      </c>
      <c r="C34" s="1">
        <v>44582</v>
      </c>
      <c r="D34" t="s">
        <v>13</v>
      </c>
      <c r="E34" t="s">
        <v>14</v>
      </c>
      <c r="F34" t="s">
        <v>88</v>
      </c>
      <c r="G34" t="s">
        <v>44</v>
      </c>
      <c r="H34">
        <v>1.45</v>
      </c>
      <c r="I34">
        <v>150</v>
      </c>
      <c r="J34">
        <v>217.5</v>
      </c>
      <c r="K34">
        <v>60</v>
      </c>
      <c r="L34" s="3">
        <v>0.27600000000000002</v>
      </c>
    </row>
    <row r="35" spans="1:12" x14ac:dyDescent="0.25">
      <c r="A35" t="s">
        <v>89</v>
      </c>
      <c r="B35">
        <v>122</v>
      </c>
      <c r="C35" s="1">
        <v>44583</v>
      </c>
      <c r="D35" t="s">
        <v>18</v>
      </c>
      <c r="E35" t="s">
        <v>42</v>
      </c>
      <c r="F35" t="s">
        <v>90</v>
      </c>
      <c r="G35" t="s">
        <v>16</v>
      </c>
      <c r="H35">
        <v>1.5</v>
      </c>
      <c r="I35">
        <v>120</v>
      </c>
      <c r="J35">
        <v>180</v>
      </c>
      <c r="K35">
        <v>60</v>
      </c>
      <c r="L35" s="3">
        <v>0.33329999999999999</v>
      </c>
    </row>
    <row r="36" spans="1:12" x14ac:dyDescent="0.25">
      <c r="A36" t="s">
        <v>91</v>
      </c>
      <c r="B36">
        <v>123</v>
      </c>
      <c r="C36" s="1">
        <v>44584</v>
      </c>
      <c r="D36" t="s">
        <v>23</v>
      </c>
      <c r="E36" t="s">
        <v>24</v>
      </c>
      <c r="F36" t="s">
        <v>92</v>
      </c>
      <c r="G36" t="s">
        <v>21</v>
      </c>
      <c r="H36">
        <v>1.75</v>
      </c>
      <c r="I36">
        <v>200</v>
      </c>
      <c r="J36">
        <v>350</v>
      </c>
      <c r="K36">
        <v>100</v>
      </c>
      <c r="L36" s="3">
        <v>0.28599999999999998</v>
      </c>
    </row>
    <row r="37" spans="1:12" x14ac:dyDescent="0.25">
      <c r="A37" t="s">
        <v>93</v>
      </c>
      <c r="B37">
        <v>124</v>
      </c>
      <c r="C37" s="1">
        <v>44585</v>
      </c>
      <c r="D37" t="s">
        <v>28</v>
      </c>
      <c r="E37" t="s">
        <v>29</v>
      </c>
      <c r="F37" t="s">
        <v>94</v>
      </c>
      <c r="G37" t="s">
        <v>26</v>
      </c>
      <c r="H37">
        <v>1.25</v>
      </c>
      <c r="I37">
        <v>90</v>
      </c>
      <c r="J37">
        <v>112.5</v>
      </c>
      <c r="K37">
        <v>30</v>
      </c>
      <c r="L37" s="3">
        <v>0.26700000000000002</v>
      </c>
    </row>
    <row r="38" spans="1:12" x14ac:dyDescent="0.25">
      <c r="A38" t="s">
        <v>95</v>
      </c>
      <c r="B38">
        <v>125</v>
      </c>
      <c r="C38" s="1">
        <v>44586</v>
      </c>
      <c r="D38" t="s">
        <v>33</v>
      </c>
      <c r="E38" t="s">
        <v>96</v>
      </c>
      <c r="F38" t="s">
        <v>97</v>
      </c>
      <c r="G38" t="s">
        <v>31</v>
      </c>
      <c r="H38">
        <v>2</v>
      </c>
      <c r="I38">
        <v>140</v>
      </c>
      <c r="J38">
        <v>280</v>
      </c>
      <c r="K38">
        <v>70</v>
      </c>
      <c r="L38" s="2">
        <v>0.25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D809-CDDB-45CE-A71C-CA2FC0BB738E}">
  <dimension ref="A1:L37"/>
  <sheetViews>
    <sheetView topLeftCell="A16" workbookViewId="0">
      <selection activeCell="A26" sqref="A26:XFD26"/>
    </sheetView>
  </sheetViews>
  <sheetFormatPr defaultRowHeight="15" x14ac:dyDescent="0.25"/>
  <cols>
    <col min="1" max="1" width="23.42578125" bestFit="1" customWidth="1"/>
    <col min="2" max="2" width="13.28515625" customWidth="1"/>
    <col min="3" max="3" width="15.28515625" customWidth="1"/>
    <col min="4" max="4" width="9.85546875" customWidth="1"/>
    <col min="5" max="5" width="15.140625" bestFit="1" customWidth="1"/>
    <col min="6" max="6" width="13.5703125" bestFit="1" customWidth="1"/>
    <col min="7" max="7" width="18.5703125" customWidth="1"/>
    <col min="8" max="8" width="16.5703125" customWidth="1"/>
    <col min="9" max="9" width="13" customWidth="1"/>
    <col min="10" max="10" width="13.5703125" customWidth="1"/>
    <col min="11" max="11" width="19.140625" customWidth="1"/>
    <col min="12" max="12" width="20.5703125" customWidth="1"/>
  </cols>
  <sheetData>
    <row r="1" spans="1:12" ht="15" customHeight="1" x14ac:dyDescent="0.25">
      <c r="A1" s="8" t="s">
        <v>105</v>
      </c>
      <c r="B1" s="8"/>
      <c r="C1" s="8"/>
      <c r="D1" s="8"/>
    </row>
    <row r="2" spans="1:12" ht="15" customHeight="1" x14ac:dyDescent="0.25">
      <c r="A2" s="8"/>
      <c r="B2" s="8"/>
      <c r="C2" s="8"/>
      <c r="D2" s="8"/>
    </row>
    <row r="3" spans="1:12" x14ac:dyDescent="0.25">
      <c r="A3" t="s">
        <v>0</v>
      </c>
      <c r="B3" t="s">
        <v>1</v>
      </c>
      <c r="C3" t="s">
        <v>2</v>
      </c>
      <c r="D3" t="s">
        <v>3</v>
      </c>
      <c r="E3" t="s">
        <v>4</v>
      </c>
      <c r="F3" t="s">
        <v>5</v>
      </c>
      <c r="G3" t="s">
        <v>6</v>
      </c>
      <c r="H3" t="s">
        <v>7</v>
      </c>
      <c r="I3" t="s">
        <v>8</v>
      </c>
      <c r="J3" t="s">
        <v>9</v>
      </c>
      <c r="K3" t="s">
        <v>10</v>
      </c>
      <c r="L3" t="s">
        <v>11</v>
      </c>
    </row>
    <row r="4" spans="1:12" x14ac:dyDescent="0.25">
      <c r="A4" t="s">
        <v>121</v>
      </c>
      <c r="B4">
        <v>1001</v>
      </c>
      <c r="C4" s="1">
        <v>44562</v>
      </c>
      <c r="D4" t="s">
        <v>13</v>
      </c>
      <c r="E4" t="s">
        <v>14</v>
      </c>
      <c r="F4" t="s">
        <v>15</v>
      </c>
      <c r="G4" t="s">
        <v>16</v>
      </c>
      <c r="H4">
        <v>1.5</v>
      </c>
      <c r="I4">
        <v>100</v>
      </c>
      <c r="J4">
        <v>150</v>
      </c>
      <c r="K4">
        <v>50</v>
      </c>
      <c r="L4" s="2">
        <v>0.33</v>
      </c>
    </row>
    <row r="5" spans="1:12" x14ac:dyDescent="0.25">
      <c r="A5" t="s">
        <v>122</v>
      </c>
      <c r="B5">
        <v>1002</v>
      </c>
      <c r="C5" s="1">
        <v>44563</v>
      </c>
      <c r="D5" t="s">
        <v>18</v>
      </c>
      <c r="E5" t="s">
        <v>19</v>
      </c>
      <c r="F5" t="s">
        <v>20</v>
      </c>
      <c r="G5" t="s">
        <v>21</v>
      </c>
      <c r="H5">
        <v>1.75</v>
      </c>
      <c r="I5">
        <v>150</v>
      </c>
      <c r="J5">
        <v>262.5</v>
      </c>
      <c r="K5">
        <v>75</v>
      </c>
      <c r="L5" s="3">
        <v>0.28599999999999998</v>
      </c>
    </row>
    <row r="6" spans="1:12" x14ac:dyDescent="0.25">
      <c r="A6" t="s">
        <v>123</v>
      </c>
      <c r="B6">
        <v>1003</v>
      </c>
      <c r="C6" s="1">
        <v>44564</v>
      </c>
      <c r="D6" t="s">
        <v>23</v>
      </c>
      <c r="E6" t="s">
        <v>24</v>
      </c>
      <c r="F6" t="s">
        <v>25</v>
      </c>
      <c r="G6" t="s">
        <v>26</v>
      </c>
      <c r="H6">
        <v>1.25</v>
      </c>
      <c r="I6">
        <v>200</v>
      </c>
      <c r="J6">
        <v>250</v>
      </c>
      <c r="K6">
        <v>80</v>
      </c>
      <c r="L6" s="2">
        <v>0.32</v>
      </c>
    </row>
    <row r="7" spans="1:12" x14ac:dyDescent="0.25">
      <c r="A7" t="s">
        <v>124</v>
      </c>
      <c r="B7">
        <v>1004</v>
      </c>
      <c r="C7" s="1">
        <v>44624</v>
      </c>
      <c r="D7" t="s">
        <v>28</v>
      </c>
      <c r="E7" t="s">
        <v>29</v>
      </c>
      <c r="F7" t="s">
        <v>30</v>
      </c>
      <c r="G7" t="s">
        <v>31</v>
      </c>
      <c r="H7">
        <v>2</v>
      </c>
      <c r="I7">
        <v>120</v>
      </c>
      <c r="J7">
        <v>240</v>
      </c>
      <c r="K7">
        <v>60</v>
      </c>
      <c r="L7" s="2">
        <v>0.25</v>
      </c>
    </row>
    <row r="8" spans="1:12" x14ac:dyDescent="0.25">
      <c r="A8" t="s">
        <v>125</v>
      </c>
      <c r="B8">
        <v>1005</v>
      </c>
      <c r="C8" s="1">
        <v>44625</v>
      </c>
      <c r="D8" t="s">
        <v>33</v>
      </c>
      <c r="E8" t="s">
        <v>34</v>
      </c>
      <c r="F8" t="s">
        <v>35</v>
      </c>
      <c r="G8" t="s">
        <v>36</v>
      </c>
      <c r="H8">
        <v>1.8</v>
      </c>
      <c r="I8">
        <v>180</v>
      </c>
      <c r="J8">
        <v>324</v>
      </c>
      <c r="K8">
        <v>90</v>
      </c>
      <c r="L8" s="3">
        <v>0.27800000000000002</v>
      </c>
    </row>
    <row r="9" spans="1:12" x14ac:dyDescent="0.25">
      <c r="A9" t="s">
        <v>126</v>
      </c>
      <c r="B9">
        <v>1006</v>
      </c>
      <c r="C9" s="1">
        <v>44626</v>
      </c>
      <c r="D9" t="s">
        <v>13</v>
      </c>
      <c r="E9" t="s">
        <v>38</v>
      </c>
      <c r="F9" t="s">
        <v>39</v>
      </c>
      <c r="G9" t="s">
        <v>40</v>
      </c>
      <c r="H9">
        <v>1.6</v>
      </c>
      <c r="I9">
        <v>130</v>
      </c>
      <c r="J9">
        <v>208</v>
      </c>
      <c r="K9">
        <v>65</v>
      </c>
      <c r="L9" s="3">
        <v>0.3125</v>
      </c>
    </row>
    <row r="10" spans="1:12" x14ac:dyDescent="0.25">
      <c r="A10" t="s">
        <v>121</v>
      </c>
      <c r="B10">
        <v>1007</v>
      </c>
      <c r="C10" s="1">
        <v>44688</v>
      </c>
      <c r="D10" t="s">
        <v>18</v>
      </c>
      <c r="E10" t="s">
        <v>42</v>
      </c>
      <c r="F10" t="s">
        <v>43</v>
      </c>
      <c r="G10" t="s">
        <v>44</v>
      </c>
      <c r="H10">
        <v>1.45</v>
      </c>
      <c r="I10">
        <v>90</v>
      </c>
      <c r="J10">
        <v>130.5</v>
      </c>
      <c r="K10">
        <v>35</v>
      </c>
      <c r="L10" s="3">
        <v>0.26900000000000002</v>
      </c>
    </row>
    <row r="11" spans="1:12" x14ac:dyDescent="0.25">
      <c r="A11" t="s">
        <v>122</v>
      </c>
      <c r="B11">
        <v>1008</v>
      </c>
      <c r="C11" s="1">
        <v>44689</v>
      </c>
      <c r="D11" t="s">
        <v>23</v>
      </c>
      <c r="E11" t="s">
        <v>46</v>
      </c>
      <c r="F11" t="s">
        <v>47</v>
      </c>
      <c r="G11" t="s">
        <v>16</v>
      </c>
      <c r="H11">
        <v>1.5</v>
      </c>
      <c r="I11">
        <v>160</v>
      </c>
      <c r="J11">
        <v>240</v>
      </c>
      <c r="K11">
        <v>80</v>
      </c>
      <c r="L11" s="3">
        <v>0.33329999999999999</v>
      </c>
    </row>
    <row r="12" spans="1:12" x14ac:dyDescent="0.25">
      <c r="A12" t="s">
        <v>123</v>
      </c>
      <c r="B12">
        <v>1009</v>
      </c>
      <c r="C12" s="1">
        <v>44690</v>
      </c>
      <c r="D12" t="s">
        <v>28</v>
      </c>
      <c r="E12" t="s">
        <v>49</v>
      </c>
      <c r="F12" t="s">
        <v>50</v>
      </c>
      <c r="G12" t="s">
        <v>21</v>
      </c>
      <c r="H12">
        <v>1.75</v>
      </c>
      <c r="I12">
        <v>110</v>
      </c>
      <c r="J12">
        <v>192.5</v>
      </c>
      <c r="K12">
        <v>50</v>
      </c>
      <c r="L12" s="2">
        <v>0.26</v>
      </c>
    </row>
    <row r="13" spans="1:12" x14ac:dyDescent="0.25">
      <c r="A13" t="s">
        <v>124</v>
      </c>
      <c r="B13">
        <v>1010</v>
      </c>
      <c r="C13" s="1">
        <v>44722</v>
      </c>
      <c r="D13" t="s">
        <v>33</v>
      </c>
      <c r="E13" t="s">
        <v>29</v>
      </c>
      <c r="F13" t="s">
        <v>52</v>
      </c>
      <c r="G13" t="s">
        <v>26</v>
      </c>
      <c r="H13">
        <v>1.25</v>
      </c>
      <c r="I13">
        <v>190</v>
      </c>
      <c r="J13">
        <v>237.5</v>
      </c>
      <c r="K13">
        <v>70</v>
      </c>
      <c r="L13" s="3">
        <v>0.29499999999999998</v>
      </c>
    </row>
    <row r="14" spans="1:12" x14ac:dyDescent="0.25">
      <c r="A14" t="s">
        <v>125</v>
      </c>
      <c r="B14">
        <v>1011</v>
      </c>
      <c r="C14" s="1">
        <v>44723</v>
      </c>
      <c r="D14" t="s">
        <v>13</v>
      </c>
      <c r="E14" t="s">
        <v>14</v>
      </c>
      <c r="F14" t="s">
        <v>15</v>
      </c>
      <c r="G14" t="s">
        <v>16</v>
      </c>
      <c r="H14">
        <v>1.5</v>
      </c>
      <c r="I14">
        <v>100</v>
      </c>
      <c r="J14">
        <v>150</v>
      </c>
      <c r="K14">
        <v>50</v>
      </c>
      <c r="L14" s="2">
        <v>0.33</v>
      </c>
    </row>
    <row r="15" spans="1:12" x14ac:dyDescent="0.25">
      <c r="A15" t="s">
        <v>126</v>
      </c>
      <c r="B15">
        <v>1012</v>
      </c>
      <c r="C15" s="1">
        <v>44806</v>
      </c>
      <c r="D15" t="s">
        <v>18</v>
      </c>
      <c r="E15" t="s">
        <v>19</v>
      </c>
      <c r="F15" t="s">
        <v>20</v>
      </c>
      <c r="G15" t="s">
        <v>21</v>
      </c>
      <c r="H15">
        <v>1.75</v>
      </c>
      <c r="I15">
        <v>150</v>
      </c>
      <c r="J15">
        <v>262.5</v>
      </c>
      <c r="K15">
        <v>75</v>
      </c>
      <c r="L15" s="3">
        <v>0.28599999999999998</v>
      </c>
    </row>
    <row r="16" spans="1:12" x14ac:dyDescent="0.25">
      <c r="A16" t="s">
        <v>121</v>
      </c>
      <c r="B16">
        <v>1013</v>
      </c>
      <c r="C16" s="1">
        <v>44807</v>
      </c>
      <c r="D16" t="s">
        <v>23</v>
      </c>
      <c r="E16" t="s">
        <v>24</v>
      </c>
      <c r="F16" t="s">
        <v>25</v>
      </c>
      <c r="G16" t="s">
        <v>26</v>
      </c>
      <c r="H16">
        <v>1.25</v>
      </c>
      <c r="I16">
        <v>200</v>
      </c>
      <c r="J16">
        <v>250</v>
      </c>
      <c r="K16">
        <v>80</v>
      </c>
      <c r="L16" s="2">
        <v>0.32</v>
      </c>
    </row>
    <row r="17" spans="1:12" x14ac:dyDescent="0.25">
      <c r="A17" t="s">
        <v>122</v>
      </c>
      <c r="B17">
        <v>1014</v>
      </c>
      <c r="C17" s="1">
        <v>44808</v>
      </c>
      <c r="D17" t="s">
        <v>28</v>
      </c>
      <c r="E17" t="s">
        <v>29</v>
      </c>
      <c r="F17" t="s">
        <v>30</v>
      </c>
      <c r="G17" t="s">
        <v>31</v>
      </c>
      <c r="H17">
        <v>2</v>
      </c>
      <c r="I17">
        <v>120</v>
      </c>
      <c r="J17">
        <v>240</v>
      </c>
      <c r="K17">
        <v>60</v>
      </c>
      <c r="L17" s="2">
        <v>0.25</v>
      </c>
    </row>
    <row r="18" spans="1:12" x14ac:dyDescent="0.25">
      <c r="A18" t="s">
        <v>123</v>
      </c>
      <c r="B18">
        <v>1015</v>
      </c>
      <c r="C18" s="1">
        <v>44870</v>
      </c>
      <c r="D18" t="s">
        <v>33</v>
      </c>
      <c r="E18" t="s">
        <v>34</v>
      </c>
      <c r="F18" t="s">
        <v>35</v>
      </c>
      <c r="G18" t="s">
        <v>36</v>
      </c>
      <c r="H18">
        <v>1.8</v>
      </c>
      <c r="I18">
        <v>180</v>
      </c>
      <c r="J18">
        <v>324</v>
      </c>
      <c r="K18">
        <v>90</v>
      </c>
      <c r="L18" s="3">
        <v>0.27800000000000002</v>
      </c>
    </row>
    <row r="19" spans="1:12" x14ac:dyDescent="0.25">
      <c r="A19" t="s">
        <v>124</v>
      </c>
      <c r="B19">
        <v>1016</v>
      </c>
      <c r="C19" s="1">
        <v>44871</v>
      </c>
      <c r="D19" t="s">
        <v>13</v>
      </c>
      <c r="E19" t="s">
        <v>38</v>
      </c>
      <c r="F19" t="s">
        <v>39</v>
      </c>
      <c r="G19" t="s">
        <v>40</v>
      </c>
      <c r="H19">
        <v>1.6</v>
      </c>
      <c r="I19">
        <v>130</v>
      </c>
      <c r="J19">
        <v>208</v>
      </c>
      <c r="K19">
        <v>65</v>
      </c>
      <c r="L19" s="3">
        <v>0.3125</v>
      </c>
    </row>
    <row r="20" spans="1:12" x14ac:dyDescent="0.25">
      <c r="A20" t="s">
        <v>125</v>
      </c>
      <c r="B20">
        <v>1017</v>
      </c>
      <c r="C20" s="1">
        <v>44872</v>
      </c>
      <c r="D20" t="s">
        <v>18</v>
      </c>
      <c r="E20" t="s">
        <v>42</v>
      </c>
      <c r="F20" t="s">
        <v>43</v>
      </c>
      <c r="G20" t="s">
        <v>44</v>
      </c>
      <c r="H20">
        <v>1.45</v>
      </c>
      <c r="I20">
        <v>90</v>
      </c>
      <c r="J20">
        <v>130.5</v>
      </c>
      <c r="K20">
        <v>35</v>
      </c>
      <c r="L20" s="3">
        <v>0.26900000000000002</v>
      </c>
    </row>
    <row r="21" spans="1:12" x14ac:dyDescent="0.25">
      <c r="A21" t="s">
        <v>126</v>
      </c>
      <c r="B21">
        <v>1018</v>
      </c>
      <c r="C21" s="1">
        <v>44903</v>
      </c>
      <c r="D21" t="s">
        <v>23</v>
      </c>
      <c r="E21" t="s">
        <v>46</v>
      </c>
      <c r="F21" t="s">
        <v>47</v>
      </c>
      <c r="G21" t="s">
        <v>16</v>
      </c>
      <c r="H21">
        <v>1.5</v>
      </c>
      <c r="I21">
        <v>160</v>
      </c>
      <c r="J21">
        <v>240</v>
      </c>
      <c r="K21">
        <v>80</v>
      </c>
      <c r="L21" s="3">
        <v>0.33329999999999999</v>
      </c>
    </row>
    <row r="22" spans="1:12" x14ac:dyDescent="0.25">
      <c r="A22" t="s">
        <v>121</v>
      </c>
      <c r="B22">
        <v>1019</v>
      </c>
      <c r="C22" s="1">
        <v>44904</v>
      </c>
      <c r="D22" t="s">
        <v>28</v>
      </c>
      <c r="E22" t="s">
        <v>49</v>
      </c>
      <c r="F22" t="s">
        <v>50</v>
      </c>
      <c r="G22" t="s">
        <v>21</v>
      </c>
      <c r="H22">
        <v>1.75</v>
      </c>
      <c r="I22">
        <v>110</v>
      </c>
      <c r="J22">
        <v>192.5</v>
      </c>
      <c r="K22">
        <v>50</v>
      </c>
      <c r="L22" s="2">
        <v>0.26</v>
      </c>
    </row>
    <row r="23" spans="1:12" x14ac:dyDescent="0.25">
      <c r="A23" t="s">
        <v>122</v>
      </c>
      <c r="B23">
        <v>1020</v>
      </c>
      <c r="C23" s="1">
        <v>44936</v>
      </c>
      <c r="D23" t="s">
        <v>33</v>
      </c>
      <c r="E23" t="s">
        <v>29</v>
      </c>
      <c r="F23" t="s">
        <v>52</v>
      </c>
      <c r="G23" t="s">
        <v>26</v>
      </c>
      <c r="H23">
        <v>1.25</v>
      </c>
      <c r="I23">
        <v>190</v>
      </c>
      <c r="J23">
        <v>237.5</v>
      </c>
      <c r="K23">
        <v>70</v>
      </c>
      <c r="L23" s="3">
        <v>0.29499999999999998</v>
      </c>
    </row>
    <row r="24" spans="1:12" x14ac:dyDescent="0.25">
      <c r="A24" t="s">
        <v>123</v>
      </c>
      <c r="B24">
        <v>1021</v>
      </c>
      <c r="C24" s="1">
        <v>44937</v>
      </c>
      <c r="D24" t="s">
        <v>13</v>
      </c>
      <c r="E24" t="s">
        <v>64</v>
      </c>
      <c r="F24" t="s">
        <v>65</v>
      </c>
      <c r="G24" t="s">
        <v>31</v>
      </c>
      <c r="H24">
        <v>2</v>
      </c>
      <c r="I24">
        <v>140</v>
      </c>
      <c r="J24">
        <v>280</v>
      </c>
      <c r="K24">
        <v>70</v>
      </c>
      <c r="L24" s="2">
        <v>0.25</v>
      </c>
    </row>
    <row r="25" spans="1:12" x14ac:dyDescent="0.25">
      <c r="A25" t="s">
        <v>121</v>
      </c>
      <c r="B25">
        <v>1022</v>
      </c>
      <c r="C25" s="1">
        <v>44938</v>
      </c>
      <c r="D25" t="s">
        <v>18</v>
      </c>
      <c r="E25" t="s">
        <v>67</v>
      </c>
      <c r="F25" t="s">
        <v>68</v>
      </c>
      <c r="G25" t="s">
        <v>36</v>
      </c>
      <c r="H25">
        <v>1.8</v>
      </c>
      <c r="I25">
        <v>200</v>
      </c>
      <c r="J25">
        <v>360</v>
      </c>
      <c r="K25">
        <v>100</v>
      </c>
      <c r="L25" s="3">
        <v>0.27800000000000002</v>
      </c>
    </row>
    <row r="26" spans="1:12" x14ac:dyDescent="0.25">
      <c r="A26" t="s">
        <v>123</v>
      </c>
      <c r="B26">
        <v>1024</v>
      </c>
      <c r="C26" s="1">
        <v>44971</v>
      </c>
      <c r="D26" t="s">
        <v>28</v>
      </c>
      <c r="E26" t="s">
        <v>73</v>
      </c>
      <c r="F26" t="s">
        <v>74</v>
      </c>
      <c r="G26" t="s">
        <v>44</v>
      </c>
      <c r="H26">
        <v>1.45</v>
      </c>
      <c r="I26">
        <v>170</v>
      </c>
      <c r="J26">
        <v>246.5</v>
      </c>
      <c r="K26">
        <v>60</v>
      </c>
      <c r="L26" s="3">
        <v>0.24399999999999999</v>
      </c>
    </row>
    <row r="27" spans="1:12" x14ac:dyDescent="0.25">
      <c r="A27" t="s">
        <v>124</v>
      </c>
      <c r="B27">
        <v>1025</v>
      </c>
      <c r="C27" s="1">
        <v>44972</v>
      </c>
      <c r="D27" t="s">
        <v>33</v>
      </c>
      <c r="E27" t="s">
        <v>34</v>
      </c>
      <c r="F27" t="s">
        <v>76</v>
      </c>
      <c r="G27" t="s">
        <v>16</v>
      </c>
      <c r="H27">
        <v>1.5</v>
      </c>
      <c r="I27">
        <v>1001</v>
      </c>
      <c r="J27">
        <v>150</v>
      </c>
      <c r="K27">
        <v>50</v>
      </c>
      <c r="L27" s="2">
        <v>0.33</v>
      </c>
    </row>
    <row r="28" spans="1:12" x14ac:dyDescent="0.25">
      <c r="A28" t="s">
        <v>121</v>
      </c>
      <c r="B28">
        <v>1026</v>
      </c>
      <c r="C28" s="1">
        <v>44973</v>
      </c>
      <c r="D28" t="s">
        <v>13</v>
      </c>
      <c r="E28" t="s">
        <v>78</v>
      </c>
      <c r="F28" t="s">
        <v>79</v>
      </c>
      <c r="G28" t="s">
        <v>21</v>
      </c>
      <c r="H28">
        <v>1.75</v>
      </c>
      <c r="I28">
        <v>8000</v>
      </c>
      <c r="J28">
        <v>140</v>
      </c>
      <c r="K28">
        <v>40</v>
      </c>
      <c r="L28" s="3">
        <v>0.28599999999999998</v>
      </c>
    </row>
    <row r="29" spans="1:12" x14ac:dyDescent="0.25">
      <c r="A29" t="s">
        <v>122</v>
      </c>
      <c r="B29">
        <v>1027</v>
      </c>
      <c r="C29" s="1">
        <v>45033</v>
      </c>
      <c r="D29" t="s">
        <v>18</v>
      </c>
      <c r="E29" t="s">
        <v>19</v>
      </c>
      <c r="F29" t="s">
        <v>81</v>
      </c>
      <c r="G29" t="s">
        <v>26</v>
      </c>
      <c r="H29">
        <v>1.25</v>
      </c>
      <c r="I29">
        <v>130</v>
      </c>
      <c r="J29">
        <v>162.5</v>
      </c>
      <c r="K29">
        <v>45</v>
      </c>
      <c r="L29" s="3">
        <v>0.27700000000000002</v>
      </c>
    </row>
    <row r="30" spans="1:12" x14ac:dyDescent="0.25">
      <c r="A30" t="s">
        <v>123</v>
      </c>
      <c r="B30">
        <v>1028</v>
      </c>
      <c r="C30" s="1">
        <v>45034</v>
      </c>
      <c r="D30" t="s">
        <v>23</v>
      </c>
      <c r="E30" t="s">
        <v>34</v>
      </c>
      <c r="F30" t="s">
        <v>35</v>
      </c>
      <c r="G30" t="s">
        <v>31</v>
      </c>
      <c r="H30">
        <v>2</v>
      </c>
      <c r="I30">
        <v>1600</v>
      </c>
      <c r="J30">
        <v>320</v>
      </c>
      <c r="K30">
        <v>80</v>
      </c>
      <c r="L30" s="2">
        <v>0.25</v>
      </c>
    </row>
    <row r="31" spans="1:12" x14ac:dyDescent="0.25">
      <c r="A31" t="s">
        <v>124</v>
      </c>
      <c r="B31">
        <v>1029</v>
      </c>
      <c r="C31" s="1">
        <v>45035</v>
      </c>
      <c r="D31" t="s">
        <v>28</v>
      </c>
      <c r="E31" t="s">
        <v>49</v>
      </c>
      <c r="F31" t="s">
        <v>84</v>
      </c>
      <c r="G31" t="s">
        <v>36</v>
      </c>
      <c r="H31">
        <v>1.8</v>
      </c>
      <c r="I31">
        <v>1100</v>
      </c>
      <c r="J31">
        <v>198</v>
      </c>
      <c r="K31">
        <v>55</v>
      </c>
      <c r="L31" s="3">
        <v>0.27800000000000002</v>
      </c>
    </row>
    <row r="32" spans="1:12" x14ac:dyDescent="0.25">
      <c r="A32" t="s">
        <v>125</v>
      </c>
      <c r="B32">
        <v>1030</v>
      </c>
      <c r="C32" s="1">
        <v>45158</v>
      </c>
      <c r="D32" t="s">
        <v>33</v>
      </c>
      <c r="E32" t="s">
        <v>29</v>
      </c>
      <c r="F32" t="s">
        <v>86</v>
      </c>
      <c r="G32" t="s">
        <v>40</v>
      </c>
      <c r="H32">
        <v>1.6</v>
      </c>
      <c r="I32">
        <v>1800</v>
      </c>
      <c r="J32">
        <v>288</v>
      </c>
      <c r="K32">
        <v>90</v>
      </c>
      <c r="L32" s="3">
        <v>0.3125</v>
      </c>
    </row>
    <row r="33" spans="1:12" x14ac:dyDescent="0.25">
      <c r="A33" t="s">
        <v>126</v>
      </c>
      <c r="B33">
        <v>1031</v>
      </c>
      <c r="C33" s="1">
        <v>45159</v>
      </c>
      <c r="D33" t="s">
        <v>13</v>
      </c>
      <c r="E33" t="s">
        <v>14</v>
      </c>
      <c r="F33" t="s">
        <v>88</v>
      </c>
      <c r="G33" t="s">
        <v>44</v>
      </c>
      <c r="H33">
        <v>1.45</v>
      </c>
      <c r="I33">
        <v>1500</v>
      </c>
      <c r="J33">
        <v>217.5</v>
      </c>
      <c r="K33">
        <v>60</v>
      </c>
      <c r="L33" s="3">
        <v>0.27600000000000002</v>
      </c>
    </row>
    <row r="34" spans="1:12" x14ac:dyDescent="0.25">
      <c r="A34" t="s">
        <v>123</v>
      </c>
      <c r="B34">
        <v>1032</v>
      </c>
      <c r="C34" s="1">
        <v>45160</v>
      </c>
      <c r="D34" t="s">
        <v>18</v>
      </c>
      <c r="E34" t="s">
        <v>42</v>
      </c>
      <c r="F34" t="s">
        <v>90</v>
      </c>
      <c r="G34" t="s">
        <v>16</v>
      </c>
      <c r="H34">
        <v>1.5</v>
      </c>
      <c r="I34">
        <v>1800</v>
      </c>
      <c r="J34">
        <v>180</v>
      </c>
      <c r="K34">
        <v>60</v>
      </c>
      <c r="L34" s="3">
        <v>0.33329999999999999</v>
      </c>
    </row>
    <row r="35" spans="1:12" x14ac:dyDescent="0.25">
      <c r="A35" t="s">
        <v>124</v>
      </c>
      <c r="B35">
        <v>1033</v>
      </c>
      <c r="C35" s="1">
        <v>45222</v>
      </c>
      <c r="D35" t="s">
        <v>23</v>
      </c>
      <c r="E35" t="s">
        <v>24</v>
      </c>
      <c r="F35" t="s">
        <v>92</v>
      </c>
      <c r="G35" t="s">
        <v>21</v>
      </c>
      <c r="H35">
        <v>1.75</v>
      </c>
      <c r="I35">
        <v>2000</v>
      </c>
      <c r="J35">
        <v>1200</v>
      </c>
      <c r="K35">
        <v>100</v>
      </c>
      <c r="L35" s="3">
        <v>0.28599999999999998</v>
      </c>
    </row>
    <row r="36" spans="1:12" x14ac:dyDescent="0.25">
      <c r="A36" t="s">
        <v>125</v>
      </c>
      <c r="B36">
        <v>1034</v>
      </c>
      <c r="C36" s="1">
        <v>45223</v>
      </c>
      <c r="D36" t="s">
        <v>28</v>
      </c>
      <c r="E36" t="s">
        <v>29</v>
      </c>
      <c r="F36" t="s">
        <v>94</v>
      </c>
      <c r="G36" t="s">
        <v>26</v>
      </c>
      <c r="H36">
        <v>1.25</v>
      </c>
      <c r="I36">
        <v>9000</v>
      </c>
      <c r="J36">
        <v>1122.5</v>
      </c>
      <c r="K36">
        <v>30</v>
      </c>
      <c r="L36" s="3">
        <v>0.26700000000000002</v>
      </c>
    </row>
    <row r="37" spans="1:12" x14ac:dyDescent="0.25">
      <c r="A37" t="s">
        <v>126</v>
      </c>
      <c r="B37">
        <v>1035</v>
      </c>
      <c r="C37" s="1">
        <v>45285</v>
      </c>
      <c r="D37" t="s">
        <v>33</v>
      </c>
      <c r="E37" t="s">
        <v>96</v>
      </c>
      <c r="F37" t="s">
        <v>97</v>
      </c>
      <c r="G37" t="s">
        <v>31</v>
      </c>
      <c r="H37">
        <v>2</v>
      </c>
      <c r="I37">
        <v>1400</v>
      </c>
      <c r="J37">
        <v>280</v>
      </c>
      <c r="K37">
        <v>70</v>
      </c>
      <c r="L37" s="2">
        <v>0.25</v>
      </c>
    </row>
  </sheetData>
  <mergeCells count="1">
    <mergeCell ref="A1: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4B1C-27C9-4BB5-B0DF-0B82F3DC8336}">
  <dimension ref="A2:H58"/>
  <sheetViews>
    <sheetView workbookViewId="0">
      <selection activeCell="E6" sqref="E6"/>
    </sheetView>
  </sheetViews>
  <sheetFormatPr defaultRowHeight="15" x14ac:dyDescent="0.25"/>
  <cols>
    <col min="1" max="1" width="17.28515625" bestFit="1" customWidth="1"/>
    <col min="2" max="2" width="16.7109375" bestFit="1" customWidth="1"/>
    <col min="3" max="3" width="23.5703125" bestFit="1" customWidth="1"/>
    <col min="4" max="5" width="22.28515625" bestFit="1" customWidth="1"/>
    <col min="6" max="10" width="8.7109375" bestFit="1" customWidth="1"/>
    <col min="11" max="12" width="9.7109375" bestFit="1" customWidth="1"/>
    <col min="13" max="15" width="8.7109375" bestFit="1" customWidth="1"/>
    <col min="16" max="33" width="9.7109375" bestFit="1" customWidth="1"/>
    <col min="34" max="36" width="10.7109375" bestFit="1" customWidth="1"/>
    <col min="37" max="37" width="11.28515625" bestFit="1" customWidth="1"/>
    <col min="38" max="40" width="9.7109375" bestFit="1" customWidth="1"/>
    <col min="42" max="45" width="9.7109375" bestFit="1" customWidth="1"/>
    <col min="46" max="46" width="9" bestFit="1" customWidth="1"/>
    <col min="47" max="50" width="9.7109375" bestFit="1" customWidth="1"/>
    <col min="51" max="51" width="9.28515625" bestFit="1" customWidth="1"/>
    <col min="52" max="52" width="9.7109375" bestFit="1" customWidth="1"/>
    <col min="53" max="54" width="10.7109375" bestFit="1" customWidth="1"/>
    <col min="55" max="55" width="8.85546875" bestFit="1" customWidth="1"/>
    <col min="56" max="56" width="10.7109375" bestFit="1" customWidth="1"/>
    <col min="58" max="58" width="9.7109375" bestFit="1" customWidth="1"/>
    <col min="59" max="59" width="9.85546875" bestFit="1" customWidth="1"/>
    <col min="60" max="60" width="11.28515625" bestFit="1" customWidth="1"/>
  </cols>
  <sheetData>
    <row r="2" spans="1:5" x14ac:dyDescent="0.25">
      <c r="A2" s="10" t="s">
        <v>110</v>
      </c>
      <c r="B2" t="s">
        <v>106</v>
      </c>
      <c r="C2" t="s">
        <v>107</v>
      </c>
      <c r="D2" t="s">
        <v>109</v>
      </c>
      <c r="E2" t="s">
        <v>108</v>
      </c>
    </row>
    <row r="3" spans="1:5" x14ac:dyDescent="0.25">
      <c r="A3" s="11" t="s">
        <v>44</v>
      </c>
      <c r="B3" s="9">
        <v>725</v>
      </c>
      <c r="C3" s="9">
        <v>1850</v>
      </c>
      <c r="D3" s="9">
        <v>1.45</v>
      </c>
      <c r="E3" s="9">
        <v>190</v>
      </c>
    </row>
    <row r="4" spans="1:5" x14ac:dyDescent="0.25">
      <c r="A4" s="11" t="s">
        <v>16</v>
      </c>
      <c r="B4" s="9">
        <v>1110</v>
      </c>
      <c r="C4" s="9">
        <v>3321</v>
      </c>
      <c r="D4" s="9">
        <v>1.5</v>
      </c>
      <c r="E4" s="9">
        <v>370</v>
      </c>
    </row>
    <row r="5" spans="1:5" x14ac:dyDescent="0.25">
      <c r="A5" s="11" t="s">
        <v>40</v>
      </c>
      <c r="B5" s="9">
        <v>704</v>
      </c>
      <c r="C5" s="9">
        <v>2060</v>
      </c>
      <c r="D5" s="9">
        <v>1.6000000000000003</v>
      </c>
      <c r="E5" s="9">
        <v>220</v>
      </c>
    </row>
    <row r="6" spans="1:5" x14ac:dyDescent="0.25">
      <c r="A6" s="11" t="s">
        <v>36</v>
      </c>
      <c r="B6" s="9">
        <v>1206</v>
      </c>
      <c r="C6" s="9">
        <v>1660</v>
      </c>
      <c r="D6" s="9">
        <v>1.8</v>
      </c>
      <c r="E6" s="9">
        <v>335</v>
      </c>
    </row>
    <row r="7" spans="1:5" x14ac:dyDescent="0.25">
      <c r="A7" s="11" t="s">
        <v>31</v>
      </c>
      <c r="B7" s="9">
        <v>1360</v>
      </c>
      <c r="C7" s="9">
        <v>3380</v>
      </c>
      <c r="D7" s="9">
        <v>2</v>
      </c>
      <c r="E7" s="9">
        <v>340</v>
      </c>
    </row>
    <row r="8" spans="1:5" x14ac:dyDescent="0.25">
      <c r="A8" s="11" t="s">
        <v>21</v>
      </c>
      <c r="B8" s="9">
        <v>2250</v>
      </c>
      <c r="C8" s="9">
        <v>10520</v>
      </c>
      <c r="D8" s="9">
        <v>1.75</v>
      </c>
      <c r="E8" s="9">
        <v>390</v>
      </c>
    </row>
    <row r="9" spans="1:5" x14ac:dyDescent="0.25">
      <c r="A9" s="11" t="s">
        <v>26</v>
      </c>
      <c r="B9" s="9">
        <v>2260</v>
      </c>
      <c r="C9" s="9">
        <v>9910</v>
      </c>
      <c r="D9" s="9">
        <v>1.25</v>
      </c>
      <c r="E9" s="9">
        <v>375</v>
      </c>
    </row>
    <row r="10" spans="1:5" x14ac:dyDescent="0.25">
      <c r="A10" s="11" t="s">
        <v>111</v>
      </c>
      <c r="B10" s="9">
        <v>9615</v>
      </c>
      <c r="C10" s="9">
        <v>32701</v>
      </c>
      <c r="D10" s="9">
        <v>1.6117647058823532</v>
      </c>
      <c r="E10" s="9">
        <v>2220</v>
      </c>
    </row>
    <row r="21" spans="1:4" x14ac:dyDescent="0.25">
      <c r="A21" s="10" t="s">
        <v>106</v>
      </c>
      <c r="B21" s="10" t="s">
        <v>112</v>
      </c>
    </row>
    <row r="22" spans="1:4" x14ac:dyDescent="0.25">
      <c r="B22" t="s">
        <v>113</v>
      </c>
      <c r="C22" t="s">
        <v>115</v>
      </c>
      <c r="D22" t="s">
        <v>111</v>
      </c>
    </row>
    <row r="23" spans="1:4" x14ac:dyDescent="0.25">
      <c r="A23" s="10" t="s">
        <v>110</v>
      </c>
    </row>
    <row r="24" spans="1:4" x14ac:dyDescent="0.25">
      <c r="A24" s="11" t="s">
        <v>121</v>
      </c>
      <c r="B24" s="15">
        <v>723</v>
      </c>
      <c r="C24" s="15">
        <v>500</v>
      </c>
      <c r="D24" s="15">
        <v>1223</v>
      </c>
    </row>
    <row r="25" spans="1:4" x14ac:dyDescent="0.25">
      <c r="A25" s="11" t="s">
        <v>122</v>
      </c>
      <c r="B25" s="9">
        <v>742.5</v>
      </c>
      <c r="C25" s="9">
        <v>400</v>
      </c>
      <c r="D25" s="9">
        <v>1142.5</v>
      </c>
    </row>
    <row r="26" spans="1:4" x14ac:dyDescent="0.25">
      <c r="A26" s="11" t="s">
        <v>123</v>
      </c>
      <c r="B26" s="9">
        <v>766.5</v>
      </c>
      <c r="C26" s="9">
        <v>1026.5</v>
      </c>
      <c r="D26" s="9">
        <v>1793</v>
      </c>
    </row>
    <row r="27" spans="1:4" x14ac:dyDescent="0.25">
      <c r="A27" s="11" t="s">
        <v>124</v>
      </c>
      <c r="B27" s="9">
        <v>685.5</v>
      </c>
      <c r="C27" s="9">
        <v>1548</v>
      </c>
      <c r="D27" s="9">
        <v>2233.5</v>
      </c>
    </row>
    <row r="28" spans="1:4" x14ac:dyDescent="0.25">
      <c r="A28" s="11" t="s">
        <v>125</v>
      </c>
      <c r="B28" s="9">
        <v>604.5</v>
      </c>
      <c r="C28" s="9">
        <v>1410.5</v>
      </c>
      <c r="D28" s="9">
        <v>2015</v>
      </c>
    </row>
    <row r="29" spans="1:4" x14ac:dyDescent="0.25">
      <c r="A29" s="11" t="s">
        <v>126</v>
      </c>
      <c r="B29" s="9">
        <v>710.5</v>
      </c>
      <c r="C29" s="9">
        <v>497.5</v>
      </c>
      <c r="D29" s="9">
        <v>1208</v>
      </c>
    </row>
    <row r="30" spans="1:4" x14ac:dyDescent="0.25">
      <c r="A30" s="11" t="s">
        <v>111</v>
      </c>
      <c r="B30" s="9">
        <v>4232.5</v>
      </c>
      <c r="C30" s="9">
        <v>5382.5</v>
      </c>
      <c r="D30" s="9">
        <v>9615</v>
      </c>
    </row>
    <row r="33" spans="1:8" x14ac:dyDescent="0.25">
      <c r="A33" t="s">
        <v>106</v>
      </c>
      <c r="B33" t="s">
        <v>107</v>
      </c>
      <c r="C33" t="s">
        <v>109</v>
      </c>
      <c r="D33" t="s">
        <v>108</v>
      </c>
    </row>
    <row r="34" spans="1:8" x14ac:dyDescent="0.25">
      <c r="A34" s="15">
        <v>9615</v>
      </c>
      <c r="B34" s="15">
        <v>32701</v>
      </c>
      <c r="C34" s="16">
        <v>1.611764705882353</v>
      </c>
      <c r="D34" s="15">
        <v>2220</v>
      </c>
    </row>
    <row r="47" spans="1:8" x14ac:dyDescent="0.25">
      <c r="A47" s="10" t="s">
        <v>129</v>
      </c>
      <c r="B47" s="10" t="s">
        <v>128</v>
      </c>
      <c r="C47" t="s">
        <v>127</v>
      </c>
      <c r="D47" t="s">
        <v>106</v>
      </c>
    </row>
    <row r="48" spans="1:8" x14ac:dyDescent="0.25">
      <c r="A48" t="s">
        <v>113</v>
      </c>
      <c r="B48" t="s">
        <v>117</v>
      </c>
      <c r="C48" s="9">
        <v>70</v>
      </c>
      <c r="D48" s="9">
        <v>1434.5</v>
      </c>
      <c r="E48" t="str">
        <f>A48</f>
        <v>2022</v>
      </c>
      <c r="F48" t="str">
        <f t="shared" ref="F48:H48" si="0">B48</f>
        <v>Qtr1</v>
      </c>
      <c r="G48">
        <f t="shared" si="0"/>
        <v>70</v>
      </c>
      <c r="H48">
        <f t="shared" si="0"/>
        <v>1434.5</v>
      </c>
    </row>
    <row r="49" spans="1:8" x14ac:dyDescent="0.25">
      <c r="B49" t="s">
        <v>118</v>
      </c>
      <c r="C49" s="9">
        <v>57</v>
      </c>
      <c r="D49" s="9">
        <v>950.5</v>
      </c>
      <c r="F49" t="str">
        <f t="shared" ref="F49:F57" si="1">B49</f>
        <v>Qtr2</v>
      </c>
      <c r="G49">
        <f t="shared" ref="G49:G57" si="2">C49</f>
        <v>57</v>
      </c>
      <c r="H49">
        <f t="shared" ref="H49:H57" si="3">D49</f>
        <v>950.5</v>
      </c>
    </row>
    <row r="50" spans="1:8" x14ac:dyDescent="0.25">
      <c r="B50" t="s">
        <v>119</v>
      </c>
      <c r="C50" s="9">
        <v>71.666666666666671</v>
      </c>
      <c r="D50" s="9">
        <v>752.5</v>
      </c>
      <c r="F50" t="str">
        <f t="shared" si="1"/>
        <v>Qtr3</v>
      </c>
      <c r="G50">
        <f t="shared" si="2"/>
        <v>71.666666666666671</v>
      </c>
      <c r="H50">
        <f t="shared" si="3"/>
        <v>752.5</v>
      </c>
    </row>
    <row r="51" spans="1:8" x14ac:dyDescent="0.25">
      <c r="B51" t="s">
        <v>120</v>
      </c>
      <c r="C51" s="9">
        <v>64</v>
      </c>
      <c r="D51" s="9">
        <v>1095</v>
      </c>
      <c r="F51" t="str">
        <f t="shared" si="1"/>
        <v>Qtr4</v>
      </c>
      <c r="G51">
        <f t="shared" si="2"/>
        <v>64</v>
      </c>
      <c r="H51">
        <f t="shared" si="3"/>
        <v>1095</v>
      </c>
    </row>
    <row r="52" spans="1:8" x14ac:dyDescent="0.25">
      <c r="A52" t="s">
        <v>114</v>
      </c>
      <c r="C52" s="9">
        <v>65.263157894736835</v>
      </c>
      <c r="D52" s="9">
        <v>4232.5</v>
      </c>
      <c r="E52" t="str">
        <f t="shared" ref="E49:E57" si="4">A52</f>
        <v>2022 Total</v>
      </c>
      <c r="G52">
        <f t="shared" si="2"/>
        <v>65.263157894736835</v>
      </c>
      <c r="H52">
        <f t="shared" si="3"/>
        <v>4232.5</v>
      </c>
    </row>
    <row r="53" spans="1:8" x14ac:dyDescent="0.25">
      <c r="A53" t="s">
        <v>115</v>
      </c>
      <c r="B53" t="s">
        <v>117</v>
      </c>
      <c r="C53" s="9">
        <v>65</v>
      </c>
      <c r="D53" s="9">
        <v>1414</v>
      </c>
      <c r="E53" t="str">
        <f t="shared" si="4"/>
        <v>2023</v>
      </c>
      <c r="F53" t="str">
        <f t="shared" si="1"/>
        <v>Qtr1</v>
      </c>
      <c r="G53">
        <f t="shared" si="2"/>
        <v>65</v>
      </c>
      <c r="H53">
        <f t="shared" si="3"/>
        <v>1414</v>
      </c>
    </row>
    <row r="54" spans="1:8" x14ac:dyDescent="0.25">
      <c r="B54" t="s">
        <v>118</v>
      </c>
      <c r="C54" s="9">
        <v>60</v>
      </c>
      <c r="D54" s="9">
        <v>680.5</v>
      </c>
      <c r="F54" t="str">
        <f t="shared" si="1"/>
        <v>Qtr2</v>
      </c>
      <c r="G54">
        <f t="shared" si="2"/>
        <v>60</v>
      </c>
      <c r="H54">
        <f t="shared" si="3"/>
        <v>680.5</v>
      </c>
    </row>
    <row r="55" spans="1:8" x14ac:dyDescent="0.25">
      <c r="B55" t="s">
        <v>119</v>
      </c>
      <c r="C55" s="9">
        <v>70</v>
      </c>
      <c r="D55" s="9">
        <v>685.5</v>
      </c>
      <c r="F55" t="str">
        <f t="shared" si="1"/>
        <v>Qtr3</v>
      </c>
      <c r="G55">
        <f t="shared" si="2"/>
        <v>70</v>
      </c>
      <c r="H55">
        <f t="shared" si="3"/>
        <v>685.5</v>
      </c>
    </row>
    <row r="56" spans="1:8" x14ac:dyDescent="0.25">
      <c r="B56" t="s">
        <v>120</v>
      </c>
      <c r="C56" s="9">
        <v>66.666666666666671</v>
      </c>
      <c r="D56" s="9">
        <v>2602.5</v>
      </c>
      <c r="F56" t="str">
        <f t="shared" si="1"/>
        <v>Qtr4</v>
      </c>
      <c r="G56">
        <f t="shared" si="2"/>
        <v>66.666666666666671</v>
      </c>
      <c r="H56">
        <f t="shared" si="3"/>
        <v>2602.5</v>
      </c>
    </row>
    <row r="57" spans="1:8" x14ac:dyDescent="0.25">
      <c r="A57" t="s">
        <v>116</v>
      </c>
      <c r="C57" s="9">
        <v>65.333333333333329</v>
      </c>
      <c r="D57" s="9">
        <v>5382.5</v>
      </c>
      <c r="E57" t="str">
        <f t="shared" si="4"/>
        <v>2023 Total</v>
      </c>
      <c r="G57">
        <f t="shared" si="2"/>
        <v>65.333333333333329</v>
      </c>
      <c r="H57">
        <f t="shared" si="3"/>
        <v>5382.5</v>
      </c>
    </row>
    <row r="58" spans="1:8" x14ac:dyDescent="0.25">
      <c r="A58" t="s">
        <v>111</v>
      </c>
      <c r="C58" s="9">
        <v>65.294117647058826</v>
      </c>
      <c r="D58" s="9">
        <v>9615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B727-DFC7-45FF-B2CD-70B14C06AB63}">
  <dimension ref="A2:R28"/>
  <sheetViews>
    <sheetView showGridLines="0" tabSelected="1" zoomScale="69" zoomScaleNormal="69" workbookViewId="0">
      <selection activeCell="E16" sqref="E16"/>
    </sheetView>
  </sheetViews>
  <sheetFormatPr defaultRowHeight="15" x14ac:dyDescent="0.25"/>
  <cols>
    <col min="7" max="7" width="10.42578125" bestFit="1" customWidth="1"/>
    <col min="8" max="9" width="10.7109375" bestFit="1" customWidth="1"/>
    <col min="14" max="14" width="12.42578125" bestFit="1" customWidth="1"/>
    <col min="15" max="17" width="9.5703125" bestFit="1" customWidth="1"/>
  </cols>
  <sheetData>
    <row r="2" spans="1:18" x14ac:dyDescent="0.25">
      <c r="A2" s="4"/>
      <c r="B2" s="4"/>
      <c r="C2" s="4"/>
    </row>
    <row r="3" spans="1:18" x14ac:dyDescent="0.25">
      <c r="A3" s="4"/>
      <c r="B3" s="4"/>
      <c r="C3" s="4"/>
    </row>
    <row r="4" spans="1:18" x14ac:dyDescent="0.25">
      <c r="A4" s="4"/>
      <c r="B4" s="4"/>
      <c r="C4" s="4"/>
    </row>
    <row r="5" spans="1:18" x14ac:dyDescent="0.25">
      <c r="A5" s="4"/>
      <c r="B5" s="4"/>
      <c r="C5" s="4"/>
    </row>
    <row r="6" spans="1:18" x14ac:dyDescent="0.25">
      <c r="A6" s="4"/>
      <c r="B6" s="4"/>
      <c r="C6" s="4"/>
    </row>
    <row r="7" spans="1:18" x14ac:dyDescent="0.25">
      <c r="A7" s="4"/>
      <c r="B7" s="4"/>
      <c r="C7" s="4"/>
    </row>
    <row r="8" spans="1:18" x14ac:dyDescent="0.25">
      <c r="A8" s="4"/>
      <c r="B8" s="4"/>
      <c r="C8" s="4"/>
    </row>
    <row r="9" spans="1:18" x14ac:dyDescent="0.25">
      <c r="A9" s="4"/>
      <c r="B9" s="4"/>
      <c r="C9" s="4"/>
    </row>
    <row r="10" spans="1:18" x14ac:dyDescent="0.25">
      <c r="A10" s="4"/>
      <c r="B10" s="4"/>
      <c r="C10" s="4"/>
    </row>
    <row r="11" spans="1:18" x14ac:dyDescent="0.25">
      <c r="A11" s="4"/>
      <c r="B11" s="4"/>
      <c r="C11" s="4"/>
    </row>
    <row r="12" spans="1:18" ht="18.75" x14ac:dyDescent="0.3">
      <c r="A12" s="4"/>
      <c r="B12" s="4"/>
      <c r="C12" s="4"/>
      <c r="E12" s="5" t="s">
        <v>98</v>
      </c>
      <c r="F12" s="5"/>
      <c r="G12" s="5"/>
      <c r="H12" s="5"/>
      <c r="I12" s="5"/>
      <c r="J12" s="5"/>
      <c r="L12" s="6"/>
      <c r="M12" s="5" t="s">
        <v>99</v>
      </c>
      <c r="N12" s="5"/>
      <c r="O12" s="5"/>
      <c r="P12" s="5"/>
      <c r="Q12" s="5"/>
      <c r="R12" s="5"/>
    </row>
    <row r="13" spans="1:18" x14ac:dyDescent="0.25">
      <c r="A13" s="4"/>
      <c r="B13" s="4"/>
      <c r="C13" s="4"/>
      <c r="F13" s="21" t="s">
        <v>100</v>
      </c>
      <c r="G13" s="21" t="s">
        <v>101</v>
      </c>
      <c r="H13" s="21" t="s">
        <v>102</v>
      </c>
      <c r="I13" s="21" t="s">
        <v>103</v>
      </c>
      <c r="N13" s="21" t="s">
        <v>0</v>
      </c>
      <c r="O13" s="21" t="s">
        <v>101</v>
      </c>
      <c r="P13" s="21" t="s">
        <v>102</v>
      </c>
      <c r="Q13" s="21" t="s">
        <v>103</v>
      </c>
    </row>
    <row r="14" spans="1:18" x14ac:dyDescent="0.25">
      <c r="A14" s="4"/>
      <c r="B14" s="4"/>
      <c r="C14" s="4"/>
      <c r="F14" t="str">
        <f>Analyze!A3</f>
        <v>7UP</v>
      </c>
      <c r="G14" s="14">
        <f>Analyze!B3</f>
        <v>725</v>
      </c>
      <c r="H14" s="14">
        <f>Analyze!C3</f>
        <v>1850</v>
      </c>
      <c r="I14" s="14">
        <f>H14-G14</f>
        <v>1125</v>
      </c>
      <c r="N14" t="str">
        <f>Analyze!A24</f>
        <v>SuperMart</v>
      </c>
      <c r="O14" s="14">
        <f>Analyze!B24</f>
        <v>723</v>
      </c>
      <c r="P14" s="14">
        <f>Analyze!C24</f>
        <v>500</v>
      </c>
      <c r="Q14" s="14">
        <f>P14-O14</f>
        <v>-223</v>
      </c>
    </row>
    <row r="15" spans="1:18" x14ac:dyDescent="0.25">
      <c r="A15" s="4"/>
      <c r="B15" s="4"/>
      <c r="C15" s="4"/>
      <c r="F15" t="str">
        <f>Analyze!A4</f>
        <v>Coca Cola</v>
      </c>
      <c r="G15" s="14">
        <f>Analyze!B4</f>
        <v>1110</v>
      </c>
      <c r="H15" s="14">
        <f>Analyze!C4</f>
        <v>3321</v>
      </c>
      <c r="I15" s="14">
        <f t="shared" ref="I15:I19" si="0">H15-G15</f>
        <v>2211</v>
      </c>
      <c r="N15" t="str">
        <f>Analyze!A25</f>
        <v>MegaRetail</v>
      </c>
      <c r="O15" s="14">
        <f>Analyze!B25</f>
        <v>742.5</v>
      </c>
      <c r="P15" s="14">
        <f>Analyze!C25</f>
        <v>400</v>
      </c>
      <c r="Q15" s="14">
        <f t="shared" ref="Q15:Q19" si="1">P15-O15</f>
        <v>-342.5</v>
      </c>
    </row>
    <row r="16" spans="1:18" x14ac:dyDescent="0.25">
      <c r="A16" s="4"/>
      <c r="B16" s="4"/>
      <c r="C16" s="4"/>
      <c r="F16" t="str">
        <f>Analyze!A5</f>
        <v>Dr. Pepper</v>
      </c>
      <c r="G16" s="14">
        <f>Analyze!B5</f>
        <v>704</v>
      </c>
      <c r="H16" s="14">
        <f>Analyze!C5</f>
        <v>2060</v>
      </c>
      <c r="I16" s="14">
        <f t="shared" si="0"/>
        <v>1356</v>
      </c>
      <c r="N16" t="str">
        <f>Analyze!A26</f>
        <v>CityGroove</v>
      </c>
      <c r="O16" s="14">
        <f>Analyze!B26</f>
        <v>766.5</v>
      </c>
      <c r="P16" s="14">
        <f>Analyze!C26</f>
        <v>1026.5</v>
      </c>
      <c r="Q16" s="14">
        <f t="shared" si="1"/>
        <v>260</v>
      </c>
    </row>
    <row r="17" spans="1:18" x14ac:dyDescent="0.25">
      <c r="A17" s="4"/>
      <c r="B17" s="4"/>
      <c r="C17" s="4"/>
      <c r="F17" t="str">
        <f>Analyze!A6</f>
        <v>Fanta</v>
      </c>
      <c r="G17" s="14">
        <f>Analyze!B6</f>
        <v>1206</v>
      </c>
      <c r="H17" s="14">
        <f>Analyze!C6</f>
        <v>1660</v>
      </c>
      <c r="I17" s="14">
        <f t="shared" si="0"/>
        <v>454</v>
      </c>
      <c r="N17" t="str">
        <f>Analyze!A27</f>
        <v>SouthernStores</v>
      </c>
      <c r="O17" s="14">
        <f>Analyze!B27</f>
        <v>685.5</v>
      </c>
      <c r="P17" s="14">
        <f>Analyze!C27</f>
        <v>1548</v>
      </c>
      <c r="Q17" s="14">
        <f t="shared" si="1"/>
        <v>862.5</v>
      </c>
    </row>
    <row r="18" spans="1:18" x14ac:dyDescent="0.25">
      <c r="A18" s="4"/>
      <c r="B18" s="4"/>
      <c r="C18" s="4"/>
      <c r="F18" t="str">
        <f>Analyze!A7</f>
        <v>Mountain Dew</v>
      </c>
      <c r="G18" s="14">
        <f>Analyze!B7</f>
        <v>1360</v>
      </c>
      <c r="H18" s="14">
        <f>Analyze!C7</f>
        <v>3380</v>
      </c>
      <c r="I18" s="14">
        <f t="shared" si="0"/>
        <v>2020</v>
      </c>
      <c r="N18" t="str">
        <f>Analyze!A28</f>
        <v>CentralMarts</v>
      </c>
      <c r="O18" s="14">
        <f>Analyze!B28</f>
        <v>604.5</v>
      </c>
      <c r="P18" s="14">
        <f>Analyze!C28</f>
        <v>1410.5</v>
      </c>
      <c r="Q18" s="14">
        <f t="shared" si="1"/>
        <v>806</v>
      </c>
    </row>
    <row r="19" spans="1:18" ht="15.75" x14ac:dyDescent="0.25">
      <c r="A19" s="4"/>
      <c r="B19" s="4"/>
      <c r="C19" s="4"/>
      <c r="F19" s="19" t="s">
        <v>130</v>
      </c>
      <c r="G19" s="20">
        <f>Analyze!B8</f>
        <v>2250</v>
      </c>
      <c r="H19" s="20">
        <f>Analyze!C8</f>
        <v>10520</v>
      </c>
      <c r="I19" s="20">
        <f t="shared" si="0"/>
        <v>8270</v>
      </c>
      <c r="N19" s="19" t="s">
        <v>130</v>
      </c>
      <c r="O19" s="20">
        <f>Analyze!B29</f>
        <v>710.5</v>
      </c>
      <c r="P19" s="20">
        <f>Analyze!C29</f>
        <v>497.5</v>
      </c>
      <c r="Q19" s="20">
        <f>P19-O19</f>
        <v>-213</v>
      </c>
    </row>
    <row r="20" spans="1:18" x14ac:dyDescent="0.25">
      <c r="A20" s="4"/>
      <c r="B20" s="4"/>
      <c r="C20" s="4"/>
      <c r="F20" s="17"/>
      <c r="G20" s="17"/>
      <c r="H20" s="17"/>
      <c r="I20" s="17"/>
      <c r="N20" s="17"/>
      <c r="O20" s="18"/>
      <c r="P20" s="18"/>
      <c r="Q20" s="18"/>
    </row>
    <row r="21" spans="1:18" s="13" customFormat="1" x14ac:dyDescent="0.25">
      <c r="A21" s="12"/>
      <c r="B21" s="12"/>
      <c r="C21" s="12"/>
      <c r="F21"/>
      <c r="G21"/>
      <c r="H21"/>
      <c r="I21"/>
    </row>
    <row r="22" spans="1:18" x14ac:dyDescent="0.25">
      <c r="A22" s="4"/>
      <c r="B22" s="4"/>
      <c r="C22" s="4"/>
      <c r="E22" s="7" t="s">
        <v>104</v>
      </c>
      <c r="F22" s="7"/>
      <c r="G22" s="7"/>
      <c r="H22" s="7"/>
      <c r="I22" s="7"/>
      <c r="J22" s="7"/>
      <c r="K22" s="7"/>
      <c r="L22" s="7"/>
      <c r="M22" s="7"/>
      <c r="N22" s="7"/>
      <c r="O22" s="7"/>
      <c r="P22" s="7"/>
      <c r="Q22" s="7"/>
      <c r="R22" s="7"/>
    </row>
    <row r="23" spans="1:18" x14ac:dyDescent="0.25">
      <c r="A23" s="4"/>
      <c r="B23" s="4"/>
      <c r="C23" s="4"/>
    </row>
    <row r="24" spans="1:18" x14ac:dyDescent="0.25">
      <c r="A24" s="4"/>
      <c r="B24" s="4"/>
      <c r="C24" s="4"/>
    </row>
    <row r="25" spans="1:18" x14ac:dyDescent="0.25">
      <c r="A25" s="4"/>
      <c r="B25" s="4"/>
      <c r="C25" s="4"/>
    </row>
    <row r="26" spans="1:18" x14ac:dyDescent="0.25">
      <c r="A26" s="4"/>
      <c r="B26" s="4"/>
      <c r="C26" s="4"/>
    </row>
    <row r="27" spans="1:18" x14ac:dyDescent="0.25">
      <c r="A27" s="4"/>
      <c r="B27" s="4"/>
      <c r="C27" s="4"/>
    </row>
    <row r="28" spans="1:18" x14ac:dyDescent="0.25">
      <c r="A28" s="4"/>
      <c r="B28" s="4"/>
      <c r="C28" s="4"/>
    </row>
  </sheetData>
  <mergeCells count="3">
    <mergeCell ref="E22:R22"/>
    <mergeCell ref="E12:J12"/>
    <mergeCell ref="M12:R12"/>
  </mergeCells>
  <conditionalFormatting sqref="Q14:Q18">
    <cfRule type="dataBar" priority="5">
      <dataBar>
        <cfvo type="min"/>
        <cfvo type="max"/>
        <color rgb="FF63C384"/>
      </dataBar>
      <extLst>
        <ext xmlns:x14="http://schemas.microsoft.com/office/spreadsheetml/2009/9/main" uri="{B025F937-C7B1-47D3-B67F-A62EFF666E3E}">
          <x14:id>{58C4A74B-3AB7-4EC9-BD1B-EE89575BF953}</x14:id>
        </ext>
      </extLst>
    </cfRule>
  </conditionalFormatting>
  <conditionalFormatting sqref="I14:I18">
    <cfRule type="dataBar" priority="1">
      <dataBar>
        <cfvo type="min"/>
        <cfvo type="max"/>
        <color rgb="FF63C384"/>
      </dataBar>
      <extLst>
        <ext xmlns:x14="http://schemas.microsoft.com/office/spreadsheetml/2009/9/main" uri="{B025F937-C7B1-47D3-B67F-A62EFF666E3E}">
          <x14:id>{51851D83-165A-430B-96DF-8DC366E1D189}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8C4A74B-3AB7-4EC9-BD1B-EE89575BF953}">
            <x14:dataBar minLength="0" maxLength="100" border="1" negativeBarBorderColorSameAsPositive="0">
              <x14:cfvo type="autoMin"/>
              <x14:cfvo type="autoMax"/>
              <x14:borderColor rgb="FF63C384"/>
              <x14:negativeFillColor rgb="FFFF0000"/>
              <x14:negativeBorderColor rgb="FFFF0000"/>
              <x14:axisColor rgb="FF000000"/>
            </x14:dataBar>
          </x14:cfRule>
          <xm:sqref>Q14:Q18</xm:sqref>
        </x14:conditionalFormatting>
        <x14:conditionalFormatting xmlns:xm="http://schemas.microsoft.com/office/excel/2006/main">
          <x14:cfRule type="dataBar" id="{51851D83-165A-430B-96DF-8DC366E1D189}">
            <x14:dataBar minLength="0" maxLength="100" border="1" negativeBarBorderColorSameAsPositive="0">
              <x14:cfvo type="autoMin"/>
              <x14:cfvo type="autoMax"/>
              <x14:borderColor rgb="FF63C384"/>
              <x14:negativeFillColor rgb="FFFF0000"/>
              <x14:negativeBorderColor rgb="FFFF0000"/>
              <x14:axisColor rgb="FF000000"/>
            </x14:dataBar>
          </x14:cfRule>
          <xm:sqref>I14:I18</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Ayyub khan</dc:creator>
  <cp:lastModifiedBy>Ayyub khan</cp:lastModifiedBy>
  <dcterms:created xsi:type="dcterms:W3CDTF">2024-01-04T09:01:53Z</dcterms:created>
  <dcterms:modified xsi:type="dcterms:W3CDTF">2024-01-04T14:12:15Z</dcterms:modified>
</cp:coreProperties>
</file>