
<file path=[Content_Types].xml><?xml version="1.0" encoding="utf-8"?>
<Types xmlns="http://schemas.openxmlformats.org/package/2006/content-types">
  <Override PartName="/xl/charts/chart6.xml" ContentType="application/vnd.openxmlformats-officedocument.drawingml.chart+xml"/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132" windowWidth="24900" windowHeight="12432" activeTab="5"/>
  </bookViews>
  <sheets>
    <sheet name="comparison_p_lowres" sheetId="13" r:id="rId1"/>
    <sheet name="comparison_p" sheetId="6" r:id="rId2"/>
    <sheet name="comparison_s_lowres" sheetId="14" r:id="rId3"/>
    <sheet name="comparison_s" sheetId="9" r:id="rId4"/>
    <sheet name="comparison_t_lowres" sheetId="15" r:id="rId5"/>
    <sheet name="comparison_t" sheetId="11" r:id="rId6"/>
    <sheet name="expected003_r_0" sheetId="1" r:id="rId7"/>
    <sheet name="expected3_r_0" sheetId="10" r:id="rId8"/>
    <sheet name="moose_lowres" sheetId="12" r:id="rId9"/>
    <sheet name="moose_highres" sheetId="2" r:id="rId10"/>
  </sheets>
  <definedNames>
    <definedName name="borehole" localSheetId="9">moose_highres!$A$5:$AA$9</definedName>
    <definedName name="borehole" localSheetId="8">moose_lowres!$A$5:$AA$8</definedName>
    <definedName name="borehole_s" localSheetId="9">moose_highres!$A$14:$AA$18</definedName>
    <definedName name="borehole_s" localSheetId="8">moose_lowres!$A$13:$AA$16</definedName>
    <definedName name="borehole_t" localSheetId="9">moose_highres!$A$22:$AA$26</definedName>
    <definedName name="borehole_t" localSheetId="8">moose_lowres!$A$20:$AA$23</definedName>
  </definedNames>
  <calcPr calcId="125725"/>
</workbook>
</file>

<file path=xl/calcChain.xml><?xml version="1.0" encoding="utf-8"?>
<calcChain xmlns="http://schemas.openxmlformats.org/spreadsheetml/2006/main">
  <c r="D2" i="12"/>
  <c r="E2" s="1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  <c r="Y2" s="1"/>
  <c r="Z2" s="1"/>
  <c r="AA2" s="1"/>
  <c r="C2"/>
  <c r="O19" i="10"/>
  <c r="B19"/>
  <c r="F19" s="1"/>
  <c r="A19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H18"/>
  <c r="G18"/>
  <c r="F18"/>
  <c r="B18"/>
  <c r="O18" s="1"/>
  <c r="A18"/>
  <c r="O17"/>
  <c r="G17"/>
  <c r="F17"/>
  <c r="G4"/>
  <c r="G3"/>
  <c r="G2"/>
  <c r="Q17" i="1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17"/>
  <c r="I7"/>
  <c r="G11"/>
  <c r="K28" s="1"/>
  <c r="I5"/>
  <c r="I3"/>
  <c r="H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C2" i="2"/>
  <c r="D2" s="1"/>
  <c r="E2" s="1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  <c r="Y2" s="1"/>
  <c r="Z2" s="1"/>
  <c r="AA2" s="1"/>
  <c r="K29" i="1"/>
  <c r="K32"/>
  <c r="K33"/>
  <c r="K34"/>
  <c r="K35"/>
  <c r="K36"/>
  <c r="K37"/>
  <c r="K38"/>
  <c r="K39"/>
  <c r="K40"/>
  <c r="K53"/>
  <c r="K56"/>
  <c r="K57"/>
  <c r="K58"/>
  <c r="K59"/>
  <c r="K60"/>
  <c r="K61"/>
  <c r="K62"/>
  <c r="K63"/>
  <c r="K64"/>
  <c r="K77"/>
  <c r="K80"/>
  <c r="K81"/>
  <c r="K82"/>
  <c r="K83"/>
  <c r="K84"/>
  <c r="K85"/>
  <c r="K86"/>
  <c r="K87"/>
  <c r="K88"/>
  <c r="K89"/>
  <c r="K101"/>
  <c r="K104"/>
  <c r="K105"/>
  <c r="K106"/>
  <c r="K107"/>
  <c r="K108"/>
  <c r="K109"/>
  <c r="K110"/>
  <c r="K111"/>
  <c r="K112"/>
  <c r="K125"/>
  <c r="K128"/>
  <c r="K129"/>
  <c r="K130"/>
  <c r="K131"/>
  <c r="K132"/>
  <c r="K133"/>
  <c r="K134"/>
  <c r="K135"/>
  <c r="K136"/>
  <c r="K137"/>
  <c r="K149"/>
  <c r="K152"/>
  <c r="K153"/>
  <c r="K154"/>
  <c r="K155"/>
  <c r="K156"/>
  <c r="K157"/>
  <c r="K158"/>
  <c r="K159"/>
  <c r="K160"/>
  <c r="K161"/>
  <c r="K173"/>
  <c r="K176"/>
  <c r="K177"/>
  <c r="K178"/>
  <c r="K179"/>
  <c r="K180"/>
  <c r="K181"/>
  <c r="K182"/>
  <c r="K183"/>
  <c r="K184"/>
  <c r="K185"/>
  <c r="K197"/>
  <c r="K200"/>
  <c r="K201"/>
  <c r="K202"/>
  <c r="K203"/>
  <c r="K204"/>
  <c r="K205"/>
  <c r="K206"/>
  <c r="K207"/>
  <c r="K208"/>
  <c r="K209"/>
  <c r="K221"/>
  <c r="K224"/>
  <c r="K225"/>
  <c r="K226"/>
  <c r="K227"/>
  <c r="K228"/>
  <c r="K229"/>
  <c r="K230"/>
  <c r="K231"/>
  <c r="K232"/>
  <c r="K233"/>
  <c r="K245"/>
  <c r="K248"/>
  <c r="K249"/>
  <c r="K250"/>
  <c r="K251"/>
  <c r="K252"/>
  <c r="K253"/>
  <c r="K254"/>
  <c r="K255"/>
  <c r="K256"/>
  <c r="K257"/>
  <c r="K269"/>
  <c r="K272"/>
  <c r="K273"/>
  <c r="K274"/>
  <c r="K275"/>
  <c r="K276"/>
  <c r="K277"/>
  <c r="K278"/>
  <c r="K279"/>
  <c r="K280"/>
  <c r="K281"/>
  <c r="K293"/>
  <c r="K296"/>
  <c r="K297"/>
  <c r="K298"/>
  <c r="K299"/>
  <c r="K300"/>
  <c r="K301"/>
  <c r="K302"/>
  <c r="K303"/>
  <c r="K304"/>
  <c r="K305"/>
  <c r="K3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17"/>
  <c r="A19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B19"/>
  <c r="F19"/>
  <c r="G19"/>
  <c r="H19"/>
  <c r="O19"/>
  <c r="F18"/>
  <c r="G18"/>
  <c r="H18"/>
  <c r="M18"/>
  <c r="O18"/>
  <c r="R18"/>
  <c r="B18"/>
  <c r="R17"/>
  <c r="O17"/>
  <c r="A18"/>
  <c r="M17"/>
  <c r="X17" s="1"/>
  <c r="G17"/>
  <c r="F17"/>
  <c r="G10"/>
  <c r="G4"/>
  <c r="G3"/>
  <c r="G5" s="1"/>
  <c r="G6" s="1"/>
  <c r="G9" s="1"/>
  <c r="G2"/>
  <c r="H19" i="10" l="1"/>
  <c r="G19"/>
  <c r="B20"/>
  <c r="G5"/>
  <c r="G8"/>
  <c r="G11" s="1"/>
  <c r="H17"/>
  <c r="W17" i="1"/>
  <c r="X18"/>
  <c r="J18"/>
  <c r="U18" s="1"/>
  <c r="K17"/>
  <c r="V17" s="1"/>
  <c r="K294"/>
  <c r="K270"/>
  <c r="K246"/>
  <c r="K222"/>
  <c r="K198"/>
  <c r="K174"/>
  <c r="K150"/>
  <c r="K126"/>
  <c r="K102"/>
  <c r="K78"/>
  <c r="K54"/>
  <c r="K30"/>
  <c r="W18"/>
  <c r="J17"/>
  <c r="U17" s="1"/>
  <c r="K295"/>
  <c r="K271"/>
  <c r="K247"/>
  <c r="K223"/>
  <c r="K199"/>
  <c r="K175"/>
  <c r="K151"/>
  <c r="K127"/>
  <c r="K103"/>
  <c r="K79"/>
  <c r="K55"/>
  <c r="K31"/>
  <c r="K306"/>
  <c r="K186"/>
  <c r="K90"/>
  <c r="K307"/>
  <c r="K283"/>
  <c r="K259"/>
  <c r="K235"/>
  <c r="K211"/>
  <c r="K187"/>
  <c r="K163"/>
  <c r="K139"/>
  <c r="K115"/>
  <c r="K91"/>
  <c r="K67"/>
  <c r="K43"/>
  <c r="K19"/>
  <c r="K113"/>
  <c r="K282"/>
  <c r="K162"/>
  <c r="K66"/>
  <c r="K308"/>
  <c r="K284"/>
  <c r="K260"/>
  <c r="K236"/>
  <c r="K212"/>
  <c r="K188"/>
  <c r="K164"/>
  <c r="K140"/>
  <c r="K116"/>
  <c r="K92"/>
  <c r="K68"/>
  <c r="K44"/>
  <c r="K20"/>
  <c r="K309"/>
  <c r="K285"/>
  <c r="K261"/>
  <c r="K237"/>
  <c r="K213"/>
  <c r="K189"/>
  <c r="K165"/>
  <c r="K141"/>
  <c r="K117"/>
  <c r="K93"/>
  <c r="K69"/>
  <c r="K45"/>
  <c r="K21"/>
  <c r="K65"/>
  <c r="K234"/>
  <c r="K138"/>
  <c r="K42"/>
  <c r="K310"/>
  <c r="K286"/>
  <c r="K262"/>
  <c r="K238"/>
  <c r="K214"/>
  <c r="K190"/>
  <c r="K166"/>
  <c r="K142"/>
  <c r="K118"/>
  <c r="K94"/>
  <c r="K70"/>
  <c r="K46"/>
  <c r="K22"/>
  <c r="K41"/>
  <c r="K210"/>
  <c r="K114"/>
  <c r="K18"/>
  <c r="K311"/>
  <c r="K287"/>
  <c r="K263"/>
  <c r="K239"/>
  <c r="K215"/>
  <c r="K191"/>
  <c r="K167"/>
  <c r="K143"/>
  <c r="K119"/>
  <c r="K95"/>
  <c r="K71"/>
  <c r="K47"/>
  <c r="K23"/>
  <c r="K312"/>
  <c r="K288"/>
  <c r="K264"/>
  <c r="K240"/>
  <c r="K216"/>
  <c r="K192"/>
  <c r="K168"/>
  <c r="K144"/>
  <c r="K120"/>
  <c r="K96"/>
  <c r="K72"/>
  <c r="K48"/>
  <c r="K24"/>
  <c r="K258"/>
  <c r="K313"/>
  <c r="K289"/>
  <c r="K265"/>
  <c r="K241"/>
  <c r="K217"/>
  <c r="K193"/>
  <c r="K169"/>
  <c r="K145"/>
  <c r="K121"/>
  <c r="K97"/>
  <c r="K73"/>
  <c r="K49"/>
  <c r="K25"/>
  <c r="K314"/>
  <c r="K290"/>
  <c r="K266"/>
  <c r="K242"/>
  <c r="K218"/>
  <c r="K194"/>
  <c r="K170"/>
  <c r="K146"/>
  <c r="K122"/>
  <c r="K98"/>
  <c r="K74"/>
  <c r="K50"/>
  <c r="K26"/>
  <c r="K315"/>
  <c r="K291"/>
  <c r="K267"/>
  <c r="K243"/>
  <c r="K219"/>
  <c r="K195"/>
  <c r="K171"/>
  <c r="K147"/>
  <c r="K123"/>
  <c r="K99"/>
  <c r="K75"/>
  <c r="K51"/>
  <c r="K27"/>
  <c r="K316"/>
  <c r="K292"/>
  <c r="K268"/>
  <c r="K244"/>
  <c r="K220"/>
  <c r="K196"/>
  <c r="K172"/>
  <c r="K148"/>
  <c r="K124"/>
  <c r="K100"/>
  <c r="K76"/>
  <c r="K52"/>
  <c r="V19"/>
  <c r="V18"/>
  <c r="J19"/>
  <c r="U19" s="1"/>
  <c r="R19"/>
  <c r="B20"/>
  <c r="W19"/>
  <c r="M19"/>
  <c r="G8"/>
  <c r="G7"/>
  <c r="F20" i="10" l="1"/>
  <c r="G20"/>
  <c r="M20"/>
  <c r="O20"/>
  <c r="B21"/>
  <c r="J21" s="1"/>
  <c r="G7"/>
  <c r="G10"/>
  <c r="G6"/>
  <c r="G9" s="1"/>
  <c r="K17"/>
  <c r="L17"/>
  <c r="J19"/>
  <c r="U19" s="1"/>
  <c r="L18"/>
  <c r="K21"/>
  <c r="K18"/>
  <c r="H20"/>
  <c r="H20" i="1"/>
  <c r="G20"/>
  <c r="V20" s="1"/>
  <c r="F20"/>
  <c r="B21"/>
  <c r="R20"/>
  <c r="O20"/>
  <c r="M20"/>
  <c r="W20"/>
  <c r="J20"/>
  <c r="X19"/>
  <c r="R18" i="10" l="1"/>
  <c r="X18" s="1"/>
  <c r="R21"/>
  <c r="X21" s="1"/>
  <c r="R20"/>
  <c r="X20" s="1"/>
  <c r="I5"/>
  <c r="R19"/>
  <c r="R22"/>
  <c r="R17"/>
  <c r="M17"/>
  <c r="M18"/>
  <c r="M19"/>
  <c r="P21"/>
  <c r="I3"/>
  <c r="P19"/>
  <c r="P22"/>
  <c r="P17"/>
  <c r="V17" s="1"/>
  <c r="Q17"/>
  <c r="W17" s="1"/>
  <c r="P20"/>
  <c r="Q20"/>
  <c r="I7"/>
  <c r="P18"/>
  <c r="V18" s="1"/>
  <c r="Q19"/>
  <c r="Q21"/>
  <c r="Q22"/>
  <c r="Q18"/>
  <c r="W18" s="1"/>
  <c r="J18"/>
  <c r="U18" s="1"/>
  <c r="L20"/>
  <c r="J20"/>
  <c r="U20" s="1"/>
  <c r="K19"/>
  <c r="K20"/>
  <c r="L19"/>
  <c r="F21"/>
  <c r="M21"/>
  <c r="O21"/>
  <c r="G21"/>
  <c r="B22"/>
  <c r="H21"/>
  <c r="J17"/>
  <c r="U17" s="1"/>
  <c r="L21"/>
  <c r="X20" i="1"/>
  <c r="U20"/>
  <c r="R21"/>
  <c r="O21"/>
  <c r="M21"/>
  <c r="W21"/>
  <c r="J21"/>
  <c r="H21"/>
  <c r="G21"/>
  <c r="V21" s="1"/>
  <c r="F21"/>
  <c r="B22"/>
  <c r="B23" i="10" l="1"/>
  <c r="F22"/>
  <c r="O22"/>
  <c r="G22"/>
  <c r="M22"/>
  <c r="X22" s="1"/>
  <c r="H22"/>
  <c r="L22"/>
  <c r="W22" s="1"/>
  <c r="K22"/>
  <c r="V22" s="1"/>
  <c r="J22"/>
  <c r="U21"/>
  <c r="W20"/>
  <c r="W19"/>
  <c r="V20"/>
  <c r="X17"/>
  <c r="V21"/>
  <c r="X19"/>
  <c r="V19"/>
  <c r="W21"/>
  <c r="X21" i="1"/>
  <c r="U21"/>
  <c r="B23"/>
  <c r="R22"/>
  <c r="O22"/>
  <c r="G22"/>
  <c r="V22" s="1"/>
  <c r="H22"/>
  <c r="M22"/>
  <c r="W22"/>
  <c r="J22"/>
  <c r="F22"/>
  <c r="U22" i="10" l="1"/>
  <c r="F23"/>
  <c r="O23"/>
  <c r="B24"/>
  <c r="G23"/>
  <c r="H23"/>
  <c r="M23"/>
  <c r="L23"/>
  <c r="K23"/>
  <c r="J23"/>
  <c r="P23"/>
  <c r="R23"/>
  <c r="Q23"/>
  <c r="U22" i="1"/>
  <c r="B24"/>
  <c r="R23"/>
  <c r="O23"/>
  <c r="M23"/>
  <c r="W23"/>
  <c r="J23"/>
  <c r="H23"/>
  <c r="G23"/>
  <c r="V23" s="1"/>
  <c r="F23"/>
  <c r="X22"/>
  <c r="U23" i="10" l="1"/>
  <c r="V23"/>
  <c r="M24"/>
  <c r="O24"/>
  <c r="B25"/>
  <c r="G24"/>
  <c r="F24"/>
  <c r="H24"/>
  <c r="J24"/>
  <c r="K24"/>
  <c r="L24"/>
  <c r="R24"/>
  <c r="P24"/>
  <c r="Q24"/>
  <c r="X23"/>
  <c r="W23"/>
  <c r="X23" i="1"/>
  <c r="O24"/>
  <c r="M24"/>
  <c r="W24"/>
  <c r="J24"/>
  <c r="H24"/>
  <c r="G24"/>
  <c r="V24" s="1"/>
  <c r="F24"/>
  <c r="R24"/>
  <c r="B25"/>
  <c r="U23"/>
  <c r="U24" i="10" l="1"/>
  <c r="F25"/>
  <c r="M25"/>
  <c r="O25"/>
  <c r="B26"/>
  <c r="G25"/>
  <c r="H25"/>
  <c r="J25"/>
  <c r="L25"/>
  <c r="K25"/>
  <c r="P25"/>
  <c r="R25"/>
  <c r="Q25"/>
  <c r="V24"/>
  <c r="X24"/>
  <c r="W24"/>
  <c r="U24" i="1"/>
  <c r="X24"/>
  <c r="R25"/>
  <c r="O25"/>
  <c r="M25"/>
  <c r="W25"/>
  <c r="J25"/>
  <c r="B26"/>
  <c r="H25"/>
  <c r="G25"/>
  <c r="V25" s="1"/>
  <c r="F25"/>
  <c r="M26" i="10" l="1"/>
  <c r="O26"/>
  <c r="F26"/>
  <c r="G26"/>
  <c r="B27"/>
  <c r="H26"/>
  <c r="K26"/>
  <c r="L26"/>
  <c r="J26"/>
  <c r="Q26"/>
  <c r="P26"/>
  <c r="R26"/>
  <c r="U25"/>
  <c r="V25"/>
  <c r="X25"/>
  <c r="W25"/>
  <c r="X25" i="1"/>
  <c r="U25"/>
  <c r="B27"/>
  <c r="M26"/>
  <c r="R26"/>
  <c r="O26"/>
  <c r="W26"/>
  <c r="J26"/>
  <c r="H26"/>
  <c r="G26"/>
  <c r="V26" s="1"/>
  <c r="F26"/>
  <c r="U26" i="10" l="1"/>
  <c r="G27"/>
  <c r="B28"/>
  <c r="F27"/>
  <c r="M27"/>
  <c r="O27"/>
  <c r="H27"/>
  <c r="J27"/>
  <c r="L27"/>
  <c r="K27"/>
  <c r="P27"/>
  <c r="Q27"/>
  <c r="R27"/>
  <c r="W26"/>
  <c r="V26"/>
  <c r="X26"/>
  <c r="J27" i="1"/>
  <c r="H27"/>
  <c r="G27"/>
  <c r="V27" s="1"/>
  <c r="F27"/>
  <c r="B28"/>
  <c r="R27"/>
  <c r="O27"/>
  <c r="W27"/>
  <c r="M27"/>
  <c r="X26"/>
  <c r="U26"/>
  <c r="U27" i="10" l="1"/>
  <c r="G28"/>
  <c r="O28"/>
  <c r="H28"/>
  <c r="M28"/>
  <c r="B29"/>
  <c r="F28"/>
  <c r="K28"/>
  <c r="J28"/>
  <c r="L28"/>
  <c r="R28"/>
  <c r="Q28"/>
  <c r="P28"/>
  <c r="V27"/>
  <c r="X27"/>
  <c r="W27"/>
  <c r="X27" i="1"/>
  <c r="R28"/>
  <c r="O28"/>
  <c r="M28"/>
  <c r="W28"/>
  <c r="J28"/>
  <c r="H28"/>
  <c r="G28"/>
  <c r="V28" s="1"/>
  <c r="F28"/>
  <c r="B29"/>
  <c r="U27"/>
  <c r="U28" i="10" l="1"/>
  <c r="B30"/>
  <c r="G29"/>
  <c r="M29"/>
  <c r="O29"/>
  <c r="F29"/>
  <c r="H29"/>
  <c r="L29"/>
  <c r="J29"/>
  <c r="K29"/>
  <c r="P29"/>
  <c r="R29"/>
  <c r="Q29"/>
  <c r="X28"/>
  <c r="W28"/>
  <c r="V28"/>
  <c r="X28" i="1"/>
  <c r="U28"/>
  <c r="B30"/>
  <c r="R29"/>
  <c r="H29"/>
  <c r="O29"/>
  <c r="M29"/>
  <c r="W29"/>
  <c r="J29"/>
  <c r="G29"/>
  <c r="V29" s="1"/>
  <c r="F29"/>
  <c r="U29" i="10" l="1"/>
  <c r="F30"/>
  <c r="G30"/>
  <c r="B31"/>
  <c r="M30"/>
  <c r="O30"/>
  <c r="H30"/>
  <c r="K30"/>
  <c r="L30"/>
  <c r="J30"/>
  <c r="Q30"/>
  <c r="R30"/>
  <c r="P30"/>
  <c r="X29"/>
  <c r="W29"/>
  <c r="V29"/>
  <c r="X29" i="1"/>
  <c r="U29"/>
  <c r="F30"/>
  <c r="B31"/>
  <c r="J30"/>
  <c r="H30"/>
  <c r="M30"/>
  <c r="W30"/>
  <c r="G30"/>
  <c r="V30" s="1"/>
  <c r="O30"/>
  <c r="R30"/>
  <c r="W30" i="10" l="1"/>
  <c r="U30"/>
  <c r="V30"/>
  <c r="M31"/>
  <c r="O31"/>
  <c r="U31" s="1"/>
  <c r="F31"/>
  <c r="G31"/>
  <c r="B32"/>
  <c r="H31"/>
  <c r="K31"/>
  <c r="L31"/>
  <c r="J31"/>
  <c r="R31"/>
  <c r="P31"/>
  <c r="Q31"/>
  <c r="X30"/>
  <c r="X30" i="1"/>
  <c r="U30"/>
  <c r="O31"/>
  <c r="M31"/>
  <c r="W31"/>
  <c r="J31"/>
  <c r="H31"/>
  <c r="G31"/>
  <c r="V31" s="1"/>
  <c r="F31"/>
  <c r="B32"/>
  <c r="R31"/>
  <c r="F32" i="10" l="1"/>
  <c r="G32"/>
  <c r="O32"/>
  <c r="M32"/>
  <c r="B33"/>
  <c r="H32"/>
  <c r="J32"/>
  <c r="K32"/>
  <c r="L32"/>
  <c r="P32"/>
  <c r="R32"/>
  <c r="Q32"/>
  <c r="V31"/>
  <c r="W31"/>
  <c r="X31"/>
  <c r="U31" i="1"/>
  <c r="B33"/>
  <c r="R32"/>
  <c r="O32"/>
  <c r="M32"/>
  <c r="W32"/>
  <c r="J32"/>
  <c r="H32"/>
  <c r="G32"/>
  <c r="V32" s="1"/>
  <c r="F32"/>
  <c r="X31"/>
  <c r="U32" i="10" l="1"/>
  <c r="V32"/>
  <c r="X32"/>
  <c r="W32"/>
  <c r="O33"/>
  <c r="U33" s="1"/>
  <c r="B34"/>
  <c r="F33"/>
  <c r="G33"/>
  <c r="H33"/>
  <c r="M33"/>
  <c r="K33"/>
  <c r="L33"/>
  <c r="J33"/>
  <c r="Q33"/>
  <c r="P33"/>
  <c r="R33"/>
  <c r="X32" i="1"/>
  <c r="U32"/>
  <c r="B34"/>
  <c r="O33"/>
  <c r="R33"/>
  <c r="M33"/>
  <c r="W33"/>
  <c r="J33"/>
  <c r="H33"/>
  <c r="G33"/>
  <c r="V33" s="1"/>
  <c r="F33"/>
  <c r="W33" i="10" l="1"/>
  <c r="G34"/>
  <c r="F34"/>
  <c r="M34"/>
  <c r="O34"/>
  <c r="B35"/>
  <c r="H34"/>
  <c r="K34"/>
  <c r="J34"/>
  <c r="L34"/>
  <c r="R34"/>
  <c r="Q34"/>
  <c r="P34"/>
  <c r="V33"/>
  <c r="X33"/>
  <c r="U33" i="1"/>
  <c r="X33"/>
  <c r="W34"/>
  <c r="J34"/>
  <c r="H34"/>
  <c r="G34"/>
  <c r="V34" s="1"/>
  <c r="F34"/>
  <c r="B35"/>
  <c r="R34"/>
  <c r="O34"/>
  <c r="M34"/>
  <c r="X34" i="10" l="1"/>
  <c r="U34"/>
  <c r="W34"/>
  <c r="F35"/>
  <c r="M35"/>
  <c r="G35"/>
  <c r="B36"/>
  <c r="O35"/>
  <c r="H35"/>
  <c r="J35"/>
  <c r="K35"/>
  <c r="L35"/>
  <c r="P35"/>
  <c r="R35"/>
  <c r="Q35"/>
  <c r="V34"/>
  <c r="X34" i="1"/>
  <c r="R35"/>
  <c r="O35"/>
  <c r="M35"/>
  <c r="W35"/>
  <c r="J35"/>
  <c r="H35"/>
  <c r="G35"/>
  <c r="V35" s="1"/>
  <c r="F35"/>
  <c r="B36"/>
  <c r="U34"/>
  <c r="U35" i="10" l="1"/>
  <c r="W35"/>
  <c r="B37"/>
  <c r="O36"/>
  <c r="M36"/>
  <c r="F36"/>
  <c r="G36"/>
  <c r="H36"/>
  <c r="J36"/>
  <c r="K36"/>
  <c r="L36"/>
  <c r="P36"/>
  <c r="Q36"/>
  <c r="R36"/>
  <c r="V35"/>
  <c r="X35"/>
  <c r="X35" i="1"/>
  <c r="B37"/>
  <c r="R36"/>
  <c r="J36"/>
  <c r="W36"/>
  <c r="F36"/>
  <c r="G36"/>
  <c r="V36" s="1"/>
  <c r="O36"/>
  <c r="H36"/>
  <c r="M36"/>
  <c r="U35"/>
  <c r="U36" i="10" l="1"/>
  <c r="W36"/>
  <c r="F37"/>
  <c r="G37"/>
  <c r="B38"/>
  <c r="M37"/>
  <c r="O37"/>
  <c r="H37"/>
  <c r="J37"/>
  <c r="K37"/>
  <c r="L37"/>
  <c r="R37"/>
  <c r="Q37"/>
  <c r="P37"/>
  <c r="X36"/>
  <c r="V36"/>
  <c r="G37" i="1"/>
  <c r="V37" s="1"/>
  <c r="F37"/>
  <c r="B38"/>
  <c r="R37"/>
  <c r="O37"/>
  <c r="M37"/>
  <c r="W37"/>
  <c r="J37"/>
  <c r="H37"/>
  <c r="X36"/>
  <c r="U36"/>
  <c r="U37" i="10" l="1"/>
  <c r="V37"/>
  <c r="W37"/>
  <c r="M38"/>
  <c r="O38"/>
  <c r="B39"/>
  <c r="G38"/>
  <c r="F38"/>
  <c r="H38"/>
  <c r="J38"/>
  <c r="L38"/>
  <c r="K38"/>
  <c r="R38"/>
  <c r="Q38"/>
  <c r="P38"/>
  <c r="X37"/>
  <c r="X37" i="1"/>
  <c r="U37"/>
  <c r="R38"/>
  <c r="O38"/>
  <c r="M38"/>
  <c r="W38"/>
  <c r="J38"/>
  <c r="H38"/>
  <c r="G38"/>
  <c r="V38" s="1"/>
  <c r="F38"/>
  <c r="B39"/>
  <c r="U38" i="10" l="1"/>
  <c r="B40"/>
  <c r="G39"/>
  <c r="M39"/>
  <c r="O39"/>
  <c r="F39"/>
  <c r="H39"/>
  <c r="K39"/>
  <c r="J39"/>
  <c r="L39"/>
  <c r="R39"/>
  <c r="P39"/>
  <c r="Q39"/>
  <c r="X38"/>
  <c r="V38"/>
  <c r="W38"/>
  <c r="B40" i="1"/>
  <c r="R39"/>
  <c r="O39"/>
  <c r="M39"/>
  <c r="F39"/>
  <c r="G39"/>
  <c r="V39" s="1"/>
  <c r="W39"/>
  <c r="J39"/>
  <c r="H39"/>
  <c r="X38"/>
  <c r="U38"/>
  <c r="M40" i="10" l="1"/>
  <c r="F40"/>
  <c r="G40"/>
  <c r="H40"/>
  <c r="O40"/>
  <c r="B41"/>
  <c r="J40"/>
  <c r="K40"/>
  <c r="L40"/>
  <c r="P40"/>
  <c r="Q40"/>
  <c r="R40"/>
  <c r="V39"/>
  <c r="W39"/>
  <c r="X39"/>
  <c r="U39"/>
  <c r="X39" i="1"/>
  <c r="U39"/>
  <c r="B41"/>
  <c r="R40"/>
  <c r="O40"/>
  <c r="M40"/>
  <c r="W40"/>
  <c r="J40"/>
  <c r="H40"/>
  <c r="G40"/>
  <c r="V40" s="1"/>
  <c r="F40"/>
  <c r="M41" i="10" l="1"/>
  <c r="B42"/>
  <c r="F41"/>
  <c r="O41"/>
  <c r="G41"/>
  <c r="H41"/>
  <c r="L41"/>
  <c r="J41"/>
  <c r="K41"/>
  <c r="P41"/>
  <c r="R41"/>
  <c r="Q41"/>
  <c r="V40"/>
  <c r="U40"/>
  <c r="X40"/>
  <c r="W40"/>
  <c r="X40" i="1"/>
  <c r="M41"/>
  <c r="W41"/>
  <c r="J41"/>
  <c r="H41"/>
  <c r="G41"/>
  <c r="V41" s="1"/>
  <c r="F41"/>
  <c r="B42"/>
  <c r="R41"/>
  <c r="O41"/>
  <c r="U40"/>
  <c r="U41" i="10" l="1"/>
  <c r="G42"/>
  <c r="O42"/>
  <c r="M42"/>
  <c r="B43"/>
  <c r="H42"/>
  <c r="F42"/>
  <c r="J42"/>
  <c r="K42"/>
  <c r="L42"/>
  <c r="R42"/>
  <c r="Q42"/>
  <c r="P42"/>
  <c r="V41"/>
  <c r="W41"/>
  <c r="X41"/>
  <c r="X41" i="1"/>
  <c r="R42"/>
  <c r="O42"/>
  <c r="M42"/>
  <c r="W42"/>
  <c r="J42"/>
  <c r="H42"/>
  <c r="B43"/>
  <c r="G42"/>
  <c r="V42" s="1"/>
  <c r="F42"/>
  <c r="U41"/>
  <c r="U42" i="10" l="1"/>
  <c r="X42"/>
  <c r="W42"/>
  <c r="M43"/>
  <c r="B44"/>
  <c r="F43"/>
  <c r="G43"/>
  <c r="H43"/>
  <c r="O43"/>
  <c r="K43"/>
  <c r="J43"/>
  <c r="L43"/>
  <c r="P43"/>
  <c r="R43"/>
  <c r="Q43"/>
  <c r="V42"/>
  <c r="X42" i="1"/>
  <c r="U42"/>
  <c r="B44"/>
  <c r="W43"/>
  <c r="R43"/>
  <c r="O43"/>
  <c r="M43"/>
  <c r="J43"/>
  <c r="H43"/>
  <c r="G43"/>
  <c r="V43" s="1"/>
  <c r="F43"/>
  <c r="U43" i="10" l="1"/>
  <c r="X43"/>
  <c r="V43"/>
  <c r="F44"/>
  <c r="G44"/>
  <c r="O44"/>
  <c r="B45"/>
  <c r="M44"/>
  <c r="H44"/>
  <c r="L44"/>
  <c r="J44"/>
  <c r="K44"/>
  <c r="Q44"/>
  <c r="P44"/>
  <c r="R44"/>
  <c r="W43"/>
  <c r="U43" i="1"/>
  <c r="X43"/>
  <c r="H44"/>
  <c r="G44"/>
  <c r="V44" s="1"/>
  <c r="F44"/>
  <c r="B45"/>
  <c r="R44"/>
  <c r="O44"/>
  <c r="J44"/>
  <c r="M44"/>
  <c r="W44"/>
  <c r="U44" i="10" l="1"/>
  <c r="W44"/>
  <c r="O45"/>
  <c r="U45" s="1"/>
  <c r="F45"/>
  <c r="M45"/>
  <c r="G45"/>
  <c r="B46"/>
  <c r="H45"/>
  <c r="K45"/>
  <c r="L45"/>
  <c r="J45"/>
  <c r="P45"/>
  <c r="Q45"/>
  <c r="R45"/>
  <c r="V44"/>
  <c r="X44"/>
  <c r="X44" i="1"/>
  <c r="R45"/>
  <c r="O45"/>
  <c r="M45"/>
  <c r="W45"/>
  <c r="J45"/>
  <c r="H45"/>
  <c r="G45"/>
  <c r="V45" s="1"/>
  <c r="F45"/>
  <c r="B46"/>
  <c r="U44"/>
  <c r="W45" i="10" l="1"/>
  <c r="B47"/>
  <c r="F46"/>
  <c r="O46"/>
  <c r="M46"/>
  <c r="G46"/>
  <c r="H46"/>
  <c r="L46"/>
  <c r="K46"/>
  <c r="J46"/>
  <c r="Q46"/>
  <c r="R46"/>
  <c r="P46"/>
  <c r="V45"/>
  <c r="X45"/>
  <c r="X45" i="1"/>
  <c r="U45"/>
  <c r="B47"/>
  <c r="R46"/>
  <c r="O46"/>
  <c r="G46"/>
  <c r="V46" s="1"/>
  <c r="M46"/>
  <c r="W46"/>
  <c r="J46"/>
  <c r="H46"/>
  <c r="F46"/>
  <c r="U46" i="10" l="1"/>
  <c r="F47"/>
  <c r="O47"/>
  <c r="U47" s="1"/>
  <c r="B48"/>
  <c r="G47"/>
  <c r="H47"/>
  <c r="M47"/>
  <c r="L47"/>
  <c r="K47"/>
  <c r="J47"/>
  <c r="P47"/>
  <c r="Q47"/>
  <c r="R47"/>
  <c r="W46"/>
  <c r="V46"/>
  <c r="X46"/>
  <c r="X46" i="1"/>
  <c r="U46"/>
  <c r="B48"/>
  <c r="R47"/>
  <c r="H47"/>
  <c r="G47"/>
  <c r="V47" s="1"/>
  <c r="J47"/>
  <c r="F47"/>
  <c r="O47"/>
  <c r="M47"/>
  <c r="W47"/>
  <c r="M48" i="10" l="1"/>
  <c r="O48"/>
  <c r="B49"/>
  <c r="G48"/>
  <c r="F48"/>
  <c r="H48"/>
  <c r="J48"/>
  <c r="K48"/>
  <c r="L48"/>
  <c r="R48"/>
  <c r="P48"/>
  <c r="Q48"/>
  <c r="V47"/>
  <c r="W47"/>
  <c r="X47"/>
  <c r="X47" i="1"/>
  <c r="O48"/>
  <c r="M48"/>
  <c r="W48"/>
  <c r="J48"/>
  <c r="H48"/>
  <c r="G48"/>
  <c r="V48" s="1"/>
  <c r="F48"/>
  <c r="B49"/>
  <c r="R48"/>
  <c r="U47"/>
  <c r="U48" i="10" l="1"/>
  <c r="F49"/>
  <c r="M49"/>
  <c r="G49"/>
  <c r="B50"/>
  <c r="O49"/>
  <c r="H49"/>
  <c r="J49"/>
  <c r="L49"/>
  <c r="K49"/>
  <c r="P49"/>
  <c r="Q49"/>
  <c r="R49"/>
  <c r="X48"/>
  <c r="V48"/>
  <c r="W48"/>
  <c r="U48" i="1"/>
  <c r="R49"/>
  <c r="O49"/>
  <c r="M49"/>
  <c r="W49"/>
  <c r="J49"/>
  <c r="H49"/>
  <c r="G49"/>
  <c r="V49" s="1"/>
  <c r="F49"/>
  <c r="B50"/>
  <c r="X48"/>
  <c r="U49" i="10" l="1"/>
  <c r="M50"/>
  <c r="O50"/>
  <c r="B51"/>
  <c r="F50"/>
  <c r="G50"/>
  <c r="H50"/>
  <c r="J50"/>
  <c r="K50"/>
  <c r="L50"/>
  <c r="R50"/>
  <c r="Q50"/>
  <c r="P50"/>
  <c r="V49"/>
  <c r="W49"/>
  <c r="X49"/>
  <c r="U49" i="1"/>
  <c r="X49"/>
  <c r="B51"/>
  <c r="M50"/>
  <c r="O50"/>
  <c r="R50"/>
  <c r="W50"/>
  <c r="J50"/>
  <c r="H50"/>
  <c r="G50"/>
  <c r="V50" s="1"/>
  <c r="F50"/>
  <c r="U50" i="10" l="1"/>
  <c r="G51"/>
  <c r="B52"/>
  <c r="F51"/>
  <c r="M51"/>
  <c r="O51"/>
  <c r="H51"/>
  <c r="J51"/>
  <c r="L51"/>
  <c r="K51"/>
  <c r="P51"/>
  <c r="Q51"/>
  <c r="R51"/>
  <c r="X50"/>
  <c r="V50"/>
  <c r="W50"/>
  <c r="U50" i="1"/>
  <c r="X50"/>
  <c r="J51"/>
  <c r="H51"/>
  <c r="G51"/>
  <c r="V51" s="1"/>
  <c r="F51"/>
  <c r="B52"/>
  <c r="R51"/>
  <c r="O51"/>
  <c r="M51"/>
  <c r="W51"/>
  <c r="U51" i="10" l="1"/>
  <c r="V51"/>
  <c r="X51"/>
  <c r="G52"/>
  <c r="O52"/>
  <c r="F52"/>
  <c r="H52"/>
  <c r="M52"/>
  <c r="B53"/>
  <c r="J52"/>
  <c r="L52"/>
  <c r="K52"/>
  <c r="P52"/>
  <c r="R52"/>
  <c r="Q52"/>
  <c r="W51"/>
  <c r="R52" i="1"/>
  <c r="O52"/>
  <c r="M52"/>
  <c r="W52"/>
  <c r="J52"/>
  <c r="H52"/>
  <c r="G52"/>
  <c r="V52" s="1"/>
  <c r="F52"/>
  <c r="B53"/>
  <c r="X51"/>
  <c r="U51"/>
  <c r="U52" i="10" l="1"/>
  <c r="X52"/>
  <c r="B54"/>
  <c r="G53"/>
  <c r="M53"/>
  <c r="F53"/>
  <c r="H53"/>
  <c r="O53"/>
  <c r="J53"/>
  <c r="K53"/>
  <c r="L53"/>
  <c r="Q53"/>
  <c r="P53"/>
  <c r="R53"/>
  <c r="V52"/>
  <c r="W52"/>
  <c r="U52" i="1"/>
  <c r="B54"/>
  <c r="R53"/>
  <c r="H53"/>
  <c r="J53"/>
  <c r="O53"/>
  <c r="M53"/>
  <c r="W53"/>
  <c r="G53"/>
  <c r="V53" s="1"/>
  <c r="F53"/>
  <c r="X52"/>
  <c r="U53" i="10" l="1"/>
  <c r="F54"/>
  <c r="G54"/>
  <c r="H54"/>
  <c r="M54"/>
  <c r="O54"/>
  <c r="B55"/>
  <c r="L54"/>
  <c r="J54"/>
  <c r="K54"/>
  <c r="Q54"/>
  <c r="R54"/>
  <c r="P54"/>
  <c r="X53"/>
  <c r="W53"/>
  <c r="V53"/>
  <c r="X53" i="1"/>
  <c r="F54"/>
  <c r="B55"/>
  <c r="R54"/>
  <c r="O54"/>
  <c r="M54"/>
  <c r="W54"/>
  <c r="J54"/>
  <c r="H54"/>
  <c r="G54"/>
  <c r="V54" s="1"/>
  <c r="U53"/>
  <c r="U54" i="10" l="1"/>
  <c r="V54"/>
  <c r="M55"/>
  <c r="O55"/>
  <c r="F55"/>
  <c r="G55"/>
  <c r="B56"/>
  <c r="H55"/>
  <c r="K55"/>
  <c r="L55"/>
  <c r="J55"/>
  <c r="Q55"/>
  <c r="P55"/>
  <c r="R55"/>
  <c r="X54"/>
  <c r="W54"/>
  <c r="X54" i="1"/>
  <c r="U54"/>
  <c r="O55"/>
  <c r="M55"/>
  <c r="W55"/>
  <c r="J55"/>
  <c r="H55"/>
  <c r="G55"/>
  <c r="V55" s="1"/>
  <c r="F55"/>
  <c r="B56"/>
  <c r="R55"/>
  <c r="U55" i="10" l="1"/>
  <c r="F56"/>
  <c r="G56"/>
  <c r="O56"/>
  <c r="M56"/>
  <c r="B57"/>
  <c r="H56"/>
  <c r="J56"/>
  <c r="L56"/>
  <c r="K56"/>
  <c r="P56"/>
  <c r="Q56"/>
  <c r="R56"/>
  <c r="X55"/>
  <c r="W55"/>
  <c r="V55"/>
  <c r="U55" i="1"/>
  <c r="B57"/>
  <c r="R56"/>
  <c r="O56"/>
  <c r="M56"/>
  <c r="W56"/>
  <c r="F56"/>
  <c r="J56"/>
  <c r="H56"/>
  <c r="G56"/>
  <c r="V56" s="1"/>
  <c r="X55"/>
  <c r="U56" i="10" l="1"/>
  <c r="O57"/>
  <c r="B58"/>
  <c r="F57"/>
  <c r="G57"/>
  <c r="M57"/>
  <c r="H57"/>
  <c r="K57"/>
  <c r="J57"/>
  <c r="L57"/>
  <c r="R57"/>
  <c r="Q57"/>
  <c r="P57"/>
  <c r="X56"/>
  <c r="W56"/>
  <c r="V56"/>
  <c r="X56" i="1"/>
  <c r="B58"/>
  <c r="O57"/>
  <c r="R57"/>
  <c r="M57"/>
  <c r="W57"/>
  <c r="J57"/>
  <c r="H57"/>
  <c r="G57"/>
  <c r="V57" s="1"/>
  <c r="F57"/>
  <c r="U56"/>
  <c r="U57" i="10" l="1"/>
  <c r="X57"/>
  <c r="G58"/>
  <c r="M58"/>
  <c r="O58"/>
  <c r="B59"/>
  <c r="F58"/>
  <c r="H58"/>
  <c r="L58"/>
  <c r="K58"/>
  <c r="J58"/>
  <c r="Q58"/>
  <c r="R58"/>
  <c r="P58"/>
  <c r="V57"/>
  <c r="W57"/>
  <c r="X57" i="1"/>
  <c r="U57"/>
  <c r="W58"/>
  <c r="J58"/>
  <c r="H58"/>
  <c r="G58"/>
  <c r="V58" s="1"/>
  <c r="F58"/>
  <c r="B59"/>
  <c r="O58"/>
  <c r="M58"/>
  <c r="R58"/>
  <c r="U58" i="10" l="1"/>
  <c r="W58"/>
  <c r="F59"/>
  <c r="M59"/>
  <c r="O59"/>
  <c r="B60"/>
  <c r="G59"/>
  <c r="H59"/>
  <c r="K59"/>
  <c r="J59"/>
  <c r="L59"/>
  <c r="R59"/>
  <c r="Q59"/>
  <c r="P59"/>
  <c r="V58"/>
  <c r="X58"/>
  <c r="R59" i="1"/>
  <c r="O59"/>
  <c r="M59"/>
  <c r="W59"/>
  <c r="J59"/>
  <c r="H59"/>
  <c r="G59"/>
  <c r="V59" s="1"/>
  <c r="B60"/>
  <c r="F59"/>
  <c r="U58"/>
  <c r="X58"/>
  <c r="U59" i="10" l="1"/>
  <c r="O60"/>
  <c r="B61"/>
  <c r="F60"/>
  <c r="G60"/>
  <c r="M60"/>
  <c r="H60"/>
  <c r="L60"/>
  <c r="J60"/>
  <c r="K60"/>
  <c r="R60"/>
  <c r="Q60"/>
  <c r="P60"/>
  <c r="X59"/>
  <c r="V59"/>
  <c r="W59"/>
  <c r="U59" i="1"/>
  <c r="X59"/>
  <c r="B61"/>
  <c r="R60"/>
  <c r="J60"/>
  <c r="O60"/>
  <c r="M60"/>
  <c r="W60"/>
  <c r="H60"/>
  <c r="G60"/>
  <c r="V60" s="1"/>
  <c r="F60"/>
  <c r="U60" i="10" l="1"/>
  <c r="F61"/>
  <c r="G61"/>
  <c r="B62"/>
  <c r="M61"/>
  <c r="O61"/>
  <c r="H61"/>
  <c r="J61"/>
  <c r="L61"/>
  <c r="K61"/>
  <c r="R61"/>
  <c r="Q61"/>
  <c r="P61"/>
  <c r="V60"/>
  <c r="X60"/>
  <c r="W60"/>
  <c r="X60" i="1"/>
  <c r="G61"/>
  <c r="V61" s="1"/>
  <c r="F61"/>
  <c r="B62"/>
  <c r="R61"/>
  <c r="O61"/>
  <c r="M61"/>
  <c r="H61"/>
  <c r="W61"/>
  <c r="J61"/>
  <c r="U60"/>
  <c r="M62" i="10" l="1"/>
  <c r="O62"/>
  <c r="B63"/>
  <c r="G62"/>
  <c r="F62"/>
  <c r="H62"/>
  <c r="J62"/>
  <c r="K62"/>
  <c r="L62"/>
  <c r="Q62"/>
  <c r="R62"/>
  <c r="P62"/>
  <c r="X61"/>
  <c r="U61"/>
  <c r="W61"/>
  <c r="V61"/>
  <c r="X61" i="1"/>
  <c r="U61"/>
  <c r="R62"/>
  <c r="O62"/>
  <c r="M62"/>
  <c r="W62"/>
  <c r="J62"/>
  <c r="H62"/>
  <c r="G62"/>
  <c r="V62" s="1"/>
  <c r="F62"/>
  <c r="B63"/>
  <c r="U62" i="10" l="1"/>
  <c r="B64"/>
  <c r="G63"/>
  <c r="M63"/>
  <c r="O63"/>
  <c r="F63"/>
  <c r="H63"/>
  <c r="K63"/>
  <c r="L63"/>
  <c r="J63"/>
  <c r="R63"/>
  <c r="P63"/>
  <c r="Q63"/>
  <c r="W62"/>
  <c r="V62"/>
  <c r="X62"/>
  <c r="X62" i="1"/>
  <c r="U62"/>
  <c r="B64"/>
  <c r="R63"/>
  <c r="O63"/>
  <c r="M63"/>
  <c r="F63"/>
  <c r="W63"/>
  <c r="J63"/>
  <c r="H63"/>
  <c r="G63"/>
  <c r="V63" s="1"/>
  <c r="U63" i="10" l="1"/>
  <c r="M64"/>
  <c r="B65"/>
  <c r="F64"/>
  <c r="G64"/>
  <c r="H64"/>
  <c r="O64"/>
  <c r="J64"/>
  <c r="K64"/>
  <c r="L64"/>
  <c r="P64"/>
  <c r="Q64"/>
  <c r="R64"/>
  <c r="X63"/>
  <c r="V63"/>
  <c r="W63"/>
  <c r="X63" i="1"/>
  <c r="U63"/>
  <c r="B65"/>
  <c r="R64"/>
  <c r="G64"/>
  <c r="V64" s="1"/>
  <c r="F64"/>
  <c r="W64"/>
  <c r="J64"/>
  <c r="H64"/>
  <c r="O64"/>
  <c r="M64"/>
  <c r="U64" i="10" l="1"/>
  <c r="X64"/>
  <c r="M65"/>
  <c r="B66"/>
  <c r="F65"/>
  <c r="G65"/>
  <c r="O65"/>
  <c r="H65"/>
  <c r="L65"/>
  <c r="J65"/>
  <c r="K65"/>
  <c r="R65"/>
  <c r="Q65"/>
  <c r="P65"/>
  <c r="W64"/>
  <c r="V64"/>
  <c r="X64" i="1"/>
  <c r="M65"/>
  <c r="W65"/>
  <c r="J65"/>
  <c r="H65"/>
  <c r="G65"/>
  <c r="V65" s="1"/>
  <c r="F65"/>
  <c r="B66"/>
  <c r="R65"/>
  <c r="O65"/>
  <c r="U64"/>
  <c r="G66" i="10" l="1"/>
  <c r="O66"/>
  <c r="U66" s="1"/>
  <c r="H66"/>
  <c r="F66"/>
  <c r="B67"/>
  <c r="M66"/>
  <c r="L66"/>
  <c r="K66"/>
  <c r="J66"/>
  <c r="P66"/>
  <c r="Q66"/>
  <c r="R66"/>
  <c r="U65"/>
  <c r="X65"/>
  <c r="V65"/>
  <c r="W65"/>
  <c r="X65" i="1"/>
  <c r="U65"/>
  <c r="R66"/>
  <c r="O66"/>
  <c r="M66"/>
  <c r="W66"/>
  <c r="J66"/>
  <c r="H66"/>
  <c r="G66"/>
  <c r="V66" s="1"/>
  <c r="F66"/>
  <c r="B67"/>
  <c r="W66" i="10" l="1"/>
  <c r="M67"/>
  <c r="B68"/>
  <c r="F67"/>
  <c r="G67"/>
  <c r="H67"/>
  <c r="O67"/>
  <c r="J67"/>
  <c r="K67"/>
  <c r="L67"/>
  <c r="Q67"/>
  <c r="P67"/>
  <c r="R67"/>
  <c r="V66"/>
  <c r="X66"/>
  <c r="X66" i="1"/>
  <c r="U66"/>
  <c r="W67"/>
  <c r="M67"/>
  <c r="B68"/>
  <c r="R67"/>
  <c r="O67"/>
  <c r="J67"/>
  <c r="H67"/>
  <c r="G67"/>
  <c r="V67" s="1"/>
  <c r="F67"/>
  <c r="V67" i="10" l="1"/>
  <c r="X67"/>
  <c r="F68"/>
  <c r="G68"/>
  <c r="M68"/>
  <c r="O68"/>
  <c r="B69"/>
  <c r="H68"/>
  <c r="J68"/>
  <c r="K68"/>
  <c r="L68"/>
  <c r="R68"/>
  <c r="P68"/>
  <c r="Q68"/>
  <c r="U67"/>
  <c r="W67"/>
  <c r="X67" i="1"/>
  <c r="H68"/>
  <c r="G68"/>
  <c r="V68" s="1"/>
  <c r="F68"/>
  <c r="B69"/>
  <c r="R68"/>
  <c r="O68"/>
  <c r="M68"/>
  <c r="W68"/>
  <c r="J68"/>
  <c r="U67"/>
  <c r="W68" i="10" l="1"/>
  <c r="O69"/>
  <c r="U69" s="1"/>
  <c r="F69"/>
  <c r="M69"/>
  <c r="G69"/>
  <c r="B70"/>
  <c r="H69"/>
  <c r="L69"/>
  <c r="K69"/>
  <c r="J69"/>
  <c r="R69"/>
  <c r="P69"/>
  <c r="Q69"/>
  <c r="U68"/>
  <c r="V68"/>
  <c r="X68"/>
  <c r="X68" i="1"/>
  <c r="U68"/>
  <c r="R69"/>
  <c r="O69"/>
  <c r="M69"/>
  <c r="J69"/>
  <c r="H69"/>
  <c r="G69"/>
  <c r="V69" s="1"/>
  <c r="F69"/>
  <c r="W69"/>
  <c r="B70"/>
  <c r="B71" i="10" l="1"/>
  <c r="F70"/>
  <c r="O70"/>
  <c r="M70"/>
  <c r="G70"/>
  <c r="H70"/>
  <c r="J70"/>
  <c r="L70"/>
  <c r="K70"/>
  <c r="P70"/>
  <c r="Q70"/>
  <c r="R70"/>
  <c r="X69"/>
  <c r="V69"/>
  <c r="W69"/>
  <c r="X69" i="1"/>
  <c r="U69"/>
  <c r="B71"/>
  <c r="R70"/>
  <c r="O70"/>
  <c r="G70"/>
  <c r="V70" s="1"/>
  <c r="M70"/>
  <c r="F70"/>
  <c r="W70"/>
  <c r="J70"/>
  <c r="H70"/>
  <c r="U70" i="10" l="1"/>
  <c r="V70"/>
  <c r="W70"/>
  <c r="F71"/>
  <c r="O71"/>
  <c r="U71" s="1"/>
  <c r="B72"/>
  <c r="G71"/>
  <c r="H71"/>
  <c r="M71"/>
  <c r="K71"/>
  <c r="L71"/>
  <c r="J71"/>
  <c r="P71"/>
  <c r="Q71"/>
  <c r="R71"/>
  <c r="X70"/>
  <c r="X70" i="1"/>
  <c r="U70"/>
  <c r="B72"/>
  <c r="R71"/>
  <c r="O71"/>
  <c r="M71"/>
  <c r="W71"/>
  <c r="J71"/>
  <c r="H71"/>
  <c r="G71"/>
  <c r="V71" s="1"/>
  <c r="F71"/>
  <c r="M72" i="10" l="1"/>
  <c r="O72"/>
  <c r="B73"/>
  <c r="G72"/>
  <c r="F72"/>
  <c r="H72"/>
  <c r="J72"/>
  <c r="K72"/>
  <c r="L72"/>
  <c r="Q72"/>
  <c r="P72"/>
  <c r="R72"/>
  <c r="W71"/>
  <c r="V71"/>
  <c r="X71"/>
  <c r="X71" i="1"/>
  <c r="U71"/>
  <c r="O72"/>
  <c r="M72"/>
  <c r="W72"/>
  <c r="J72"/>
  <c r="H72"/>
  <c r="F72"/>
  <c r="B73"/>
  <c r="R72"/>
  <c r="G72"/>
  <c r="V72" s="1"/>
  <c r="U72" i="10" l="1"/>
  <c r="X72"/>
  <c r="W72"/>
  <c r="V72"/>
  <c r="F73"/>
  <c r="M73"/>
  <c r="O73"/>
  <c r="B74"/>
  <c r="G73"/>
  <c r="H73"/>
  <c r="J73"/>
  <c r="L73"/>
  <c r="K73"/>
  <c r="Q73"/>
  <c r="R73"/>
  <c r="P73"/>
  <c r="U72" i="1"/>
  <c r="O73"/>
  <c r="M73"/>
  <c r="W73"/>
  <c r="J73"/>
  <c r="B74"/>
  <c r="R73"/>
  <c r="H73"/>
  <c r="G73"/>
  <c r="V73" s="1"/>
  <c r="F73"/>
  <c r="X72"/>
  <c r="M74" i="10" l="1"/>
  <c r="O74"/>
  <c r="U74" s="1"/>
  <c r="F74"/>
  <c r="G74"/>
  <c r="B75"/>
  <c r="H74"/>
  <c r="K74"/>
  <c r="J74"/>
  <c r="L74"/>
  <c r="R74"/>
  <c r="P74"/>
  <c r="Q74"/>
  <c r="W73"/>
  <c r="U73"/>
  <c r="X73"/>
  <c r="V73"/>
  <c r="U73" i="1"/>
  <c r="B75"/>
  <c r="M74"/>
  <c r="J74"/>
  <c r="H74"/>
  <c r="G74"/>
  <c r="V74" s="1"/>
  <c r="F74"/>
  <c r="O74"/>
  <c r="R74"/>
  <c r="W74"/>
  <c r="X73"/>
  <c r="G75" i="10" l="1"/>
  <c r="B76"/>
  <c r="F75"/>
  <c r="M75"/>
  <c r="O75"/>
  <c r="H75"/>
  <c r="J75"/>
  <c r="L75"/>
  <c r="K75"/>
  <c r="P75"/>
  <c r="R75"/>
  <c r="Q75"/>
  <c r="X74"/>
  <c r="V74"/>
  <c r="W74"/>
  <c r="U74" i="1"/>
  <c r="J75"/>
  <c r="H75"/>
  <c r="G75"/>
  <c r="V75" s="1"/>
  <c r="F75"/>
  <c r="B76"/>
  <c r="O75"/>
  <c r="W75"/>
  <c r="R75"/>
  <c r="M75"/>
  <c r="X74"/>
  <c r="G76" i="10" l="1"/>
  <c r="O76"/>
  <c r="H76"/>
  <c r="M76"/>
  <c r="B77"/>
  <c r="F76"/>
  <c r="J76"/>
  <c r="L76"/>
  <c r="K76"/>
  <c r="Q76"/>
  <c r="R76"/>
  <c r="P76"/>
  <c r="U75"/>
  <c r="V75"/>
  <c r="W75"/>
  <c r="X75"/>
  <c r="R76" i="1"/>
  <c r="O76"/>
  <c r="W76"/>
  <c r="J76"/>
  <c r="H76"/>
  <c r="G76"/>
  <c r="V76" s="1"/>
  <c r="F76"/>
  <c r="B77"/>
  <c r="M76"/>
  <c r="U75"/>
  <c r="X75"/>
  <c r="U76" i="10" l="1"/>
  <c r="B78"/>
  <c r="G77"/>
  <c r="M77"/>
  <c r="F77"/>
  <c r="H77"/>
  <c r="O77"/>
  <c r="K77"/>
  <c r="L77"/>
  <c r="J77"/>
  <c r="Q77"/>
  <c r="P77"/>
  <c r="R77"/>
  <c r="W76"/>
  <c r="V76"/>
  <c r="X76"/>
  <c r="X76" i="1"/>
  <c r="U76"/>
  <c r="B78"/>
  <c r="R77"/>
  <c r="H77"/>
  <c r="O77"/>
  <c r="M77"/>
  <c r="W77"/>
  <c r="J77"/>
  <c r="G77"/>
  <c r="V77" s="1"/>
  <c r="F77"/>
  <c r="U77" i="10" l="1"/>
  <c r="F78"/>
  <c r="G78"/>
  <c r="B79"/>
  <c r="M78"/>
  <c r="O78"/>
  <c r="H78"/>
  <c r="J78"/>
  <c r="K78"/>
  <c r="L78"/>
  <c r="P78"/>
  <c r="Q78"/>
  <c r="R78"/>
  <c r="X77"/>
  <c r="W77"/>
  <c r="V77"/>
  <c r="X77" i="1"/>
  <c r="F78"/>
  <c r="B79"/>
  <c r="R78"/>
  <c r="O78"/>
  <c r="G78"/>
  <c r="V78" s="1"/>
  <c r="M78"/>
  <c r="W78"/>
  <c r="J78"/>
  <c r="H78"/>
  <c r="U77"/>
  <c r="M79" i="10" l="1"/>
  <c r="O79"/>
  <c r="F79"/>
  <c r="G79"/>
  <c r="B80"/>
  <c r="H79"/>
  <c r="J79"/>
  <c r="K79"/>
  <c r="L79"/>
  <c r="R79"/>
  <c r="P79"/>
  <c r="Q79"/>
  <c r="U78"/>
  <c r="V78"/>
  <c r="W78"/>
  <c r="X78"/>
  <c r="X78" i="1"/>
  <c r="O79"/>
  <c r="M79"/>
  <c r="W79"/>
  <c r="J79"/>
  <c r="G79"/>
  <c r="V79" s="1"/>
  <c r="F79"/>
  <c r="R79"/>
  <c r="H79"/>
  <c r="B80"/>
  <c r="U78"/>
  <c r="U79" i="10" l="1"/>
  <c r="F80"/>
  <c r="G80"/>
  <c r="O80"/>
  <c r="M80"/>
  <c r="B81"/>
  <c r="H80"/>
  <c r="L80"/>
  <c r="J80"/>
  <c r="K80"/>
  <c r="P80"/>
  <c r="Q80"/>
  <c r="R80"/>
  <c r="V79"/>
  <c r="X79"/>
  <c r="W79"/>
  <c r="U79" i="1"/>
  <c r="X79"/>
  <c r="B81"/>
  <c r="R80"/>
  <c r="O80"/>
  <c r="M80"/>
  <c r="W80"/>
  <c r="J80"/>
  <c r="H80"/>
  <c r="G80"/>
  <c r="V80" s="1"/>
  <c r="F80"/>
  <c r="U80" i="10" l="1"/>
  <c r="W80"/>
  <c r="X80"/>
  <c r="O81"/>
  <c r="U81" s="1"/>
  <c r="B82"/>
  <c r="F81"/>
  <c r="M81"/>
  <c r="G81"/>
  <c r="H81"/>
  <c r="L81"/>
  <c r="K81"/>
  <c r="J81"/>
  <c r="R81"/>
  <c r="Q81"/>
  <c r="P81"/>
  <c r="V80"/>
  <c r="X80" i="1"/>
  <c r="U80"/>
  <c r="B82"/>
  <c r="O81"/>
  <c r="R81"/>
  <c r="M81"/>
  <c r="W81"/>
  <c r="J81"/>
  <c r="H81"/>
  <c r="G81"/>
  <c r="V81" s="1"/>
  <c r="F81"/>
  <c r="W81" i="10" l="1"/>
  <c r="X81"/>
  <c r="G82"/>
  <c r="F82"/>
  <c r="M82"/>
  <c r="O82"/>
  <c r="B83"/>
  <c r="H82"/>
  <c r="J82"/>
  <c r="K82"/>
  <c r="L82"/>
  <c r="R82"/>
  <c r="Q82"/>
  <c r="P82"/>
  <c r="V81"/>
  <c r="U81" i="1"/>
  <c r="W82"/>
  <c r="J82"/>
  <c r="H82"/>
  <c r="G82"/>
  <c r="V82" s="1"/>
  <c r="F82"/>
  <c r="M82"/>
  <c r="B83"/>
  <c r="R82"/>
  <c r="O82"/>
  <c r="X81"/>
  <c r="U82" i="10" l="1"/>
  <c r="X82"/>
  <c r="F83"/>
  <c r="M83"/>
  <c r="G83"/>
  <c r="O83"/>
  <c r="B84"/>
  <c r="H83"/>
  <c r="K83"/>
  <c r="J83"/>
  <c r="L83"/>
  <c r="R83"/>
  <c r="P83"/>
  <c r="Q83"/>
  <c r="V82"/>
  <c r="W82"/>
  <c r="X82" i="1"/>
  <c r="U82"/>
  <c r="R83"/>
  <c r="M83"/>
  <c r="W83"/>
  <c r="J83"/>
  <c r="H83"/>
  <c r="G83"/>
  <c r="V83" s="1"/>
  <c r="B84"/>
  <c r="O83"/>
  <c r="F83"/>
  <c r="B85" i="10" l="1"/>
  <c r="O84"/>
  <c r="U84" s="1"/>
  <c r="F84"/>
  <c r="G84"/>
  <c r="M84"/>
  <c r="H84"/>
  <c r="L84"/>
  <c r="J84"/>
  <c r="K84"/>
  <c r="Q84"/>
  <c r="R84"/>
  <c r="P84"/>
  <c r="V83"/>
  <c r="U83"/>
  <c r="X83"/>
  <c r="W83"/>
  <c r="X83" i="1"/>
  <c r="U83"/>
  <c r="B85"/>
  <c r="R84"/>
  <c r="J84"/>
  <c r="O84"/>
  <c r="M84"/>
  <c r="W84"/>
  <c r="H84"/>
  <c r="G84"/>
  <c r="V84" s="1"/>
  <c r="F84"/>
  <c r="F85" i="10" l="1"/>
  <c r="G85"/>
  <c r="B86"/>
  <c r="M85"/>
  <c r="O85"/>
  <c r="H85"/>
  <c r="K85"/>
  <c r="J85"/>
  <c r="L85"/>
  <c r="R85"/>
  <c r="Q85"/>
  <c r="P85"/>
  <c r="W84"/>
  <c r="X84"/>
  <c r="V84"/>
  <c r="X84" i="1"/>
  <c r="G85"/>
  <c r="V85" s="1"/>
  <c r="F85"/>
  <c r="J85"/>
  <c r="H85"/>
  <c r="B86"/>
  <c r="W85"/>
  <c r="O85"/>
  <c r="R85"/>
  <c r="M85"/>
  <c r="U84"/>
  <c r="M86" i="10" l="1"/>
  <c r="O86"/>
  <c r="B87"/>
  <c r="G86"/>
  <c r="F86"/>
  <c r="H86"/>
  <c r="J86"/>
  <c r="L86"/>
  <c r="K86"/>
  <c r="P86"/>
  <c r="R86"/>
  <c r="Q86"/>
  <c r="U85"/>
  <c r="X85"/>
  <c r="W85"/>
  <c r="V85"/>
  <c r="U85" i="1"/>
  <c r="X85"/>
  <c r="R86"/>
  <c r="O86"/>
  <c r="M86"/>
  <c r="W86"/>
  <c r="H86"/>
  <c r="G86"/>
  <c r="V86" s="1"/>
  <c r="F86"/>
  <c r="B87"/>
  <c r="J86"/>
  <c r="U86" i="10" l="1"/>
  <c r="B88"/>
  <c r="G87"/>
  <c r="M87"/>
  <c r="O87"/>
  <c r="F87"/>
  <c r="H87"/>
  <c r="J87"/>
  <c r="L87"/>
  <c r="K87"/>
  <c r="R87"/>
  <c r="P87"/>
  <c r="Q87"/>
  <c r="X86"/>
  <c r="V86"/>
  <c r="W86"/>
  <c r="X86" i="1"/>
  <c r="U86"/>
  <c r="B88"/>
  <c r="R87"/>
  <c r="O87"/>
  <c r="M87"/>
  <c r="F87"/>
  <c r="H87"/>
  <c r="G87"/>
  <c r="V87" s="1"/>
  <c r="J87"/>
  <c r="W87"/>
  <c r="M88" i="10" l="1"/>
  <c r="F88"/>
  <c r="G88"/>
  <c r="H88"/>
  <c r="O88"/>
  <c r="B89"/>
  <c r="L88"/>
  <c r="J88"/>
  <c r="K88"/>
  <c r="R88"/>
  <c r="Q88"/>
  <c r="P88"/>
  <c r="U87"/>
  <c r="X87"/>
  <c r="V87"/>
  <c r="W87"/>
  <c r="U87" i="1"/>
  <c r="X87"/>
  <c r="B89"/>
  <c r="W88"/>
  <c r="R88"/>
  <c r="O88"/>
  <c r="M88"/>
  <c r="J88"/>
  <c r="H88"/>
  <c r="G88"/>
  <c r="V88" s="1"/>
  <c r="F88"/>
  <c r="U88" i="10" l="1"/>
  <c r="W88"/>
  <c r="X88"/>
  <c r="M89"/>
  <c r="B90"/>
  <c r="F89"/>
  <c r="O89"/>
  <c r="G89"/>
  <c r="H89"/>
  <c r="K89"/>
  <c r="L89"/>
  <c r="J89"/>
  <c r="P89"/>
  <c r="R89"/>
  <c r="Q89"/>
  <c r="V88"/>
  <c r="X88" i="1"/>
  <c r="U88"/>
  <c r="M89"/>
  <c r="W89"/>
  <c r="J89"/>
  <c r="H89"/>
  <c r="G89"/>
  <c r="V89" s="1"/>
  <c r="B90"/>
  <c r="R89"/>
  <c r="O89"/>
  <c r="F89"/>
  <c r="U89" i="10" l="1"/>
  <c r="G90"/>
  <c r="O90"/>
  <c r="M90"/>
  <c r="B91"/>
  <c r="F90"/>
  <c r="H90"/>
  <c r="J90"/>
  <c r="L90"/>
  <c r="K90"/>
  <c r="R90"/>
  <c r="Q90"/>
  <c r="P90"/>
  <c r="X89"/>
  <c r="W89"/>
  <c r="V89"/>
  <c r="R90" i="1"/>
  <c r="O90"/>
  <c r="M90"/>
  <c r="W90"/>
  <c r="J90"/>
  <c r="H90"/>
  <c r="F90"/>
  <c r="G90"/>
  <c r="V90" s="1"/>
  <c r="B91"/>
  <c r="U89"/>
  <c r="X89"/>
  <c r="U90" i="10" l="1"/>
  <c r="X90"/>
  <c r="W90"/>
  <c r="M91"/>
  <c r="B92"/>
  <c r="F91"/>
  <c r="G91"/>
  <c r="H91"/>
  <c r="O91"/>
  <c r="L91"/>
  <c r="J91"/>
  <c r="K91"/>
  <c r="Q91"/>
  <c r="P91"/>
  <c r="R91"/>
  <c r="V90"/>
  <c r="X90" i="1"/>
  <c r="U90"/>
  <c r="W91"/>
  <c r="B92"/>
  <c r="R91"/>
  <c r="O91"/>
  <c r="M91"/>
  <c r="J91"/>
  <c r="H91"/>
  <c r="G91"/>
  <c r="V91" s="1"/>
  <c r="F91"/>
  <c r="F92" i="10" l="1"/>
  <c r="G92"/>
  <c r="M92"/>
  <c r="O92"/>
  <c r="B93"/>
  <c r="H92"/>
  <c r="L92"/>
  <c r="K92"/>
  <c r="J92"/>
  <c r="P92"/>
  <c r="R92"/>
  <c r="Q92"/>
  <c r="V91"/>
  <c r="X91"/>
  <c r="U91"/>
  <c r="W91"/>
  <c r="X91" i="1"/>
  <c r="H92"/>
  <c r="G92"/>
  <c r="V92" s="1"/>
  <c r="F92"/>
  <c r="R92"/>
  <c r="O92"/>
  <c r="M92"/>
  <c r="W92"/>
  <c r="J92"/>
  <c r="B93"/>
  <c r="U91"/>
  <c r="U92" i="10" l="1"/>
  <c r="V92"/>
  <c r="O93"/>
  <c r="U93" s="1"/>
  <c r="F93"/>
  <c r="M93"/>
  <c r="G93"/>
  <c r="B94"/>
  <c r="H93"/>
  <c r="K93"/>
  <c r="L93"/>
  <c r="J93"/>
  <c r="R93"/>
  <c r="Q93"/>
  <c r="P93"/>
  <c r="X92"/>
  <c r="W92"/>
  <c r="X92" i="1"/>
  <c r="R93"/>
  <c r="O93"/>
  <c r="M93"/>
  <c r="J93"/>
  <c r="H93"/>
  <c r="G93"/>
  <c r="V93" s="1"/>
  <c r="F93"/>
  <c r="B94"/>
  <c r="W93"/>
  <c r="U92"/>
  <c r="B95" i="10" l="1"/>
  <c r="F94"/>
  <c r="O94"/>
  <c r="M94"/>
  <c r="G94"/>
  <c r="H94"/>
  <c r="K94"/>
  <c r="L94"/>
  <c r="J94"/>
  <c r="P94"/>
  <c r="Q94"/>
  <c r="R94"/>
  <c r="W93"/>
  <c r="X93"/>
  <c r="V93"/>
  <c r="X93" i="1"/>
  <c r="U93"/>
  <c r="B95"/>
  <c r="R94"/>
  <c r="O94"/>
  <c r="G94"/>
  <c r="V94" s="1"/>
  <c r="M94"/>
  <c r="W94"/>
  <c r="J94"/>
  <c r="H94"/>
  <c r="F94"/>
  <c r="U94" i="10" l="1"/>
  <c r="F95"/>
  <c r="O95"/>
  <c r="B96"/>
  <c r="G95"/>
  <c r="H95"/>
  <c r="M95"/>
  <c r="L95"/>
  <c r="K95"/>
  <c r="J95"/>
  <c r="P95"/>
  <c r="Q95"/>
  <c r="R95"/>
  <c r="W94"/>
  <c r="V94"/>
  <c r="X94"/>
  <c r="U94" i="1"/>
  <c r="B96"/>
  <c r="R95"/>
  <c r="J95"/>
  <c r="H95"/>
  <c r="G95"/>
  <c r="V95" s="1"/>
  <c r="F95"/>
  <c r="O95"/>
  <c r="M95"/>
  <c r="W95"/>
  <c r="X94"/>
  <c r="M96" i="10" l="1"/>
  <c r="O96"/>
  <c r="U96" s="1"/>
  <c r="B97"/>
  <c r="G96"/>
  <c r="F96"/>
  <c r="H96"/>
  <c r="K96"/>
  <c r="J96"/>
  <c r="L96"/>
  <c r="P96"/>
  <c r="R96"/>
  <c r="Q96"/>
  <c r="U95"/>
  <c r="W95"/>
  <c r="X95"/>
  <c r="V95"/>
  <c r="O96" i="1"/>
  <c r="M96"/>
  <c r="W96"/>
  <c r="J96"/>
  <c r="H96"/>
  <c r="F96"/>
  <c r="B97"/>
  <c r="G96"/>
  <c r="V96" s="1"/>
  <c r="R96"/>
  <c r="X95"/>
  <c r="U95"/>
  <c r="F97" i="10" l="1"/>
  <c r="M97"/>
  <c r="G97"/>
  <c r="B98"/>
  <c r="O97"/>
  <c r="H97"/>
  <c r="J97"/>
  <c r="K97"/>
  <c r="L97"/>
  <c r="P97"/>
  <c r="R97"/>
  <c r="Q97"/>
  <c r="V96"/>
  <c r="X96"/>
  <c r="W96"/>
  <c r="U96" i="1"/>
  <c r="X96"/>
  <c r="O97"/>
  <c r="M97"/>
  <c r="W97"/>
  <c r="J97"/>
  <c r="B98"/>
  <c r="R97"/>
  <c r="H97"/>
  <c r="G97"/>
  <c r="V97" s="1"/>
  <c r="F97"/>
  <c r="U97" i="10" l="1"/>
  <c r="M98"/>
  <c r="O98"/>
  <c r="U98" s="1"/>
  <c r="B99"/>
  <c r="F98"/>
  <c r="G98"/>
  <c r="H98"/>
  <c r="L98"/>
  <c r="K98"/>
  <c r="J98"/>
  <c r="P98"/>
  <c r="Q98"/>
  <c r="R98"/>
  <c r="V97"/>
  <c r="W97"/>
  <c r="X97"/>
  <c r="U97" i="1"/>
  <c r="X97"/>
  <c r="B99"/>
  <c r="M98"/>
  <c r="R98"/>
  <c r="O98"/>
  <c r="W98"/>
  <c r="J98"/>
  <c r="H98"/>
  <c r="G98"/>
  <c r="V98" s="1"/>
  <c r="F98"/>
  <c r="W98" i="10" l="1"/>
  <c r="G99"/>
  <c r="B100"/>
  <c r="F99"/>
  <c r="M99"/>
  <c r="O99"/>
  <c r="H99"/>
  <c r="J99"/>
  <c r="L99"/>
  <c r="K99"/>
  <c r="P99"/>
  <c r="Q99"/>
  <c r="R99"/>
  <c r="X98"/>
  <c r="V98"/>
  <c r="X98" i="1"/>
  <c r="J99"/>
  <c r="H99"/>
  <c r="G99"/>
  <c r="V99" s="1"/>
  <c r="F99"/>
  <c r="B100"/>
  <c r="R99"/>
  <c r="O99"/>
  <c r="M99"/>
  <c r="W99"/>
  <c r="U98"/>
  <c r="U99" i="10" l="1"/>
  <c r="G100"/>
  <c r="O100"/>
  <c r="F100"/>
  <c r="H100"/>
  <c r="M100"/>
  <c r="B101"/>
  <c r="J100"/>
  <c r="K100"/>
  <c r="L100"/>
  <c r="Q100"/>
  <c r="R100"/>
  <c r="P100"/>
  <c r="X99"/>
  <c r="W99"/>
  <c r="V99"/>
  <c r="X99" i="1"/>
  <c r="R100"/>
  <c r="X100" s="1"/>
  <c r="O100"/>
  <c r="W100"/>
  <c r="J100"/>
  <c r="H100"/>
  <c r="G100"/>
  <c r="V100" s="1"/>
  <c r="F100"/>
  <c r="M100"/>
  <c r="B101"/>
  <c r="U99"/>
  <c r="U100" i="10" l="1"/>
  <c r="V100"/>
  <c r="B102"/>
  <c r="G101"/>
  <c r="M101"/>
  <c r="F101"/>
  <c r="H101"/>
  <c r="O101"/>
  <c r="K101"/>
  <c r="L101"/>
  <c r="J101"/>
  <c r="R101"/>
  <c r="Q101"/>
  <c r="P101"/>
  <c r="X100"/>
  <c r="W100"/>
  <c r="U100" i="1"/>
  <c r="B102"/>
  <c r="R101"/>
  <c r="H101"/>
  <c r="J101"/>
  <c r="O101"/>
  <c r="M101"/>
  <c r="G101"/>
  <c r="V101" s="1"/>
  <c r="F101"/>
  <c r="W101"/>
  <c r="U101" i="10" l="1"/>
  <c r="W101"/>
  <c r="F102"/>
  <c r="G102"/>
  <c r="B103"/>
  <c r="H102"/>
  <c r="M102"/>
  <c r="O102"/>
  <c r="L102"/>
  <c r="J102"/>
  <c r="K102"/>
  <c r="R102"/>
  <c r="Q102"/>
  <c r="P102"/>
  <c r="X101"/>
  <c r="V101"/>
  <c r="X101" i="1"/>
  <c r="F102"/>
  <c r="B103"/>
  <c r="R102"/>
  <c r="O102"/>
  <c r="M102"/>
  <c r="W102"/>
  <c r="J102"/>
  <c r="H102"/>
  <c r="G102"/>
  <c r="V102" s="1"/>
  <c r="U101"/>
  <c r="M103" i="10" l="1"/>
  <c r="O103"/>
  <c r="F103"/>
  <c r="B104"/>
  <c r="G103"/>
  <c r="H103"/>
  <c r="J103"/>
  <c r="K103"/>
  <c r="L103"/>
  <c r="P103"/>
  <c r="R103"/>
  <c r="Q103"/>
  <c r="V102"/>
  <c r="U102"/>
  <c r="W102"/>
  <c r="X102"/>
  <c r="O103" i="1"/>
  <c r="M103"/>
  <c r="W103"/>
  <c r="J103"/>
  <c r="G103"/>
  <c r="V103" s="1"/>
  <c r="F103"/>
  <c r="B104"/>
  <c r="R103"/>
  <c r="H103"/>
  <c r="X102"/>
  <c r="U102"/>
  <c r="U103" i="10" l="1"/>
  <c r="F104"/>
  <c r="G104"/>
  <c r="O104"/>
  <c r="M104"/>
  <c r="B105"/>
  <c r="H104"/>
  <c r="L104"/>
  <c r="K104"/>
  <c r="J104"/>
  <c r="Q104"/>
  <c r="P104"/>
  <c r="R104"/>
  <c r="V103"/>
  <c r="W103"/>
  <c r="X103"/>
  <c r="X103" i="1"/>
  <c r="B105"/>
  <c r="R104"/>
  <c r="O104"/>
  <c r="M104"/>
  <c r="W104"/>
  <c r="J104"/>
  <c r="H104"/>
  <c r="G104"/>
  <c r="V104" s="1"/>
  <c r="F104"/>
  <c r="U103"/>
  <c r="V104" i="10" l="1"/>
  <c r="O105"/>
  <c r="B106"/>
  <c r="F105"/>
  <c r="G105"/>
  <c r="M105"/>
  <c r="H105"/>
  <c r="K105"/>
  <c r="J105"/>
  <c r="L105"/>
  <c r="R105"/>
  <c r="Q105"/>
  <c r="P105"/>
  <c r="U104"/>
  <c r="W104"/>
  <c r="X104"/>
  <c r="X104" i="1"/>
  <c r="B106"/>
  <c r="O105"/>
  <c r="M105"/>
  <c r="W105"/>
  <c r="J105"/>
  <c r="H105"/>
  <c r="G105"/>
  <c r="V105" s="1"/>
  <c r="F105"/>
  <c r="R105"/>
  <c r="U104"/>
  <c r="G106" i="10" l="1"/>
  <c r="M106"/>
  <c r="O106"/>
  <c r="U106" s="1"/>
  <c r="F106"/>
  <c r="B107"/>
  <c r="H106"/>
  <c r="L106"/>
  <c r="K106"/>
  <c r="J106"/>
  <c r="Q106"/>
  <c r="R106"/>
  <c r="P106"/>
  <c r="U105"/>
  <c r="W105"/>
  <c r="V105"/>
  <c r="X105"/>
  <c r="U105" i="1"/>
  <c r="X105"/>
  <c r="W106"/>
  <c r="J106"/>
  <c r="H106"/>
  <c r="G106"/>
  <c r="V106" s="1"/>
  <c r="F106"/>
  <c r="R106"/>
  <c r="O106"/>
  <c r="M106"/>
  <c r="B107"/>
  <c r="X106" i="10" l="1"/>
  <c r="F107"/>
  <c r="M107"/>
  <c r="O107"/>
  <c r="U107" s="1"/>
  <c r="B108"/>
  <c r="G107"/>
  <c r="H107"/>
  <c r="K107"/>
  <c r="L107"/>
  <c r="J107"/>
  <c r="P107"/>
  <c r="Q107"/>
  <c r="R107"/>
  <c r="V106"/>
  <c r="W106"/>
  <c r="X106" i="1"/>
  <c r="U106"/>
  <c r="R107"/>
  <c r="M107"/>
  <c r="W107"/>
  <c r="J107"/>
  <c r="H107"/>
  <c r="G107"/>
  <c r="V107" s="1"/>
  <c r="B108"/>
  <c r="O107"/>
  <c r="F107"/>
  <c r="X107" i="10" l="1"/>
  <c r="B109"/>
  <c r="O108"/>
  <c r="F108"/>
  <c r="G108"/>
  <c r="M108"/>
  <c r="H108"/>
  <c r="L108"/>
  <c r="J108"/>
  <c r="K108"/>
  <c r="R108"/>
  <c r="P108"/>
  <c r="Q108"/>
  <c r="V107"/>
  <c r="W107"/>
  <c r="X107" i="1"/>
  <c r="U107"/>
  <c r="R108"/>
  <c r="J108"/>
  <c r="G108"/>
  <c r="V108" s="1"/>
  <c r="F108"/>
  <c r="B109"/>
  <c r="O108"/>
  <c r="H108"/>
  <c r="M108"/>
  <c r="W108"/>
  <c r="U108" i="10" l="1"/>
  <c r="W108"/>
  <c r="X108"/>
  <c r="F109"/>
  <c r="G109"/>
  <c r="B110"/>
  <c r="M109"/>
  <c r="O109"/>
  <c r="H109"/>
  <c r="L109"/>
  <c r="K109"/>
  <c r="J109"/>
  <c r="Q109"/>
  <c r="P109"/>
  <c r="R109"/>
  <c r="V108"/>
  <c r="X108" i="1"/>
  <c r="B110"/>
  <c r="R109"/>
  <c r="O109"/>
  <c r="M109"/>
  <c r="W109"/>
  <c r="J109"/>
  <c r="H109"/>
  <c r="G109"/>
  <c r="V109" s="1"/>
  <c r="F109"/>
  <c r="U108"/>
  <c r="M110" i="10" l="1"/>
  <c r="O110"/>
  <c r="B111"/>
  <c r="G110"/>
  <c r="F110"/>
  <c r="H110"/>
  <c r="L110"/>
  <c r="J110"/>
  <c r="K110"/>
  <c r="P110"/>
  <c r="R110"/>
  <c r="Q110"/>
  <c r="W109"/>
  <c r="V109"/>
  <c r="U109"/>
  <c r="X109"/>
  <c r="X109" i="1"/>
  <c r="H110"/>
  <c r="G110"/>
  <c r="V110" s="1"/>
  <c r="F110"/>
  <c r="J110"/>
  <c r="O110"/>
  <c r="M110"/>
  <c r="B111"/>
  <c r="W110"/>
  <c r="R110"/>
  <c r="U109"/>
  <c r="U110" i="10" l="1"/>
  <c r="V110"/>
  <c r="B112"/>
  <c r="G111"/>
  <c r="M111"/>
  <c r="F111"/>
  <c r="O111"/>
  <c r="H111"/>
  <c r="L111"/>
  <c r="J111"/>
  <c r="K111"/>
  <c r="R111"/>
  <c r="P111"/>
  <c r="Q111"/>
  <c r="X110"/>
  <c r="W110"/>
  <c r="U110" i="1"/>
  <c r="R111"/>
  <c r="O111"/>
  <c r="M111"/>
  <c r="F111"/>
  <c r="B112"/>
  <c r="W111"/>
  <c r="J111"/>
  <c r="H111"/>
  <c r="G111"/>
  <c r="V111" s="1"/>
  <c r="X110"/>
  <c r="U111" i="10" l="1"/>
  <c r="M112"/>
  <c r="B113"/>
  <c r="F112"/>
  <c r="G112"/>
  <c r="O112"/>
  <c r="H112"/>
  <c r="J112"/>
  <c r="L112"/>
  <c r="K112"/>
  <c r="P112"/>
  <c r="Q112"/>
  <c r="R112"/>
  <c r="W111"/>
  <c r="X111"/>
  <c r="V111"/>
  <c r="X111" i="1"/>
  <c r="B113"/>
  <c r="R112"/>
  <c r="O112"/>
  <c r="M112"/>
  <c r="W112"/>
  <c r="F112"/>
  <c r="J112"/>
  <c r="H112"/>
  <c r="G112"/>
  <c r="V112" s="1"/>
  <c r="U111"/>
  <c r="M113" i="10" l="1"/>
  <c r="B114"/>
  <c r="F113"/>
  <c r="G113"/>
  <c r="O113"/>
  <c r="H113"/>
  <c r="K113"/>
  <c r="J113"/>
  <c r="L113"/>
  <c r="R113"/>
  <c r="Q113"/>
  <c r="P113"/>
  <c r="V112"/>
  <c r="W112"/>
  <c r="U112"/>
  <c r="X112"/>
  <c r="X112" i="1"/>
  <c r="U112"/>
  <c r="B114"/>
  <c r="R113"/>
  <c r="O113"/>
  <c r="M113"/>
  <c r="W113"/>
  <c r="J113"/>
  <c r="H113"/>
  <c r="G113"/>
  <c r="V113" s="1"/>
  <c r="F113"/>
  <c r="U113" i="10" l="1"/>
  <c r="G114"/>
  <c r="O114"/>
  <c r="U114" s="1"/>
  <c r="H114"/>
  <c r="F114"/>
  <c r="M114"/>
  <c r="B115"/>
  <c r="K114"/>
  <c r="L114"/>
  <c r="J114"/>
  <c r="Q114"/>
  <c r="R114"/>
  <c r="P114"/>
  <c r="X113"/>
  <c r="V113"/>
  <c r="W113"/>
  <c r="X113" i="1"/>
  <c r="O114"/>
  <c r="M114"/>
  <c r="W114"/>
  <c r="J114"/>
  <c r="H114"/>
  <c r="B115"/>
  <c r="R114"/>
  <c r="G114"/>
  <c r="V114" s="1"/>
  <c r="F114"/>
  <c r="U113"/>
  <c r="X114" i="10" l="1"/>
  <c r="W114"/>
  <c r="M115"/>
  <c r="B116"/>
  <c r="O115"/>
  <c r="F115"/>
  <c r="G115"/>
  <c r="H115"/>
  <c r="J115"/>
  <c r="K115"/>
  <c r="L115"/>
  <c r="Q115"/>
  <c r="P115"/>
  <c r="R115"/>
  <c r="V114"/>
  <c r="X114" i="1"/>
  <c r="U114"/>
  <c r="W115"/>
  <c r="B116"/>
  <c r="R115"/>
  <c r="O115"/>
  <c r="M115"/>
  <c r="J115"/>
  <c r="H115"/>
  <c r="G115"/>
  <c r="V115" s="1"/>
  <c r="F115"/>
  <c r="U115" i="10" l="1"/>
  <c r="F116"/>
  <c r="G116"/>
  <c r="M116"/>
  <c r="O116"/>
  <c r="B117"/>
  <c r="H116"/>
  <c r="L116"/>
  <c r="J116"/>
  <c r="K116"/>
  <c r="Q116"/>
  <c r="R116"/>
  <c r="P116"/>
  <c r="V115"/>
  <c r="W115"/>
  <c r="X115"/>
  <c r="X115" i="1"/>
  <c r="B117"/>
  <c r="O116"/>
  <c r="R116"/>
  <c r="M116"/>
  <c r="W116"/>
  <c r="J116"/>
  <c r="H116"/>
  <c r="G116"/>
  <c r="V116" s="1"/>
  <c r="F116"/>
  <c r="U115"/>
  <c r="V116" i="10" l="1"/>
  <c r="O117"/>
  <c r="F117"/>
  <c r="M117"/>
  <c r="G117"/>
  <c r="B118"/>
  <c r="H117"/>
  <c r="L117"/>
  <c r="J117"/>
  <c r="K117"/>
  <c r="R117"/>
  <c r="Q117"/>
  <c r="P117"/>
  <c r="U116"/>
  <c r="X116"/>
  <c r="W116"/>
  <c r="U116" i="1"/>
  <c r="X116"/>
  <c r="J117"/>
  <c r="H117"/>
  <c r="G117"/>
  <c r="V117" s="1"/>
  <c r="F117"/>
  <c r="R117"/>
  <c r="O117"/>
  <c r="M117"/>
  <c r="W117"/>
  <c r="B118"/>
  <c r="U117" i="10" l="1"/>
  <c r="B119"/>
  <c r="F118"/>
  <c r="O118"/>
  <c r="M118"/>
  <c r="G118"/>
  <c r="H118"/>
  <c r="J118"/>
  <c r="L118"/>
  <c r="K118"/>
  <c r="R118"/>
  <c r="P118"/>
  <c r="Q118"/>
  <c r="X117"/>
  <c r="V117"/>
  <c r="W117"/>
  <c r="X117" i="1"/>
  <c r="U117"/>
  <c r="R118"/>
  <c r="O118"/>
  <c r="G118"/>
  <c r="V118" s="1"/>
  <c r="B119"/>
  <c r="J118"/>
  <c r="H118"/>
  <c r="F118"/>
  <c r="M118"/>
  <c r="W118"/>
  <c r="F119" i="10" l="1"/>
  <c r="O119"/>
  <c r="U119" s="1"/>
  <c r="B120"/>
  <c r="G119"/>
  <c r="H119"/>
  <c r="M119"/>
  <c r="L119"/>
  <c r="K119"/>
  <c r="J119"/>
  <c r="Q119"/>
  <c r="P119"/>
  <c r="R119"/>
  <c r="X118"/>
  <c r="V118"/>
  <c r="U118"/>
  <c r="W118"/>
  <c r="X118" i="1"/>
  <c r="U118"/>
  <c r="B120"/>
  <c r="R119"/>
  <c r="O119"/>
  <c r="M119"/>
  <c r="W119"/>
  <c r="J119"/>
  <c r="H119"/>
  <c r="G119"/>
  <c r="V119" s="1"/>
  <c r="F119"/>
  <c r="W119" i="10" l="1"/>
  <c r="V119"/>
  <c r="M120"/>
  <c r="O120"/>
  <c r="B121"/>
  <c r="G120"/>
  <c r="F120"/>
  <c r="H120"/>
  <c r="J120"/>
  <c r="L120"/>
  <c r="K120"/>
  <c r="Q120"/>
  <c r="P120"/>
  <c r="R120"/>
  <c r="X119"/>
  <c r="X119" i="1"/>
  <c r="F120"/>
  <c r="B121"/>
  <c r="W120"/>
  <c r="R120"/>
  <c r="O120"/>
  <c r="M120"/>
  <c r="J120"/>
  <c r="H120"/>
  <c r="G120"/>
  <c r="V120" s="1"/>
  <c r="U119"/>
  <c r="U120" i="10" l="1"/>
  <c r="F121"/>
  <c r="M121"/>
  <c r="O121"/>
  <c r="B122"/>
  <c r="G121"/>
  <c r="H121"/>
  <c r="J121"/>
  <c r="K121"/>
  <c r="L121"/>
  <c r="R121"/>
  <c r="Q121"/>
  <c r="P121"/>
  <c r="W120"/>
  <c r="V120"/>
  <c r="X120"/>
  <c r="O121" i="1"/>
  <c r="M121"/>
  <c r="W121"/>
  <c r="J121"/>
  <c r="R121"/>
  <c r="H121"/>
  <c r="G121"/>
  <c r="V121" s="1"/>
  <c r="F121"/>
  <c r="B122"/>
  <c r="X120"/>
  <c r="U120"/>
  <c r="U121" i="10" l="1"/>
  <c r="X121"/>
  <c r="M122"/>
  <c r="O122"/>
  <c r="F122"/>
  <c r="G122"/>
  <c r="B123"/>
  <c r="H122"/>
  <c r="J122"/>
  <c r="K122"/>
  <c r="L122"/>
  <c r="Q122"/>
  <c r="R122"/>
  <c r="P122"/>
  <c r="V121"/>
  <c r="W121"/>
  <c r="X121" i="1"/>
  <c r="B123"/>
  <c r="M122"/>
  <c r="R122"/>
  <c r="O122"/>
  <c r="F122"/>
  <c r="W122"/>
  <c r="J122"/>
  <c r="H122"/>
  <c r="G122"/>
  <c r="V122" s="1"/>
  <c r="U121"/>
  <c r="U122" i="10" l="1"/>
  <c r="X122"/>
  <c r="V122"/>
  <c r="G123"/>
  <c r="B124"/>
  <c r="F123"/>
  <c r="M123"/>
  <c r="O123"/>
  <c r="H123"/>
  <c r="K123"/>
  <c r="J123"/>
  <c r="L123"/>
  <c r="P123"/>
  <c r="R123"/>
  <c r="Q123"/>
  <c r="W122"/>
  <c r="W123" i="1"/>
  <c r="J123"/>
  <c r="H123"/>
  <c r="G123"/>
  <c r="V123" s="1"/>
  <c r="F123"/>
  <c r="B124"/>
  <c r="M123"/>
  <c r="R123"/>
  <c r="O123"/>
  <c r="X122"/>
  <c r="U122"/>
  <c r="U123" i="10" l="1"/>
  <c r="G124"/>
  <c r="O124"/>
  <c r="H124"/>
  <c r="M124"/>
  <c r="B125"/>
  <c r="F124"/>
  <c r="K124"/>
  <c r="J124"/>
  <c r="L124"/>
  <c r="P124"/>
  <c r="R124"/>
  <c r="Q124"/>
  <c r="X123"/>
  <c r="W123"/>
  <c r="V123"/>
  <c r="X123" i="1"/>
  <c r="W124"/>
  <c r="J124"/>
  <c r="H124"/>
  <c r="G124"/>
  <c r="V124" s="1"/>
  <c r="F124"/>
  <c r="B125"/>
  <c r="R124"/>
  <c r="O124"/>
  <c r="M124"/>
  <c r="U123"/>
  <c r="U124" i="10" l="1"/>
  <c r="B126"/>
  <c r="G125"/>
  <c r="M125"/>
  <c r="O125"/>
  <c r="F125"/>
  <c r="H125"/>
  <c r="K125"/>
  <c r="L125"/>
  <c r="J125"/>
  <c r="R125"/>
  <c r="Q125"/>
  <c r="P125"/>
  <c r="X124"/>
  <c r="V124"/>
  <c r="W124"/>
  <c r="X124" i="1"/>
  <c r="R125"/>
  <c r="H125"/>
  <c r="F125"/>
  <c r="W125"/>
  <c r="J125"/>
  <c r="O125"/>
  <c r="M125"/>
  <c r="G125"/>
  <c r="V125" s="1"/>
  <c r="B126"/>
  <c r="U124"/>
  <c r="U125" i="10" l="1"/>
  <c r="W125"/>
  <c r="V125"/>
  <c r="F126"/>
  <c r="G126"/>
  <c r="B127"/>
  <c r="M126"/>
  <c r="O126"/>
  <c r="H126"/>
  <c r="L126"/>
  <c r="K126"/>
  <c r="J126"/>
  <c r="R126"/>
  <c r="P126"/>
  <c r="Q126"/>
  <c r="X125"/>
  <c r="X125" i="1"/>
  <c r="U125"/>
  <c r="B127"/>
  <c r="R126"/>
  <c r="O126"/>
  <c r="M126"/>
  <c r="W126"/>
  <c r="J126"/>
  <c r="G126"/>
  <c r="V126" s="1"/>
  <c r="F126"/>
  <c r="H126"/>
  <c r="M127" i="10" l="1"/>
  <c r="O127"/>
  <c r="F127"/>
  <c r="G127"/>
  <c r="B128"/>
  <c r="H127"/>
  <c r="J127"/>
  <c r="K127"/>
  <c r="L127"/>
  <c r="R127"/>
  <c r="P127"/>
  <c r="Q127"/>
  <c r="U126"/>
  <c r="X126"/>
  <c r="V126"/>
  <c r="W126"/>
  <c r="U126" i="1"/>
  <c r="G127"/>
  <c r="V127" s="1"/>
  <c r="F127"/>
  <c r="H127"/>
  <c r="B128"/>
  <c r="R127"/>
  <c r="O127"/>
  <c r="J127"/>
  <c r="M127"/>
  <c r="W127"/>
  <c r="X126"/>
  <c r="U127" i="10" l="1"/>
  <c r="F128"/>
  <c r="G128"/>
  <c r="O128"/>
  <c r="M128"/>
  <c r="B129"/>
  <c r="H128"/>
  <c r="L128"/>
  <c r="J128"/>
  <c r="K128"/>
  <c r="P128"/>
  <c r="Q128"/>
  <c r="R128"/>
  <c r="X127"/>
  <c r="W127"/>
  <c r="V127"/>
  <c r="X127" i="1"/>
  <c r="R128"/>
  <c r="O128"/>
  <c r="M128"/>
  <c r="W128"/>
  <c r="B129"/>
  <c r="J128"/>
  <c r="H128"/>
  <c r="G128"/>
  <c r="V128" s="1"/>
  <c r="F128"/>
  <c r="U127"/>
  <c r="U128" i="10" l="1"/>
  <c r="V128"/>
  <c r="W128"/>
  <c r="O129"/>
  <c r="B130"/>
  <c r="F129"/>
  <c r="G129"/>
  <c r="H129"/>
  <c r="M129"/>
  <c r="J129"/>
  <c r="L129"/>
  <c r="K129"/>
  <c r="Q129"/>
  <c r="R129"/>
  <c r="P129"/>
  <c r="X128"/>
  <c r="U128" i="1"/>
  <c r="X128"/>
  <c r="B130"/>
  <c r="O129"/>
  <c r="R129"/>
  <c r="G129"/>
  <c r="V129" s="1"/>
  <c r="F129"/>
  <c r="M129"/>
  <c r="W129"/>
  <c r="J129"/>
  <c r="H129"/>
  <c r="U129" i="10" l="1"/>
  <c r="X129"/>
  <c r="G130"/>
  <c r="F130"/>
  <c r="M130"/>
  <c r="O130"/>
  <c r="B131"/>
  <c r="H130"/>
  <c r="J130"/>
  <c r="L130"/>
  <c r="K130"/>
  <c r="R130"/>
  <c r="Q130"/>
  <c r="P130"/>
  <c r="V129"/>
  <c r="W129"/>
  <c r="U129" i="1"/>
  <c r="X129"/>
  <c r="R130"/>
  <c r="O130"/>
  <c r="M130"/>
  <c r="W130"/>
  <c r="J130"/>
  <c r="H130"/>
  <c r="G130"/>
  <c r="V130" s="1"/>
  <c r="B131"/>
  <c r="F130"/>
  <c r="U130" i="10" l="1"/>
  <c r="V130"/>
  <c r="W130"/>
  <c r="F131"/>
  <c r="M131"/>
  <c r="G131"/>
  <c r="O131"/>
  <c r="B132"/>
  <c r="H131"/>
  <c r="L131"/>
  <c r="J131"/>
  <c r="K131"/>
  <c r="P131"/>
  <c r="R131"/>
  <c r="Q131"/>
  <c r="X130"/>
  <c r="X130" i="1"/>
  <c r="U130"/>
  <c r="M131"/>
  <c r="W131"/>
  <c r="J131"/>
  <c r="H131"/>
  <c r="G131"/>
  <c r="V131" s="1"/>
  <c r="B132"/>
  <c r="R131"/>
  <c r="O131"/>
  <c r="F131"/>
  <c r="U131" i="10" l="1"/>
  <c r="B133"/>
  <c r="O132"/>
  <c r="U132" s="1"/>
  <c r="F132"/>
  <c r="G132"/>
  <c r="M132"/>
  <c r="H132"/>
  <c r="L132"/>
  <c r="K132"/>
  <c r="J132"/>
  <c r="R132"/>
  <c r="Q132"/>
  <c r="P132"/>
  <c r="X131"/>
  <c r="V131"/>
  <c r="W131"/>
  <c r="U131" i="1"/>
  <c r="R132"/>
  <c r="J132"/>
  <c r="O132"/>
  <c r="M132"/>
  <c r="W132"/>
  <c r="H132"/>
  <c r="G132"/>
  <c r="V132" s="1"/>
  <c r="F132"/>
  <c r="B133"/>
  <c r="X131"/>
  <c r="F133" i="10" l="1"/>
  <c r="G133"/>
  <c r="B134"/>
  <c r="M133"/>
  <c r="O133"/>
  <c r="H133"/>
  <c r="L133"/>
  <c r="J133"/>
  <c r="K133"/>
  <c r="R133"/>
  <c r="P133"/>
  <c r="Q133"/>
  <c r="X132"/>
  <c r="W132"/>
  <c r="V132"/>
  <c r="X132" i="1"/>
  <c r="B134"/>
  <c r="M133"/>
  <c r="R133"/>
  <c r="O133"/>
  <c r="W133"/>
  <c r="J133"/>
  <c r="H133"/>
  <c r="G133"/>
  <c r="V133" s="1"/>
  <c r="F133"/>
  <c r="U132"/>
  <c r="U133" i="10" l="1"/>
  <c r="X133"/>
  <c r="M134"/>
  <c r="O134"/>
  <c r="B135"/>
  <c r="G134"/>
  <c r="F134"/>
  <c r="H134"/>
  <c r="J134"/>
  <c r="K134"/>
  <c r="L134"/>
  <c r="Q134"/>
  <c r="P134"/>
  <c r="R134"/>
  <c r="V133"/>
  <c r="W133"/>
  <c r="H134" i="1"/>
  <c r="G134"/>
  <c r="V134" s="1"/>
  <c r="F134"/>
  <c r="R134"/>
  <c r="O134"/>
  <c r="M134"/>
  <c r="W134"/>
  <c r="J134"/>
  <c r="B135"/>
  <c r="X133"/>
  <c r="U133"/>
  <c r="U134" i="10" l="1"/>
  <c r="X134"/>
  <c r="W134"/>
  <c r="B136"/>
  <c r="G135"/>
  <c r="M135"/>
  <c r="O135"/>
  <c r="F135"/>
  <c r="H135"/>
  <c r="J135"/>
  <c r="K135"/>
  <c r="L135"/>
  <c r="R135"/>
  <c r="P135"/>
  <c r="Q135"/>
  <c r="V134"/>
  <c r="X134" i="1"/>
  <c r="U134"/>
  <c r="R135"/>
  <c r="O135"/>
  <c r="M135"/>
  <c r="F135"/>
  <c r="B136"/>
  <c r="H135"/>
  <c r="W135"/>
  <c r="J135"/>
  <c r="G135"/>
  <c r="V135" s="1"/>
  <c r="V135" i="10" l="1"/>
  <c r="W135"/>
  <c r="M136"/>
  <c r="F136"/>
  <c r="G136"/>
  <c r="O136"/>
  <c r="B137"/>
  <c r="H136"/>
  <c r="K136"/>
  <c r="L136"/>
  <c r="J136"/>
  <c r="Q136"/>
  <c r="P136"/>
  <c r="R136"/>
  <c r="U135"/>
  <c r="X135"/>
  <c r="U135" i="1"/>
  <c r="X135"/>
  <c r="B137"/>
  <c r="M136"/>
  <c r="W136"/>
  <c r="J136"/>
  <c r="H136"/>
  <c r="G136"/>
  <c r="V136" s="1"/>
  <c r="F136"/>
  <c r="R136"/>
  <c r="O136"/>
  <c r="M137" i="10" l="1"/>
  <c r="B138"/>
  <c r="F137"/>
  <c r="O137"/>
  <c r="G137"/>
  <c r="H137"/>
  <c r="L137"/>
  <c r="K137"/>
  <c r="J137"/>
  <c r="Q137"/>
  <c r="R137"/>
  <c r="P137"/>
  <c r="W136"/>
  <c r="U136"/>
  <c r="V136"/>
  <c r="X136"/>
  <c r="X136" i="1"/>
  <c r="U136"/>
  <c r="B138"/>
  <c r="R137"/>
  <c r="J137"/>
  <c r="O137"/>
  <c r="M137"/>
  <c r="W137"/>
  <c r="H137"/>
  <c r="G137"/>
  <c r="V137" s="1"/>
  <c r="F137"/>
  <c r="G138" i="10" l="1"/>
  <c r="O138"/>
  <c r="M138"/>
  <c r="B139"/>
  <c r="F138"/>
  <c r="H138"/>
  <c r="J138"/>
  <c r="K138"/>
  <c r="L138"/>
  <c r="P138"/>
  <c r="Q138"/>
  <c r="R138"/>
  <c r="W137"/>
  <c r="V137"/>
  <c r="U137"/>
  <c r="X137"/>
  <c r="X137" i="1"/>
  <c r="O138"/>
  <c r="M138"/>
  <c r="W138"/>
  <c r="J138"/>
  <c r="H138"/>
  <c r="G138"/>
  <c r="V138" s="1"/>
  <c r="F138"/>
  <c r="B139"/>
  <c r="R138"/>
  <c r="U137"/>
  <c r="U138" i="10" l="1"/>
  <c r="M139"/>
  <c r="B140"/>
  <c r="F139"/>
  <c r="G139"/>
  <c r="O139"/>
  <c r="H139"/>
  <c r="J139"/>
  <c r="K139"/>
  <c r="L139"/>
  <c r="P139"/>
  <c r="Q139"/>
  <c r="R139"/>
  <c r="V138"/>
  <c r="W138"/>
  <c r="X138"/>
  <c r="U138" i="1"/>
  <c r="X138"/>
  <c r="W139"/>
  <c r="B140"/>
  <c r="R139"/>
  <c r="O139"/>
  <c r="M139"/>
  <c r="J139"/>
  <c r="H139"/>
  <c r="G139"/>
  <c r="V139" s="1"/>
  <c r="F139"/>
  <c r="X139" i="10" l="1"/>
  <c r="W139"/>
  <c r="F140"/>
  <c r="G140"/>
  <c r="B141"/>
  <c r="M140"/>
  <c r="O140"/>
  <c r="H140"/>
  <c r="L140"/>
  <c r="K140"/>
  <c r="J140"/>
  <c r="Q140"/>
  <c r="R140"/>
  <c r="P140"/>
  <c r="U139"/>
  <c r="V139"/>
  <c r="X139" i="1"/>
  <c r="U139"/>
  <c r="J140"/>
  <c r="H140"/>
  <c r="G140"/>
  <c r="V140" s="1"/>
  <c r="F140"/>
  <c r="O140"/>
  <c r="M140"/>
  <c r="B141"/>
  <c r="W140"/>
  <c r="R140"/>
  <c r="O141" i="10" l="1"/>
  <c r="F141"/>
  <c r="M141"/>
  <c r="G141"/>
  <c r="B142"/>
  <c r="H141"/>
  <c r="K141"/>
  <c r="J141"/>
  <c r="L141"/>
  <c r="R141"/>
  <c r="P141"/>
  <c r="Q141"/>
  <c r="W140"/>
  <c r="U140"/>
  <c r="X140"/>
  <c r="V140"/>
  <c r="U140" i="1"/>
  <c r="J141"/>
  <c r="H141"/>
  <c r="G141"/>
  <c r="V141" s="1"/>
  <c r="F141"/>
  <c r="B142"/>
  <c r="R141"/>
  <c r="O141"/>
  <c r="M141"/>
  <c r="W141"/>
  <c r="X140"/>
  <c r="U141" i="10" l="1"/>
  <c r="W141"/>
  <c r="X141"/>
  <c r="B143"/>
  <c r="F142"/>
  <c r="O142"/>
  <c r="G142"/>
  <c r="M142"/>
  <c r="H142"/>
  <c r="J142"/>
  <c r="K142"/>
  <c r="L142"/>
  <c r="Q142"/>
  <c r="P142"/>
  <c r="R142"/>
  <c r="V141"/>
  <c r="X141" i="1"/>
  <c r="R142"/>
  <c r="O142"/>
  <c r="G142"/>
  <c r="V142" s="1"/>
  <c r="B143"/>
  <c r="F142"/>
  <c r="M142"/>
  <c r="W142"/>
  <c r="J142"/>
  <c r="H142"/>
  <c r="U141"/>
  <c r="U142" i="10" l="1"/>
  <c r="F143"/>
  <c r="O143"/>
  <c r="B144"/>
  <c r="G143"/>
  <c r="H143"/>
  <c r="M143"/>
  <c r="L143"/>
  <c r="J143"/>
  <c r="K143"/>
  <c r="Q143"/>
  <c r="R143"/>
  <c r="P143"/>
  <c r="X142"/>
  <c r="W142"/>
  <c r="V142"/>
  <c r="U142" i="1"/>
  <c r="X142"/>
  <c r="B144"/>
  <c r="R143"/>
  <c r="O143"/>
  <c r="M143"/>
  <c r="W143"/>
  <c r="J143"/>
  <c r="H143"/>
  <c r="G143"/>
  <c r="V143" s="1"/>
  <c r="F143"/>
  <c r="U143" i="10" l="1"/>
  <c r="M144"/>
  <c r="O144"/>
  <c r="U144" s="1"/>
  <c r="B145"/>
  <c r="G144"/>
  <c r="F144"/>
  <c r="H144"/>
  <c r="L144"/>
  <c r="K144"/>
  <c r="J144"/>
  <c r="Q144"/>
  <c r="R144"/>
  <c r="P144"/>
  <c r="V143"/>
  <c r="W143"/>
  <c r="X143"/>
  <c r="X143" i="1"/>
  <c r="F144"/>
  <c r="G144"/>
  <c r="V144" s="1"/>
  <c r="W144"/>
  <c r="J144"/>
  <c r="O144"/>
  <c r="M144"/>
  <c r="H144"/>
  <c r="R144"/>
  <c r="B145"/>
  <c r="U143"/>
  <c r="V144" i="10" l="1"/>
  <c r="W144"/>
  <c r="X144"/>
  <c r="F145"/>
  <c r="M145"/>
  <c r="G145"/>
  <c r="B146"/>
  <c r="O145"/>
  <c r="H145"/>
  <c r="J145"/>
  <c r="K145"/>
  <c r="L145"/>
  <c r="Q145"/>
  <c r="R145"/>
  <c r="P145"/>
  <c r="X144" i="1"/>
  <c r="O145"/>
  <c r="M145"/>
  <c r="W145"/>
  <c r="J145"/>
  <c r="B146"/>
  <c r="R145"/>
  <c r="H145"/>
  <c r="G145"/>
  <c r="V145" s="1"/>
  <c r="F145"/>
  <c r="U144"/>
  <c r="W145" i="10" l="1"/>
  <c r="X145"/>
  <c r="M146"/>
  <c r="O146"/>
  <c r="B147"/>
  <c r="G146"/>
  <c r="H146"/>
  <c r="F146"/>
  <c r="J146"/>
  <c r="L146"/>
  <c r="K146"/>
  <c r="P146"/>
  <c r="R146"/>
  <c r="Q146"/>
  <c r="V145"/>
  <c r="U145"/>
  <c r="U145" i="1"/>
  <c r="B147"/>
  <c r="M146"/>
  <c r="R146"/>
  <c r="O146"/>
  <c r="W146"/>
  <c r="J146"/>
  <c r="H146"/>
  <c r="G146"/>
  <c r="V146" s="1"/>
  <c r="F146"/>
  <c r="X145"/>
  <c r="U146" i="10" l="1"/>
  <c r="X146"/>
  <c r="G147"/>
  <c r="B148"/>
  <c r="F147"/>
  <c r="M147"/>
  <c r="O147"/>
  <c r="H147"/>
  <c r="K147"/>
  <c r="J147"/>
  <c r="L147"/>
  <c r="P147"/>
  <c r="Q147"/>
  <c r="R147"/>
  <c r="V146"/>
  <c r="W146"/>
  <c r="R147" i="1"/>
  <c r="O147"/>
  <c r="M147"/>
  <c r="W147"/>
  <c r="J147"/>
  <c r="H147"/>
  <c r="G147"/>
  <c r="V147" s="1"/>
  <c r="F147"/>
  <c r="B148"/>
  <c r="U146"/>
  <c r="X146"/>
  <c r="W147" i="10" l="1"/>
  <c r="G148"/>
  <c r="O148"/>
  <c r="U148" s="1"/>
  <c r="F148"/>
  <c r="H148"/>
  <c r="B149"/>
  <c r="M148"/>
  <c r="L148"/>
  <c r="K148"/>
  <c r="J148"/>
  <c r="Q148"/>
  <c r="P148"/>
  <c r="R148"/>
  <c r="V147"/>
  <c r="U147"/>
  <c r="X147"/>
  <c r="X147" i="1"/>
  <c r="U147"/>
  <c r="W148"/>
  <c r="J148"/>
  <c r="H148"/>
  <c r="G148"/>
  <c r="V148" s="1"/>
  <c r="F148"/>
  <c r="B149"/>
  <c r="R148"/>
  <c r="O148"/>
  <c r="M148"/>
  <c r="B150" i="10" l="1"/>
  <c r="G149"/>
  <c r="M149"/>
  <c r="H149"/>
  <c r="O149"/>
  <c r="F149"/>
  <c r="J149"/>
  <c r="K149"/>
  <c r="L149"/>
  <c r="Q149"/>
  <c r="R149"/>
  <c r="P149"/>
  <c r="W148"/>
  <c r="V148"/>
  <c r="X148"/>
  <c r="X148" i="1"/>
  <c r="R149"/>
  <c r="H149"/>
  <c r="O149"/>
  <c r="M149"/>
  <c r="W149"/>
  <c r="J149"/>
  <c r="G149"/>
  <c r="V149" s="1"/>
  <c r="F149"/>
  <c r="B150"/>
  <c r="U148"/>
  <c r="V149" i="10" l="1"/>
  <c r="W149"/>
  <c r="F150"/>
  <c r="G150"/>
  <c r="H150"/>
  <c r="M150"/>
  <c r="O150"/>
  <c r="B151"/>
  <c r="L150"/>
  <c r="K150"/>
  <c r="J150"/>
  <c r="R150"/>
  <c r="P150"/>
  <c r="Q150"/>
  <c r="U149"/>
  <c r="X149"/>
  <c r="X149" i="1"/>
  <c r="B151"/>
  <c r="W150"/>
  <c r="R150"/>
  <c r="O150"/>
  <c r="M150"/>
  <c r="J150"/>
  <c r="H150"/>
  <c r="G150"/>
  <c r="V150" s="1"/>
  <c r="F150"/>
  <c r="U149"/>
  <c r="M151" i="10" l="1"/>
  <c r="O151"/>
  <c r="F151"/>
  <c r="G151"/>
  <c r="B152"/>
  <c r="H151"/>
  <c r="L151"/>
  <c r="J151"/>
  <c r="K151"/>
  <c r="Q151"/>
  <c r="R151"/>
  <c r="P151"/>
  <c r="U150"/>
  <c r="V150"/>
  <c r="X150"/>
  <c r="W150"/>
  <c r="X150" i="1"/>
  <c r="U150"/>
  <c r="G151"/>
  <c r="V151" s="1"/>
  <c r="F151"/>
  <c r="R151"/>
  <c r="O151"/>
  <c r="M151"/>
  <c r="W151"/>
  <c r="J151"/>
  <c r="H151"/>
  <c r="B152"/>
  <c r="U151" i="10" l="1"/>
  <c r="X151"/>
  <c r="F152"/>
  <c r="G152"/>
  <c r="O152"/>
  <c r="M152"/>
  <c r="B153"/>
  <c r="H152"/>
  <c r="L152"/>
  <c r="J152"/>
  <c r="K152"/>
  <c r="P152"/>
  <c r="Q152"/>
  <c r="R152"/>
  <c r="W151"/>
  <c r="V151"/>
  <c r="X151" i="1"/>
  <c r="U151"/>
  <c r="R152"/>
  <c r="O152"/>
  <c r="M152"/>
  <c r="W152"/>
  <c r="B153"/>
  <c r="G152"/>
  <c r="V152" s="1"/>
  <c r="H152"/>
  <c r="F152"/>
  <c r="J152"/>
  <c r="U152" i="10" l="1"/>
  <c r="O153"/>
  <c r="B154"/>
  <c r="F153"/>
  <c r="G153"/>
  <c r="M153"/>
  <c r="H153"/>
  <c r="J153"/>
  <c r="K153"/>
  <c r="L153"/>
  <c r="R153"/>
  <c r="P153"/>
  <c r="Q153"/>
  <c r="V152"/>
  <c r="X152"/>
  <c r="W152"/>
  <c r="U152" i="1"/>
  <c r="B154"/>
  <c r="O153"/>
  <c r="W153"/>
  <c r="J153"/>
  <c r="H153"/>
  <c r="G153"/>
  <c r="V153" s="1"/>
  <c r="F153"/>
  <c r="M153"/>
  <c r="R153"/>
  <c r="X152"/>
  <c r="U153" i="10" l="1"/>
  <c r="G154"/>
  <c r="M154"/>
  <c r="O154"/>
  <c r="F154"/>
  <c r="B155"/>
  <c r="H154"/>
  <c r="L154"/>
  <c r="J154"/>
  <c r="K154"/>
  <c r="Q154"/>
  <c r="R154"/>
  <c r="P154"/>
  <c r="X153"/>
  <c r="V153"/>
  <c r="W153"/>
  <c r="U153" i="1"/>
  <c r="B155"/>
  <c r="R154"/>
  <c r="H154"/>
  <c r="O154"/>
  <c r="M154"/>
  <c r="W154"/>
  <c r="J154"/>
  <c r="G154"/>
  <c r="V154" s="1"/>
  <c r="F154"/>
  <c r="X153"/>
  <c r="U154" i="10" l="1"/>
  <c r="F155"/>
  <c r="M155"/>
  <c r="O155"/>
  <c r="B156"/>
  <c r="G155"/>
  <c r="H155"/>
  <c r="J155"/>
  <c r="K155"/>
  <c r="L155"/>
  <c r="P155"/>
  <c r="Q155"/>
  <c r="R155"/>
  <c r="V154"/>
  <c r="X154"/>
  <c r="W154"/>
  <c r="X154" i="1"/>
  <c r="M155"/>
  <c r="W155"/>
  <c r="J155"/>
  <c r="H155"/>
  <c r="G155"/>
  <c r="V155" s="1"/>
  <c r="O155"/>
  <c r="F155"/>
  <c r="R155"/>
  <c r="B156"/>
  <c r="U154"/>
  <c r="B157" i="10" l="1"/>
  <c r="O156"/>
  <c r="U156" s="1"/>
  <c r="F156"/>
  <c r="G156"/>
  <c r="M156"/>
  <c r="H156"/>
  <c r="K156"/>
  <c r="L156"/>
  <c r="J156"/>
  <c r="Q156"/>
  <c r="P156"/>
  <c r="R156"/>
  <c r="V155"/>
  <c r="U155"/>
  <c r="X155"/>
  <c r="W155"/>
  <c r="R156" i="1"/>
  <c r="J156"/>
  <c r="B157"/>
  <c r="O156"/>
  <c r="M156"/>
  <c r="W156"/>
  <c r="H156"/>
  <c r="G156"/>
  <c r="V156" s="1"/>
  <c r="F156"/>
  <c r="U155"/>
  <c r="X155"/>
  <c r="F157" i="10" l="1"/>
  <c r="G157"/>
  <c r="B158"/>
  <c r="M157"/>
  <c r="O157"/>
  <c r="H157"/>
  <c r="K157"/>
  <c r="J157"/>
  <c r="L157"/>
  <c r="P157"/>
  <c r="R157"/>
  <c r="Q157"/>
  <c r="W156"/>
  <c r="V156"/>
  <c r="X156"/>
  <c r="X156" i="1"/>
  <c r="H157"/>
  <c r="G157"/>
  <c r="V157" s="1"/>
  <c r="F157"/>
  <c r="B158"/>
  <c r="R157"/>
  <c r="J157"/>
  <c r="O157"/>
  <c r="M157"/>
  <c r="W157"/>
  <c r="U156"/>
  <c r="M158" i="10" l="1"/>
  <c r="O158"/>
  <c r="B159"/>
  <c r="G158"/>
  <c r="F158"/>
  <c r="H158"/>
  <c r="K158"/>
  <c r="J158"/>
  <c r="L158"/>
  <c r="P158"/>
  <c r="R158"/>
  <c r="Q158"/>
  <c r="U157"/>
  <c r="V157"/>
  <c r="W157"/>
  <c r="X157"/>
  <c r="X157" i="1"/>
  <c r="H158"/>
  <c r="G158"/>
  <c r="V158" s="1"/>
  <c r="F158"/>
  <c r="B159"/>
  <c r="R158"/>
  <c r="O158"/>
  <c r="M158"/>
  <c r="W158"/>
  <c r="J158"/>
  <c r="U157"/>
  <c r="U158" i="10" l="1"/>
  <c r="B160"/>
  <c r="G159"/>
  <c r="M159"/>
  <c r="F159"/>
  <c r="O159"/>
  <c r="H159"/>
  <c r="L159"/>
  <c r="J159"/>
  <c r="K159"/>
  <c r="R159"/>
  <c r="Q159"/>
  <c r="P159"/>
  <c r="V158"/>
  <c r="W158"/>
  <c r="X158"/>
  <c r="X158" i="1"/>
  <c r="R159"/>
  <c r="O159"/>
  <c r="M159"/>
  <c r="F159"/>
  <c r="H159"/>
  <c r="G159"/>
  <c r="V159" s="1"/>
  <c r="B160"/>
  <c r="W159"/>
  <c r="J159"/>
  <c r="U158"/>
  <c r="X159" i="10" l="1"/>
  <c r="M160"/>
  <c r="B161"/>
  <c r="F160"/>
  <c r="G160"/>
  <c r="H160"/>
  <c r="O160"/>
  <c r="K160"/>
  <c r="L160"/>
  <c r="J160"/>
  <c r="Q160"/>
  <c r="R160"/>
  <c r="P160"/>
  <c r="U159"/>
  <c r="W159"/>
  <c r="V159"/>
  <c r="U159" i="1"/>
  <c r="X159"/>
  <c r="B161"/>
  <c r="R160"/>
  <c r="O160"/>
  <c r="M160"/>
  <c r="W160"/>
  <c r="J160"/>
  <c r="H160"/>
  <c r="G160"/>
  <c r="V160" s="1"/>
  <c r="F160"/>
  <c r="M161" i="10" l="1"/>
  <c r="B162"/>
  <c r="F161"/>
  <c r="G161"/>
  <c r="O161"/>
  <c r="H161"/>
  <c r="K161"/>
  <c r="J161"/>
  <c r="L161"/>
  <c r="P161"/>
  <c r="R161"/>
  <c r="Q161"/>
  <c r="V160"/>
  <c r="W160"/>
  <c r="U160"/>
  <c r="X160"/>
  <c r="B162" i="1"/>
  <c r="F161"/>
  <c r="R161"/>
  <c r="O161"/>
  <c r="M161"/>
  <c r="W161"/>
  <c r="J161"/>
  <c r="H161"/>
  <c r="G161"/>
  <c r="V161" s="1"/>
  <c r="X160"/>
  <c r="U160"/>
  <c r="G162" i="10" l="1"/>
  <c r="O162"/>
  <c r="H162"/>
  <c r="F162"/>
  <c r="M162"/>
  <c r="B163"/>
  <c r="J162"/>
  <c r="K162"/>
  <c r="L162"/>
  <c r="Q162"/>
  <c r="P162"/>
  <c r="R162"/>
  <c r="U161"/>
  <c r="X161"/>
  <c r="V161"/>
  <c r="W161"/>
  <c r="X161" i="1"/>
  <c r="O162"/>
  <c r="M162"/>
  <c r="W162"/>
  <c r="J162"/>
  <c r="H162"/>
  <c r="R162"/>
  <c r="G162"/>
  <c r="V162" s="1"/>
  <c r="F162"/>
  <c r="B163"/>
  <c r="U161"/>
  <c r="U162" i="10" l="1"/>
  <c r="M163"/>
  <c r="B164"/>
  <c r="O163"/>
  <c r="H163"/>
  <c r="F163"/>
  <c r="G163"/>
  <c r="L163"/>
  <c r="J163"/>
  <c r="K163"/>
  <c r="Q163"/>
  <c r="P163"/>
  <c r="R163"/>
  <c r="W162"/>
  <c r="V162"/>
  <c r="X162"/>
  <c r="X162" i="1"/>
  <c r="W163"/>
  <c r="O163"/>
  <c r="G163"/>
  <c r="V163" s="1"/>
  <c r="H163"/>
  <c r="M163"/>
  <c r="J163"/>
  <c r="F163"/>
  <c r="B164"/>
  <c r="R163"/>
  <c r="U162"/>
  <c r="U163" i="10" l="1"/>
  <c r="F164"/>
  <c r="G164"/>
  <c r="M164"/>
  <c r="O164"/>
  <c r="B165"/>
  <c r="H164"/>
  <c r="J164"/>
  <c r="K164"/>
  <c r="L164"/>
  <c r="P164"/>
  <c r="R164"/>
  <c r="Q164"/>
  <c r="W163"/>
  <c r="V163"/>
  <c r="X163"/>
  <c r="U163" i="1"/>
  <c r="R164"/>
  <c r="O164"/>
  <c r="M164"/>
  <c r="W164"/>
  <c r="J164"/>
  <c r="H164"/>
  <c r="G164"/>
  <c r="V164" s="1"/>
  <c r="F164"/>
  <c r="B165"/>
  <c r="X163"/>
  <c r="O165" i="10" l="1"/>
  <c r="U165" s="1"/>
  <c r="F165"/>
  <c r="M165"/>
  <c r="G165"/>
  <c r="B166"/>
  <c r="H165"/>
  <c r="L165"/>
  <c r="J165"/>
  <c r="K165"/>
  <c r="R165"/>
  <c r="Q165"/>
  <c r="P165"/>
  <c r="V164"/>
  <c r="U164"/>
  <c r="X164"/>
  <c r="W164"/>
  <c r="X164" i="1"/>
  <c r="U164"/>
  <c r="J165"/>
  <c r="H165"/>
  <c r="G165"/>
  <c r="V165" s="1"/>
  <c r="F165"/>
  <c r="B166"/>
  <c r="R165"/>
  <c r="O165"/>
  <c r="M165"/>
  <c r="W165"/>
  <c r="B167" i="10" l="1"/>
  <c r="F166"/>
  <c r="O166"/>
  <c r="U166" s="1"/>
  <c r="G166"/>
  <c r="M166"/>
  <c r="H166"/>
  <c r="K166"/>
  <c r="L166"/>
  <c r="J166"/>
  <c r="R166"/>
  <c r="Q166"/>
  <c r="P166"/>
  <c r="X165"/>
  <c r="W165"/>
  <c r="V165"/>
  <c r="X165" i="1"/>
  <c r="R166"/>
  <c r="O166"/>
  <c r="G166"/>
  <c r="V166" s="1"/>
  <c r="M166"/>
  <c r="W166"/>
  <c r="J166"/>
  <c r="H166"/>
  <c r="F166"/>
  <c r="B167"/>
  <c r="U165"/>
  <c r="F167" i="10" l="1"/>
  <c r="O167"/>
  <c r="B168"/>
  <c r="G167"/>
  <c r="H167"/>
  <c r="M167"/>
  <c r="L167"/>
  <c r="K167"/>
  <c r="J167"/>
  <c r="P167"/>
  <c r="R167"/>
  <c r="Q167"/>
  <c r="X166"/>
  <c r="W166"/>
  <c r="V166"/>
  <c r="U166" i="1"/>
  <c r="X166"/>
  <c r="B168"/>
  <c r="R167"/>
  <c r="J167"/>
  <c r="O167"/>
  <c r="M167"/>
  <c r="W167"/>
  <c r="H167"/>
  <c r="G167"/>
  <c r="V167" s="1"/>
  <c r="F167"/>
  <c r="U167" i="10" l="1"/>
  <c r="M168"/>
  <c r="O168"/>
  <c r="B169"/>
  <c r="G168"/>
  <c r="F168"/>
  <c r="H168"/>
  <c r="K168"/>
  <c r="L168"/>
  <c r="J168"/>
  <c r="Q168"/>
  <c r="R168"/>
  <c r="P168"/>
  <c r="V167"/>
  <c r="X167"/>
  <c r="W167"/>
  <c r="X167" i="1"/>
  <c r="F168"/>
  <c r="O168"/>
  <c r="M168"/>
  <c r="W168"/>
  <c r="J168"/>
  <c r="H168"/>
  <c r="G168"/>
  <c r="V168" s="1"/>
  <c r="B169"/>
  <c r="R168"/>
  <c r="U167"/>
  <c r="U168" i="10" l="1"/>
  <c r="F169"/>
  <c r="M169"/>
  <c r="O169"/>
  <c r="B170"/>
  <c r="G169"/>
  <c r="H169"/>
  <c r="K169"/>
  <c r="J169"/>
  <c r="L169"/>
  <c r="Q169"/>
  <c r="R169"/>
  <c r="P169"/>
  <c r="V168"/>
  <c r="X168"/>
  <c r="W168"/>
  <c r="U168" i="1"/>
  <c r="X168"/>
  <c r="O169"/>
  <c r="M169"/>
  <c r="W169"/>
  <c r="J169"/>
  <c r="B170"/>
  <c r="F169"/>
  <c r="R169"/>
  <c r="H169"/>
  <c r="G169"/>
  <c r="V169" s="1"/>
  <c r="M170" i="10" l="1"/>
  <c r="O170"/>
  <c r="F170"/>
  <c r="G170"/>
  <c r="B171"/>
  <c r="H170"/>
  <c r="K170"/>
  <c r="J170"/>
  <c r="L170"/>
  <c r="R170"/>
  <c r="Q170"/>
  <c r="P170"/>
  <c r="U169"/>
  <c r="X169"/>
  <c r="V169"/>
  <c r="W169"/>
  <c r="U169" i="1"/>
  <c r="B171"/>
  <c r="M170"/>
  <c r="J170"/>
  <c r="H170"/>
  <c r="G170"/>
  <c r="V170" s="1"/>
  <c r="F170"/>
  <c r="O170"/>
  <c r="R170"/>
  <c r="W170"/>
  <c r="X169"/>
  <c r="U170" i="10" l="1"/>
  <c r="G171"/>
  <c r="B172"/>
  <c r="F171"/>
  <c r="M171"/>
  <c r="O171"/>
  <c r="H171"/>
  <c r="L171"/>
  <c r="K171"/>
  <c r="J171"/>
  <c r="Q171"/>
  <c r="P171"/>
  <c r="R171"/>
  <c r="W170"/>
  <c r="V170"/>
  <c r="X170"/>
  <c r="B172" i="1"/>
  <c r="R171"/>
  <c r="O171"/>
  <c r="G171"/>
  <c r="V171" s="1"/>
  <c r="M171"/>
  <c r="J171"/>
  <c r="H171"/>
  <c r="F171"/>
  <c r="W171"/>
  <c r="X170"/>
  <c r="U170"/>
  <c r="U171" i="10" l="1"/>
  <c r="G172"/>
  <c r="O172"/>
  <c r="M172"/>
  <c r="B173"/>
  <c r="F172"/>
  <c r="H172"/>
  <c r="J172"/>
  <c r="K172"/>
  <c r="L172"/>
  <c r="P172"/>
  <c r="Q172"/>
  <c r="R172"/>
  <c r="V171"/>
  <c r="W171"/>
  <c r="X171"/>
  <c r="X171" i="1"/>
  <c r="W172"/>
  <c r="J172"/>
  <c r="H172"/>
  <c r="G172"/>
  <c r="V172" s="1"/>
  <c r="F172"/>
  <c r="M172"/>
  <c r="B173"/>
  <c r="O172"/>
  <c r="R172"/>
  <c r="U171"/>
  <c r="U172" i="10" l="1"/>
  <c r="B174"/>
  <c r="G173"/>
  <c r="M173"/>
  <c r="F173"/>
  <c r="O173"/>
  <c r="H173"/>
  <c r="J173"/>
  <c r="L173"/>
  <c r="K173"/>
  <c r="Q173"/>
  <c r="R173"/>
  <c r="P173"/>
  <c r="V172"/>
  <c r="W172"/>
  <c r="X172"/>
  <c r="R173" i="1"/>
  <c r="H173"/>
  <c r="B174"/>
  <c r="O173"/>
  <c r="M173"/>
  <c r="W173"/>
  <c r="J173"/>
  <c r="G173"/>
  <c r="V173" s="1"/>
  <c r="F173"/>
  <c r="X172"/>
  <c r="U172"/>
  <c r="U173" i="10" l="1"/>
  <c r="F174"/>
  <c r="G174"/>
  <c r="B175"/>
  <c r="M174"/>
  <c r="O174"/>
  <c r="H174"/>
  <c r="J174"/>
  <c r="K174"/>
  <c r="L174"/>
  <c r="P174"/>
  <c r="R174"/>
  <c r="Q174"/>
  <c r="V173"/>
  <c r="X173"/>
  <c r="W173"/>
  <c r="X173" i="1"/>
  <c r="B175"/>
  <c r="G174"/>
  <c r="V174" s="1"/>
  <c r="F174"/>
  <c r="W174"/>
  <c r="J174"/>
  <c r="R174"/>
  <c r="O174"/>
  <c r="M174"/>
  <c r="H174"/>
  <c r="U173"/>
  <c r="M175" i="10" l="1"/>
  <c r="O175"/>
  <c r="F175"/>
  <c r="G175"/>
  <c r="B176"/>
  <c r="H175"/>
  <c r="K175"/>
  <c r="L175"/>
  <c r="J175"/>
  <c r="R175"/>
  <c r="Q175"/>
  <c r="P175"/>
  <c r="U174"/>
  <c r="V174"/>
  <c r="W174"/>
  <c r="X174"/>
  <c r="G175" i="1"/>
  <c r="V175" s="1"/>
  <c r="F175"/>
  <c r="B176"/>
  <c r="R175"/>
  <c r="O175"/>
  <c r="M175"/>
  <c r="W175"/>
  <c r="J175"/>
  <c r="H175"/>
  <c r="U174"/>
  <c r="X174"/>
  <c r="U175" i="10" l="1"/>
  <c r="X175"/>
  <c r="W175"/>
  <c r="F176"/>
  <c r="G176"/>
  <c r="O176"/>
  <c r="M176"/>
  <c r="B177"/>
  <c r="H176"/>
  <c r="K176"/>
  <c r="L176"/>
  <c r="J176"/>
  <c r="P176"/>
  <c r="R176"/>
  <c r="Q176"/>
  <c r="V175"/>
  <c r="X175" i="1"/>
  <c r="R176"/>
  <c r="O176"/>
  <c r="M176"/>
  <c r="W176"/>
  <c r="B177"/>
  <c r="J176"/>
  <c r="H176"/>
  <c r="G176"/>
  <c r="V176" s="1"/>
  <c r="F176"/>
  <c r="U175"/>
  <c r="U176" i="10" l="1"/>
  <c r="O177"/>
  <c r="B178"/>
  <c r="F177"/>
  <c r="G177"/>
  <c r="M177"/>
  <c r="H177"/>
  <c r="J177"/>
  <c r="L177"/>
  <c r="K177"/>
  <c r="R177"/>
  <c r="Q177"/>
  <c r="P177"/>
  <c r="X176"/>
  <c r="V176"/>
  <c r="W176"/>
  <c r="U176" i="1"/>
  <c r="X176"/>
  <c r="B178"/>
  <c r="O177"/>
  <c r="R177"/>
  <c r="M177"/>
  <c r="W177"/>
  <c r="J177"/>
  <c r="H177"/>
  <c r="G177"/>
  <c r="V177" s="1"/>
  <c r="F177"/>
  <c r="U177" i="10" l="1"/>
  <c r="G178"/>
  <c r="F178"/>
  <c r="M178"/>
  <c r="O178"/>
  <c r="B179"/>
  <c r="H178"/>
  <c r="K178"/>
  <c r="L178"/>
  <c r="J178"/>
  <c r="R178"/>
  <c r="Q178"/>
  <c r="P178"/>
  <c r="X177"/>
  <c r="V177"/>
  <c r="W177"/>
  <c r="U177" i="1"/>
  <c r="B179"/>
  <c r="R178"/>
  <c r="H178"/>
  <c r="G178"/>
  <c r="V178" s="1"/>
  <c r="O178"/>
  <c r="M178"/>
  <c r="W178"/>
  <c r="J178"/>
  <c r="F178"/>
  <c r="X177"/>
  <c r="F179" i="10" l="1"/>
  <c r="M179"/>
  <c r="G179"/>
  <c r="O179"/>
  <c r="B180"/>
  <c r="H179"/>
  <c r="L179"/>
  <c r="J179"/>
  <c r="K179"/>
  <c r="Q179"/>
  <c r="P179"/>
  <c r="R179"/>
  <c r="U178"/>
  <c r="X178"/>
  <c r="W178"/>
  <c r="V178"/>
  <c r="X178" i="1"/>
  <c r="U178"/>
  <c r="M179"/>
  <c r="W179"/>
  <c r="J179"/>
  <c r="H179"/>
  <c r="G179"/>
  <c r="V179" s="1"/>
  <c r="R179"/>
  <c r="O179"/>
  <c r="F179"/>
  <c r="B180"/>
  <c r="B181" i="10" l="1"/>
  <c r="O180"/>
  <c r="G180"/>
  <c r="M180"/>
  <c r="F180"/>
  <c r="H180"/>
  <c r="K180"/>
  <c r="J180"/>
  <c r="L180"/>
  <c r="R180"/>
  <c r="Q180"/>
  <c r="P180"/>
  <c r="X179"/>
  <c r="U179"/>
  <c r="W179"/>
  <c r="V179"/>
  <c r="R180" i="1"/>
  <c r="J180"/>
  <c r="M180"/>
  <c r="B181"/>
  <c r="O180"/>
  <c r="W180"/>
  <c r="H180"/>
  <c r="G180"/>
  <c r="V180" s="1"/>
  <c r="F180"/>
  <c r="U179"/>
  <c r="X179"/>
  <c r="U180" i="10" l="1"/>
  <c r="F181"/>
  <c r="G181"/>
  <c r="B182"/>
  <c r="M181"/>
  <c r="O181"/>
  <c r="H181"/>
  <c r="L181"/>
  <c r="K181"/>
  <c r="J181"/>
  <c r="Q181"/>
  <c r="R181"/>
  <c r="P181"/>
  <c r="W180"/>
  <c r="V180"/>
  <c r="X180"/>
  <c r="U180" i="1"/>
  <c r="X180"/>
  <c r="R181"/>
  <c r="O181"/>
  <c r="M181"/>
  <c r="W181"/>
  <c r="J181"/>
  <c r="H181"/>
  <c r="G181"/>
  <c r="V181" s="1"/>
  <c r="F181"/>
  <c r="B182"/>
  <c r="M182" i="10" l="1"/>
  <c r="O182"/>
  <c r="U182" s="1"/>
  <c r="B183"/>
  <c r="G182"/>
  <c r="F182"/>
  <c r="H182"/>
  <c r="K182"/>
  <c r="L182"/>
  <c r="J182"/>
  <c r="Q182"/>
  <c r="P182"/>
  <c r="R182"/>
  <c r="V181"/>
  <c r="U181"/>
  <c r="W181"/>
  <c r="X181"/>
  <c r="X181" i="1"/>
  <c r="H182"/>
  <c r="G182"/>
  <c r="V182" s="1"/>
  <c r="F182"/>
  <c r="B183"/>
  <c r="O182"/>
  <c r="J182"/>
  <c r="R182"/>
  <c r="M182"/>
  <c r="W182"/>
  <c r="U181"/>
  <c r="W182" i="10" l="1"/>
  <c r="B184"/>
  <c r="G183"/>
  <c r="M183"/>
  <c r="O183"/>
  <c r="F183"/>
  <c r="H183"/>
  <c r="K183"/>
  <c r="L183"/>
  <c r="J183"/>
  <c r="R183"/>
  <c r="P183"/>
  <c r="Q183"/>
  <c r="X182"/>
  <c r="V182"/>
  <c r="X182" i="1"/>
  <c r="R183"/>
  <c r="O183"/>
  <c r="M183"/>
  <c r="F183"/>
  <c r="W183"/>
  <c r="J183"/>
  <c r="H183"/>
  <c r="G183"/>
  <c r="V183" s="1"/>
  <c r="B184"/>
  <c r="U182"/>
  <c r="U183" i="10" l="1"/>
  <c r="M184"/>
  <c r="F184"/>
  <c r="G184"/>
  <c r="O184"/>
  <c r="B185"/>
  <c r="H184"/>
  <c r="K184"/>
  <c r="L184"/>
  <c r="J184"/>
  <c r="Q184"/>
  <c r="R184"/>
  <c r="P184"/>
  <c r="V183"/>
  <c r="X183"/>
  <c r="W183"/>
  <c r="X183" i="1"/>
  <c r="U183"/>
  <c r="B185"/>
  <c r="R184"/>
  <c r="H184"/>
  <c r="O184"/>
  <c r="M184"/>
  <c r="W184"/>
  <c r="J184"/>
  <c r="G184"/>
  <c r="V184" s="1"/>
  <c r="F184"/>
  <c r="W184" i="10" l="1"/>
  <c r="M185"/>
  <c r="B186"/>
  <c r="F185"/>
  <c r="O185"/>
  <c r="G185"/>
  <c r="H185"/>
  <c r="J185"/>
  <c r="K185"/>
  <c r="L185"/>
  <c r="P185"/>
  <c r="R185"/>
  <c r="Q185"/>
  <c r="U184"/>
  <c r="X184"/>
  <c r="V184"/>
  <c r="X184" i="1"/>
  <c r="U184"/>
  <c r="B186"/>
  <c r="O185"/>
  <c r="M185"/>
  <c r="W185"/>
  <c r="J185"/>
  <c r="H185"/>
  <c r="G185"/>
  <c r="V185" s="1"/>
  <c r="F185"/>
  <c r="R185"/>
  <c r="G186" i="10" l="1"/>
  <c r="O186"/>
  <c r="M186"/>
  <c r="B187"/>
  <c r="F186"/>
  <c r="H186"/>
  <c r="J186"/>
  <c r="K186"/>
  <c r="L186"/>
  <c r="P186"/>
  <c r="Q186"/>
  <c r="R186"/>
  <c r="W185"/>
  <c r="U185"/>
  <c r="V185"/>
  <c r="X185"/>
  <c r="U185" i="1"/>
  <c r="O186"/>
  <c r="M186"/>
  <c r="W186"/>
  <c r="J186"/>
  <c r="H186"/>
  <c r="B187"/>
  <c r="R186"/>
  <c r="G186"/>
  <c r="V186" s="1"/>
  <c r="F186"/>
  <c r="X185"/>
  <c r="U186" i="10" l="1"/>
  <c r="M187"/>
  <c r="B188"/>
  <c r="F187"/>
  <c r="G187"/>
  <c r="O187"/>
  <c r="H187"/>
  <c r="L187"/>
  <c r="K187"/>
  <c r="J187"/>
  <c r="R187"/>
  <c r="Q187"/>
  <c r="P187"/>
  <c r="V186"/>
  <c r="W186"/>
  <c r="X186"/>
  <c r="U186" i="1"/>
  <c r="X186"/>
  <c r="W187"/>
  <c r="H187"/>
  <c r="G187"/>
  <c r="V187" s="1"/>
  <c r="F187"/>
  <c r="B188"/>
  <c r="R187"/>
  <c r="O187"/>
  <c r="J187"/>
  <c r="M187"/>
  <c r="U187" i="10" l="1"/>
  <c r="F188"/>
  <c r="G188"/>
  <c r="M188"/>
  <c r="B189"/>
  <c r="O188"/>
  <c r="H188"/>
  <c r="K188"/>
  <c r="L188"/>
  <c r="J188"/>
  <c r="P188"/>
  <c r="R188"/>
  <c r="Q188"/>
  <c r="W187"/>
  <c r="V187"/>
  <c r="X187"/>
  <c r="X187" i="1"/>
  <c r="B189"/>
  <c r="R188"/>
  <c r="O188"/>
  <c r="M188"/>
  <c r="F188"/>
  <c r="W188"/>
  <c r="J188"/>
  <c r="H188"/>
  <c r="G188"/>
  <c r="V188" s="1"/>
  <c r="U187"/>
  <c r="U188" i="10" l="1"/>
  <c r="W188"/>
  <c r="O189"/>
  <c r="U189" s="1"/>
  <c r="F189"/>
  <c r="M189"/>
  <c r="G189"/>
  <c r="B190"/>
  <c r="H189"/>
  <c r="L189"/>
  <c r="K189"/>
  <c r="J189"/>
  <c r="Q189"/>
  <c r="R189"/>
  <c r="P189"/>
  <c r="V188"/>
  <c r="X188"/>
  <c r="X188" i="1"/>
  <c r="U188"/>
  <c r="J189"/>
  <c r="H189"/>
  <c r="G189"/>
  <c r="V189" s="1"/>
  <c r="F189"/>
  <c r="W189"/>
  <c r="O189"/>
  <c r="R189"/>
  <c r="M189"/>
  <c r="B190"/>
  <c r="V189" i="10" l="1"/>
  <c r="B191"/>
  <c r="F190"/>
  <c r="O190"/>
  <c r="U190" s="1"/>
  <c r="G190"/>
  <c r="M190"/>
  <c r="H190"/>
  <c r="L190"/>
  <c r="K190"/>
  <c r="J190"/>
  <c r="P190"/>
  <c r="R190"/>
  <c r="Q190"/>
  <c r="W189"/>
  <c r="X189"/>
  <c r="U189" i="1"/>
  <c r="R190"/>
  <c r="O190"/>
  <c r="G190"/>
  <c r="V190" s="1"/>
  <c r="B191"/>
  <c r="M190"/>
  <c r="W190"/>
  <c r="J190"/>
  <c r="H190"/>
  <c r="F190"/>
  <c r="X189"/>
  <c r="V190" i="10" l="1"/>
  <c r="X190"/>
  <c r="F191"/>
  <c r="O191"/>
  <c r="B192"/>
  <c r="G191"/>
  <c r="H191"/>
  <c r="M191"/>
  <c r="L191"/>
  <c r="K191"/>
  <c r="J191"/>
  <c r="Q191"/>
  <c r="R191"/>
  <c r="P191"/>
  <c r="W190"/>
  <c r="X190" i="1"/>
  <c r="U190"/>
  <c r="B192"/>
  <c r="R191"/>
  <c r="F191"/>
  <c r="O191"/>
  <c r="M191"/>
  <c r="G191"/>
  <c r="V191" s="1"/>
  <c r="W191"/>
  <c r="J191"/>
  <c r="H191"/>
  <c r="W191" i="10" l="1"/>
  <c r="U191"/>
  <c r="V191"/>
  <c r="X191"/>
  <c r="M192"/>
  <c r="O192"/>
  <c r="B193"/>
  <c r="G192"/>
  <c r="F192"/>
  <c r="H192"/>
  <c r="K192"/>
  <c r="J192"/>
  <c r="L192"/>
  <c r="P192"/>
  <c r="R192"/>
  <c r="Q192"/>
  <c r="X191" i="1"/>
  <c r="F192"/>
  <c r="R192"/>
  <c r="O192"/>
  <c r="M192"/>
  <c r="W192"/>
  <c r="J192"/>
  <c r="H192"/>
  <c r="G192"/>
  <c r="V192" s="1"/>
  <c r="B193"/>
  <c r="U191"/>
  <c r="U192" i="10" l="1"/>
  <c r="F193"/>
  <c r="M193"/>
  <c r="G193"/>
  <c r="B194"/>
  <c r="O193"/>
  <c r="H193"/>
  <c r="J193"/>
  <c r="K193"/>
  <c r="L193"/>
  <c r="Q193"/>
  <c r="R193"/>
  <c r="P193"/>
  <c r="V192"/>
  <c r="W192"/>
  <c r="X192"/>
  <c r="X192" i="1"/>
  <c r="U192"/>
  <c r="O193"/>
  <c r="M193"/>
  <c r="W193"/>
  <c r="J193"/>
  <c r="F193"/>
  <c r="B194"/>
  <c r="H193"/>
  <c r="R193"/>
  <c r="G193"/>
  <c r="V193" s="1"/>
  <c r="U193" i="10" l="1"/>
  <c r="X193"/>
  <c r="V193"/>
  <c r="M194"/>
  <c r="O194"/>
  <c r="B195"/>
  <c r="F194"/>
  <c r="G194"/>
  <c r="H194"/>
  <c r="L194"/>
  <c r="J194"/>
  <c r="K194"/>
  <c r="Q194"/>
  <c r="P194"/>
  <c r="R194"/>
  <c r="W193"/>
  <c r="U193" i="1"/>
  <c r="X193"/>
  <c r="B195"/>
  <c r="M194"/>
  <c r="R194"/>
  <c r="O194"/>
  <c r="W194"/>
  <c r="J194"/>
  <c r="H194"/>
  <c r="G194"/>
  <c r="V194" s="1"/>
  <c r="F194"/>
  <c r="U194" i="10" l="1"/>
  <c r="V194"/>
  <c r="G195"/>
  <c r="B196"/>
  <c r="F195"/>
  <c r="M195"/>
  <c r="O195"/>
  <c r="H195"/>
  <c r="J195"/>
  <c r="K195"/>
  <c r="L195"/>
  <c r="P195"/>
  <c r="R195"/>
  <c r="Q195"/>
  <c r="X194"/>
  <c r="W194"/>
  <c r="X194" i="1"/>
  <c r="B196"/>
  <c r="R195"/>
  <c r="O195"/>
  <c r="M195"/>
  <c r="W195"/>
  <c r="J195"/>
  <c r="H195"/>
  <c r="G195"/>
  <c r="V195" s="1"/>
  <c r="F195"/>
  <c r="U194"/>
  <c r="G196" i="10" l="1"/>
  <c r="O196"/>
  <c r="F196"/>
  <c r="H196"/>
  <c r="B197"/>
  <c r="M196"/>
  <c r="K196"/>
  <c r="J196"/>
  <c r="L196"/>
  <c r="P196"/>
  <c r="R196"/>
  <c r="Q196"/>
  <c r="X195"/>
  <c r="U195"/>
  <c r="V195"/>
  <c r="W195"/>
  <c r="X195" i="1"/>
  <c r="W196"/>
  <c r="J196"/>
  <c r="H196"/>
  <c r="G196"/>
  <c r="V196" s="1"/>
  <c r="F196"/>
  <c r="R196"/>
  <c r="O196"/>
  <c r="M196"/>
  <c r="B197"/>
  <c r="U195"/>
  <c r="U196" i="10" l="1"/>
  <c r="X196"/>
  <c r="W196"/>
  <c r="B198"/>
  <c r="G197"/>
  <c r="M197"/>
  <c r="O197"/>
  <c r="F197"/>
  <c r="H197"/>
  <c r="J197"/>
  <c r="K197"/>
  <c r="L197"/>
  <c r="P197"/>
  <c r="Q197"/>
  <c r="R197"/>
  <c r="V196"/>
  <c r="X196" i="1"/>
  <c r="U196"/>
  <c r="R197"/>
  <c r="H197"/>
  <c r="B198"/>
  <c r="W197"/>
  <c r="M197"/>
  <c r="J197"/>
  <c r="G197"/>
  <c r="V197" s="1"/>
  <c r="F197"/>
  <c r="O197"/>
  <c r="U197" i="10" l="1"/>
  <c r="F198"/>
  <c r="G198"/>
  <c r="H198"/>
  <c r="B199"/>
  <c r="M198"/>
  <c r="O198"/>
  <c r="K198"/>
  <c r="J198"/>
  <c r="L198"/>
  <c r="P198"/>
  <c r="R198"/>
  <c r="Q198"/>
  <c r="V197"/>
  <c r="X197"/>
  <c r="W197"/>
  <c r="X197" i="1"/>
  <c r="B199"/>
  <c r="O198"/>
  <c r="M198"/>
  <c r="W198"/>
  <c r="J198"/>
  <c r="H198"/>
  <c r="G198"/>
  <c r="V198" s="1"/>
  <c r="F198"/>
  <c r="R198"/>
  <c r="U197"/>
  <c r="M199" i="10" l="1"/>
  <c r="O199"/>
  <c r="U199" s="1"/>
  <c r="F199"/>
  <c r="G199"/>
  <c r="B200"/>
  <c r="H199"/>
  <c r="K199"/>
  <c r="L199"/>
  <c r="J199"/>
  <c r="Q199"/>
  <c r="P199"/>
  <c r="R199"/>
  <c r="X198"/>
  <c r="U198"/>
  <c r="V198"/>
  <c r="W198"/>
  <c r="U198" i="1"/>
  <c r="G199"/>
  <c r="V199" s="1"/>
  <c r="F199"/>
  <c r="B200"/>
  <c r="M199"/>
  <c r="R199"/>
  <c r="O199"/>
  <c r="W199"/>
  <c r="J199"/>
  <c r="H199"/>
  <c r="X198"/>
  <c r="F200" i="10" l="1"/>
  <c r="G200"/>
  <c r="O200"/>
  <c r="M200"/>
  <c r="B201"/>
  <c r="H200"/>
  <c r="K200"/>
  <c r="J200"/>
  <c r="L200"/>
  <c r="Q200"/>
  <c r="P200"/>
  <c r="R200"/>
  <c r="V199"/>
  <c r="W199"/>
  <c r="X199"/>
  <c r="R200" i="1"/>
  <c r="O200"/>
  <c r="M200"/>
  <c r="W200"/>
  <c r="J200"/>
  <c r="H200"/>
  <c r="G200"/>
  <c r="V200" s="1"/>
  <c r="F200"/>
  <c r="B201"/>
  <c r="X199"/>
  <c r="U199"/>
  <c r="U200" i="10" l="1"/>
  <c r="O201"/>
  <c r="B202"/>
  <c r="F201"/>
  <c r="G201"/>
  <c r="M201"/>
  <c r="H201"/>
  <c r="J201"/>
  <c r="K201"/>
  <c r="L201"/>
  <c r="R201"/>
  <c r="P201"/>
  <c r="Q201"/>
  <c r="V200"/>
  <c r="W200"/>
  <c r="X200"/>
  <c r="X200" i="1"/>
  <c r="B202"/>
  <c r="O201"/>
  <c r="R201"/>
  <c r="G201"/>
  <c r="V201" s="1"/>
  <c r="H201"/>
  <c r="J201"/>
  <c r="W201"/>
  <c r="M201"/>
  <c r="F201"/>
  <c r="U200"/>
  <c r="U201" i="10" l="1"/>
  <c r="W201"/>
  <c r="X201"/>
  <c r="G202"/>
  <c r="M202"/>
  <c r="O202"/>
  <c r="F202"/>
  <c r="B203"/>
  <c r="H202"/>
  <c r="K202"/>
  <c r="L202"/>
  <c r="J202"/>
  <c r="Q202"/>
  <c r="P202"/>
  <c r="R202"/>
  <c r="V201"/>
  <c r="X201" i="1"/>
  <c r="U201"/>
  <c r="M202"/>
  <c r="W202"/>
  <c r="J202"/>
  <c r="H202"/>
  <c r="G202"/>
  <c r="V202" s="1"/>
  <c r="F202"/>
  <c r="B203"/>
  <c r="O202"/>
  <c r="R202"/>
  <c r="U202" i="10" l="1"/>
  <c r="F203"/>
  <c r="M203"/>
  <c r="O203"/>
  <c r="B204"/>
  <c r="G203"/>
  <c r="H203"/>
  <c r="K203"/>
  <c r="J203"/>
  <c r="L203"/>
  <c r="P203"/>
  <c r="R203"/>
  <c r="Q203"/>
  <c r="W202"/>
  <c r="V202"/>
  <c r="X202"/>
  <c r="X202" i="1"/>
  <c r="U202"/>
  <c r="M203"/>
  <c r="W203"/>
  <c r="J203"/>
  <c r="H203"/>
  <c r="G203"/>
  <c r="V203" s="1"/>
  <c r="B204"/>
  <c r="R203"/>
  <c r="O203"/>
  <c r="F203"/>
  <c r="U203" i="10" l="1"/>
  <c r="B205"/>
  <c r="O204"/>
  <c r="F204"/>
  <c r="G204"/>
  <c r="M204"/>
  <c r="H204"/>
  <c r="J204"/>
  <c r="K204"/>
  <c r="L204"/>
  <c r="Q204"/>
  <c r="R204"/>
  <c r="P204"/>
  <c r="V203"/>
  <c r="W203"/>
  <c r="X203"/>
  <c r="X203" i="1"/>
  <c r="U203"/>
  <c r="R204"/>
  <c r="J204"/>
  <c r="G204"/>
  <c r="V204" s="1"/>
  <c r="F204"/>
  <c r="M204"/>
  <c r="W204"/>
  <c r="B205"/>
  <c r="O204"/>
  <c r="H204"/>
  <c r="U204" i="10" l="1"/>
  <c r="X204"/>
  <c r="V204"/>
  <c r="F205"/>
  <c r="G205"/>
  <c r="B206"/>
  <c r="O205"/>
  <c r="M205"/>
  <c r="H205"/>
  <c r="K205"/>
  <c r="L205"/>
  <c r="J205"/>
  <c r="R205"/>
  <c r="Q205"/>
  <c r="P205"/>
  <c r="W204"/>
  <c r="X204" i="1"/>
  <c r="B206"/>
  <c r="R205"/>
  <c r="O205"/>
  <c r="M205"/>
  <c r="W205"/>
  <c r="J205"/>
  <c r="H205"/>
  <c r="G205"/>
  <c r="V205" s="1"/>
  <c r="F205"/>
  <c r="U204"/>
  <c r="U205" i="10" l="1"/>
  <c r="M206"/>
  <c r="O206"/>
  <c r="B207"/>
  <c r="G206"/>
  <c r="F206"/>
  <c r="H206"/>
  <c r="L206"/>
  <c r="J206"/>
  <c r="K206"/>
  <c r="P206"/>
  <c r="R206"/>
  <c r="Q206"/>
  <c r="V205"/>
  <c r="X205"/>
  <c r="W205"/>
  <c r="X205" i="1"/>
  <c r="H206"/>
  <c r="G206"/>
  <c r="V206" s="1"/>
  <c r="F206"/>
  <c r="J206"/>
  <c r="B207"/>
  <c r="R206"/>
  <c r="O206"/>
  <c r="W206"/>
  <c r="M206"/>
  <c r="U205"/>
  <c r="U206" i="10" l="1"/>
  <c r="B208"/>
  <c r="G207"/>
  <c r="M207"/>
  <c r="F207"/>
  <c r="O207"/>
  <c r="H207"/>
  <c r="K207"/>
  <c r="L207"/>
  <c r="J207"/>
  <c r="R207"/>
  <c r="P207"/>
  <c r="Q207"/>
  <c r="V206"/>
  <c r="W206"/>
  <c r="X206"/>
  <c r="R207" i="1"/>
  <c r="O207"/>
  <c r="M207"/>
  <c r="F207"/>
  <c r="B208"/>
  <c r="W207"/>
  <c r="J207"/>
  <c r="H207"/>
  <c r="G207"/>
  <c r="V207" s="1"/>
  <c r="X206"/>
  <c r="U206"/>
  <c r="U207" i="10" l="1"/>
  <c r="M208"/>
  <c r="B209"/>
  <c r="F208"/>
  <c r="G208"/>
  <c r="H208"/>
  <c r="O208"/>
  <c r="K208"/>
  <c r="J208"/>
  <c r="L208"/>
  <c r="R208"/>
  <c r="Q208"/>
  <c r="P208"/>
  <c r="X207"/>
  <c r="V207"/>
  <c r="W207"/>
  <c r="X207" i="1"/>
  <c r="U207"/>
  <c r="B209"/>
  <c r="H208"/>
  <c r="G208"/>
  <c r="V208" s="1"/>
  <c r="F208"/>
  <c r="W208"/>
  <c r="J208"/>
  <c r="R208"/>
  <c r="O208"/>
  <c r="M208"/>
  <c r="V208" i="10" l="1"/>
  <c r="M209"/>
  <c r="B210"/>
  <c r="F209"/>
  <c r="G209"/>
  <c r="O209"/>
  <c r="H209"/>
  <c r="J209"/>
  <c r="L209"/>
  <c r="K209"/>
  <c r="P209"/>
  <c r="Q209"/>
  <c r="R209"/>
  <c r="U208"/>
  <c r="X208"/>
  <c r="W208"/>
  <c r="B210" i="1"/>
  <c r="R209"/>
  <c r="O209"/>
  <c r="M209"/>
  <c r="W209"/>
  <c r="J209"/>
  <c r="H209"/>
  <c r="G209"/>
  <c r="V209" s="1"/>
  <c r="F209"/>
  <c r="X208"/>
  <c r="U208"/>
  <c r="U209" i="10" l="1"/>
  <c r="G210"/>
  <c r="O210"/>
  <c r="H210"/>
  <c r="F210"/>
  <c r="B211"/>
  <c r="M210"/>
  <c r="K210"/>
  <c r="L210"/>
  <c r="J210"/>
  <c r="R210"/>
  <c r="P210"/>
  <c r="Q210"/>
  <c r="X209"/>
  <c r="V209"/>
  <c r="W209"/>
  <c r="X209" i="1"/>
  <c r="O210"/>
  <c r="M210"/>
  <c r="W210"/>
  <c r="J210"/>
  <c r="H210"/>
  <c r="B211"/>
  <c r="R210"/>
  <c r="G210"/>
  <c r="V210" s="1"/>
  <c r="F210"/>
  <c r="U209"/>
  <c r="U210" i="10" l="1"/>
  <c r="M211"/>
  <c r="B212"/>
  <c r="O211"/>
  <c r="H211"/>
  <c r="F211"/>
  <c r="G211"/>
  <c r="K211"/>
  <c r="J211"/>
  <c r="L211"/>
  <c r="R211"/>
  <c r="P211"/>
  <c r="Q211"/>
  <c r="V210"/>
  <c r="X210"/>
  <c r="W210"/>
  <c r="U210" i="1"/>
  <c r="X210"/>
  <c r="W211"/>
  <c r="B212"/>
  <c r="R211"/>
  <c r="O211"/>
  <c r="M211"/>
  <c r="J211"/>
  <c r="H211"/>
  <c r="G211"/>
  <c r="V211" s="1"/>
  <c r="F211"/>
  <c r="U211" i="10" l="1"/>
  <c r="W211"/>
  <c r="V211"/>
  <c r="F212"/>
  <c r="G212"/>
  <c r="M212"/>
  <c r="O212"/>
  <c r="B213"/>
  <c r="H212"/>
  <c r="L212"/>
  <c r="J212"/>
  <c r="K212"/>
  <c r="Q212"/>
  <c r="P212"/>
  <c r="R212"/>
  <c r="X211"/>
  <c r="X211" i="1"/>
  <c r="B213"/>
  <c r="O212"/>
  <c r="F212"/>
  <c r="G212"/>
  <c r="V212" s="1"/>
  <c r="R212"/>
  <c r="H212"/>
  <c r="M212"/>
  <c r="J212"/>
  <c r="W212"/>
  <c r="U211"/>
  <c r="U212" i="10" l="1"/>
  <c r="O213"/>
  <c r="F213"/>
  <c r="M213"/>
  <c r="G213"/>
  <c r="B214"/>
  <c r="H213"/>
  <c r="K213"/>
  <c r="J213"/>
  <c r="L213"/>
  <c r="R213"/>
  <c r="P213"/>
  <c r="Q213"/>
  <c r="X212"/>
  <c r="W212"/>
  <c r="V212"/>
  <c r="X212" i="1"/>
  <c r="U212"/>
  <c r="J213"/>
  <c r="H213"/>
  <c r="G213"/>
  <c r="V213" s="1"/>
  <c r="F213"/>
  <c r="R213"/>
  <c r="O213"/>
  <c r="M213"/>
  <c r="W213"/>
  <c r="B214"/>
  <c r="U213" i="10" l="1"/>
  <c r="B215"/>
  <c r="F214"/>
  <c r="O214"/>
  <c r="G214"/>
  <c r="M214"/>
  <c r="H214"/>
  <c r="L214"/>
  <c r="J214"/>
  <c r="K214"/>
  <c r="R214"/>
  <c r="Q214"/>
  <c r="P214"/>
  <c r="X213"/>
  <c r="V213"/>
  <c r="W213"/>
  <c r="X213" i="1"/>
  <c r="R214"/>
  <c r="O214"/>
  <c r="G214"/>
  <c r="V214" s="1"/>
  <c r="B215"/>
  <c r="J214"/>
  <c r="M214"/>
  <c r="W214"/>
  <c r="H214"/>
  <c r="F214"/>
  <c r="U213"/>
  <c r="U214" i="10" l="1"/>
  <c r="F215"/>
  <c r="O215"/>
  <c r="B216"/>
  <c r="G215"/>
  <c r="H215"/>
  <c r="M215"/>
  <c r="J215"/>
  <c r="L215"/>
  <c r="K215"/>
  <c r="Q215"/>
  <c r="P215"/>
  <c r="R215"/>
  <c r="X214"/>
  <c r="W214"/>
  <c r="V214"/>
  <c r="X214" i="1"/>
  <c r="U214"/>
  <c r="B216"/>
  <c r="R215"/>
  <c r="F215"/>
  <c r="J215"/>
  <c r="H215"/>
  <c r="O215"/>
  <c r="M215"/>
  <c r="W215"/>
  <c r="G215"/>
  <c r="V215" s="1"/>
  <c r="U215" i="10" l="1"/>
  <c r="X215"/>
  <c r="M216"/>
  <c r="O216"/>
  <c r="B217"/>
  <c r="G216"/>
  <c r="F216"/>
  <c r="H216"/>
  <c r="J216"/>
  <c r="K216"/>
  <c r="L216"/>
  <c r="Q216"/>
  <c r="R216"/>
  <c r="P216"/>
  <c r="V215"/>
  <c r="W215"/>
  <c r="X215" i="1"/>
  <c r="U215"/>
  <c r="F216"/>
  <c r="W216"/>
  <c r="B217"/>
  <c r="R216"/>
  <c r="O216"/>
  <c r="M216"/>
  <c r="J216"/>
  <c r="H216"/>
  <c r="G216"/>
  <c r="V216" s="1"/>
  <c r="U216" i="10" l="1"/>
  <c r="F217"/>
  <c r="M217"/>
  <c r="O217"/>
  <c r="B218"/>
  <c r="G217"/>
  <c r="H217"/>
  <c r="J217"/>
  <c r="L217"/>
  <c r="K217"/>
  <c r="P217"/>
  <c r="R217"/>
  <c r="Q217"/>
  <c r="W216"/>
  <c r="X216"/>
  <c r="V216"/>
  <c r="X216" i="1"/>
  <c r="U216"/>
  <c r="O217"/>
  <c r="M217"/>
  <c r="W217"/>
  <c r="J217"/>
  <c r="R217"/>
  <c r="H217"/>
  <c r="G217"/>
  <c r="V217" s="1"/>
  <c r="F217"/>
  <c r="B218"/>
  <c r="W217" i="10" l="1"/>
  <c r="M218"/>
  <c r="O218"/>
  <c r="U218" s="1"/>
  <c r="F218"/>
  <c r="G218"/>
  <c r="B219"/>
  <c r="H218"/>
  <c r="L218"/>
  <c r="K218"/>
  <c r="J218"/>
  <c r="Q218"/>
  <c r="R218"/>
  <c r="P218"/>
  <c r="V217"/>
  <c r="U217"/>
  <c r="X217"/>
  <c r="U217" i="1"/>
  <c r="X217"/>
  <c r="B219"/>
  <c r="M218"/>
  <c r="R218"/>
  <c r="O218"/>
  <c r="F218"/>
  <c r="H218"/>
  <c r="W218"/>
  <c r="J218"/>
  <c r="G218"/>
  <c r="V218" s="1"/>
  <c r="G219" i="10" l="1"/>
  <c r="B220"/>
  <c r="F219"/>
  <c r="M219"/>
  <c r="O219"/>
  <c r="H219"/>
  <c r="J219"/>
  <c r="K219"/>
  <c r="L219"/>
  <c r="P219"/>
  <c r="Q219"/>
  <c r="R219"/>
  <c r="W218"/>
  <c r="V218"/>
  <c r="X218"/>
  <c r="U218" i="1"/>
  <c r="B220"/>
  <c r="R219"/>
  <c r="O219"/>
  <c r="M219"/>
  <c r="W219"/>
  <c r="J219"/>
  <c r="H219"/>
  <c r="G219"/>
  <c r="V219" s="1"/>
  <c r="F219"/>
  <c r="X218"/>
  <c r="U219" i="10" l="1"/>
  <c r="V219"/>
  <c r="X219"/>
  <c r="G220"/>
  <c r="O220"/>
  <c r="U220" s="1"/>
  <c r="M220"/>
  <c r="B221"/>
  <c r="F220"/>
  <c r="H220"/>
  <c r="L220"/>
  <c r="K220"/>
  <c r="J220"/>
  <c r="P220"/>
  <c r="Q220"/>
  <c r="R220"/>
  <c r="W219"/>
  <c r="X219" i="1"/>
  <c r="W220"/>
  <c r="J220"/>
  <c r="H220"/>
  <c r="G220"/>
  <c r="V220" s="1"/>
  <c r="F220"/>
  <c r="R220"/>
  <c r="B221"/>
  <c r="O220"/>
  <c r="M220"/>
  <c r="U219"/>
  <c r="W220" i="10" l="1"/>
  <c r="X220"/>
  <c r="B222"/>
  <c r="G221"/>
  <c r="M221"/>
  <c r="F221"/>
  <c r="O221"/>
  <c r="H221"/>
  <c r="J221"/>
  <c r="K221"/>
  <c r="L221"/>
  <c r="R221"/>
  <c r="P221"/>
  <c r="Q221"/>
  <c r="V220"/>
  <c r="X220" i="1"/>
  <c r="R221"/>
  <c r="H221"/>
  <c r="B222"/>
  <c r="O221"/>
  <c r="M221"/>
  <c r="W221"/>
  <c r="G221"/>
  <c r="V221" s="1"/>
  <c r="J221"/>
  <c r="F221"/>
  <c r="U220"/>
  <c r="F222" i="10" l="1"/>
  <c r="G222"/>
  <c r="B223"/>
  <c r="O222"/>
  <c r="M222"/>
  <c r="H222"/>
  <c r="J222"/>
  <c r="K222"/>
  <c r="L222"/>
  <c r="P222"/>
  <c r="R222"/>
  <c r="Q222"/>
  <c r="U221"/>
  <c r="V221"/>
  <c r="X221"/>
  <c r="W221"/>
  <c r="X221" i="1"/>
  <c r="U221"/>
  <c r="B223"/>
  <c r="O222"/>
  <c r="M222"/>
  <c r="W222"/>
  <c r="J222"/>
  <c r="H222"/>
  <c r="G222"/>
  <c r="V222" s="1"/>
  <c r="F222"/>
  <c r="R222"/>
  <c r="M223" i="10" l="1"/>
  <c r="O223"/>
  <c r="F223"/>
  <c r="G223"/>
  <c r="B224"/>
  <c r="H223"/>
  <c r="K223"/>
  <c r="L223"/>
  <c r="J223"/>
  <c r="Q223"/>
  <c r="P223"/>
  <c r="R223"/>
  <c r="U222"/>
  <c r="V222"/>
  <c r="W222"/>
  <c r="X222"/>
  <c r="G223" i="1"/>
  <c r="V223" s="1"/>
  <c r="F223"/>
  <c r="B224"/>
  <c r="H223"/>
  <c r="R223"/>
  <c r="O223"/>
  <c r="M223"/>
  <c r="W223"/>
  <c r="J223"/>
  <c r="U222"/>
  <c r="X222"/>
  <c r="U223" i="10" l="1"/>
  <c r="F224"/>
  <c r="G224"/>
  <c r="O224"/>
  <c r="M224"/>
  <c r="B225"/>
  <c r="H224"/>
  <c r="J224"/>
  <c r="L224"/>
  <c r="K224"/>
  <c r="R224"/>
  <c r="Q224"/>
  <c r="P224"/>
  <c r="W223"/>
  <c r="X223"/>
  <c r="V223"/>
  <c r="X223" i="1"/>
  <c r="U223"/>
  <c r="R224"/>
  <c r="O224"/>
  <c r="M224"/>
  <c r="W224"/>
  <c r="J224"/>
  <c r="H224"/>
  <c r="G224"/>
  <c r="V224" s="1"/>
  <c r="F224"/>
  <c r="B225"/>
  <c r="X224" i="10" l="1"/>
  <c r="V224"/>
  <c r="O225"/>
  <c r="U225" s="1"/>
  <c r="B226"/>
  <c r="F225"/>
  <c r="G225"/>
  <c r="H225"/>
  <c r="M225"/>
  <c r="L225"/>
  <c r="J225"/>
  <c r="K225"/>
  <c r="P225"/>
  <c r="R225"/>
  <c r="Q225"/>
  <c r="U224"/>
  <c r="W224"/>
  <c r="X224" i="1"/>
  <c r="B226"/>
  <c r="O225"/>
  <c r="R225"/>
  <c r="G225"/>
  <c r="V225" s="1"/>
  <c r="F225"/>
  <c r="M225"/>
  <c r="H225"/>
  <c r="W225"/>
  <c r="J225"/>
  <c r="U224"/>
  <c r="G226" i="10" l="1"/>
  <c r="F226"/>
  <c r="M226"/>
  <c r="O226"/>
  <c r="B227"/>
  <c r="H226"/>
  <c r="K226"/>
  <c r="J226"/>
  <c r="L226"/>
  <c r="P226"/>
  <c r="R226"/>
  <c r="Q226"/>
  <c r="W225"/>
  <c r="V225"/>
  <c r="X225"/>
  <c r="U225" i="1"/>
  <c r="X225"/>
  <c r="M226"/>
  <c r="W226"/>
  <c r="J226"/>
  <c r="H226"/>
  <c r="G226"/>
  <c r="V226" s="1"/>
  <c r="B227"/>
  <c r="O226"/>
  <c r="R226"/>
  <c r="F226"/>
  <c r="F227" i="10" l="1"/>
  <c r="M227"/>
  <c r="G227"/>
  <c r="O227"/>
  <c r="B228"/>
  <c r="H227"/>
  <c r="K227"/>
  <c r="J227"/>
  <c r="L227"/>
  <c r="Q227"/>
  <c r="P227"/>
  <c r="R227"/>
  <c r="W226"/>
  <c r="U226"/>
  <c r="V226"/>
  <c r="X226"/>
  <c r="U226" i="1"/>
  <c r="M227"/>
  <c r="W227"/>
  <c r="J227"/>
  <c r="H227"/>
  <c r="G227"/>
  <c r="V227" s="1"/>
  <c r="B228"/>
  <c r="O227"/>
  <c r="F227"/>
  <c r="R227"/>
  <c r="X226"/>
  <c r="W227" i="10" l="1"/>
  <c r="B229"/>
  <c r="O228"/>
  <c r="M228"/>
  <c r="G228"/>
  <c r="F228"/>
  <c r="H228"/>
  <c r="K228"/>
  <c r="J228"/>
  <c r="L228"/>
  <c r="Q228"/>
  <c r="P228"/>
  <c r="R228"/>
  <c r="U227"/>
  <c r="V227"/>
  <c r="X227"/>
  <c r="R228" i="1"/>
  <c r="J228"/>
  <c r="G228"/>
  <c r="V228" s="1"/>
  <c r="F228"/>
  <c r="B229"/>
  <c r="M228"/>
  <c r="H228"/>
  <c r="W228"/>
  <c r="O228"/>
  <c r="X227"/>
  <c r="U227"/>
  <c r="U228" i="10" l="1"/>
  <c r="W228"/>
  <c r="X228"/>
  <c r="V228"/>
  <c r="F229"/>
  <c r="G229"/>
  <c r="B230"/>
  <c r="M229"/>
  <c r="O229"/>
  <c r="H229"/>
  <c r="L229"/>
  <c r="K229"/>
  <c r="J229"/>
  <c r="R229"/>
  <c r="Q229"/>
  <c r="P229"/>
  <c r="X228" i="1"/>
  <c r="B230"/>
  <c r="M229"/>
  <c r="R229"/>
  <c r="O229"/>
  <c r="W229"/>
  <c r="J229"/>
  <c r="H229"/>
  <c r="G229"/>
  <c r="V229" s="1"/>
  <c r="F229"/>
  <c r="U228"/>
  <c r="M230" i="10" l="1"/>
  <c r="O230"/>
  <c r="B231"/>
  <c r="G230"/>
  <c r="F230"/>
  <c r="H230"/>
  <c r="J230"/>
  <c r="L230"/>
  <c r="K230"/>
  <c r="P230"/>
  <c r="Q230"/>
  <c r="R230"/>
  <c r="U229"/>
  <c r="X229"/>
  <c r="V229"/>
  <c r="W229"/>
  <c r="U229" i="1"/>
  <c r="H230"/>
  <c r="G230"/>
  <c r="V230" s="1"/>
  <c r="F230"/>
  <c r="J230"/>
  <c r="O230"/>
  <c r="M230"/>
  <c r="B231"/>
  <c r="R230"/>
  <c r="W230"/>
  <c r="X229"/>
  <c r="U230" i="10" l="1"/>
  <c r="X230"/>
  <c r="W230"/>
  <c r="B232"/>
  <c r="G231"/>
  <c r="M231"/>
  <c r="O231"/>
  <c r="F231"/>
  <c r="H231"/>
  <c r="K231"/>
  <c r="L231"/>
  <c r="J231"/>
  <c r="Q231"/>
  <c r="R231"/>
  <c r="P231"/>
  <c r="V230"/>
  <c r="R231" i="1"/>
  <c r="O231"/>
  <c r="M231"/>
  <c r="F231"/>
  <c r="B232"/>
  <c r="H231"/>
  <c r="W231"/>
  <c r="J231"/>
  <c r="G231"/>
  <c r="V231" s="1"/>
  <c r="U230"/>
  <c r="X230"/>
  <c r="M232" i="10" l="1"/>
  <c r="F232"/>
  <c r="G232"/>
  <c r="O232"/>
  <c r="B233"/>
  <c r="H232"/>
  <c r="K232"/>
  <c r="L232"/>
  <c r="J232"/>
  <c r="Q232"/>
  <c r="R232"/>
  <c r="P232"/>
  <c r="X231"/>
  <c r="U231"/>
  <c r="V231"/>
  <c r="W231"/>
  <c r="X231" i="1"/>
  <c r="U231"/>
  <c r="B233"/>
  <c r="M232"/>
  <c r="W232"/>
  <c r="J232"/>
  <c r="H232"/>
  <c r="G232"/>
  <c r="V232" s="1"/>
  <c r="F232"/>
  <c r="R232"/>
  <c r="O232"/>
  <c r="U232" i="10" l="1"/>
  <c r="W232"/>
  <c r="V232"/>
  <c r="M233"/>
  <c r="B234"/>
  <c r="F233"/>
  <c r="O233"/>
  <c r="G233"/>
  <c r="H233"/>
  <c r="L233"/>
  <c r="J233"/>
  <c r="K233"/>
  <c r="P233"/>
  <c r="R233"/>
  <c r="Q233"/>
  <c r="X232"/>
  <c r="B234" i="1"/>
  <c r="R233"/>
  <c r="J233"/>
  <c r="W233"/>
  <c r="H233"/>
  <c r="G233"/>
  <c r="V233" s="1"/>
  <c r="F233"/>
  <c r="O233"/>
  <c r="M233"/>
  <c r="X232"/>
  <c r="U232"/>
  <c r="G234" i="10" l="1"/>
  <c r="O234"/>
  <c r="M234"/>
  <c r="B235"/>
  <c r="F234"/>
  <c r="H234"/>
  <c r="K234"/>
  <c r="L234"/>
  <c r="J234"/>
  <c r="P234"/>
  <c r="Q234"/>
  <c r="R234"/>
  <c r="X233"/>
  <c r="W233"/>
  <c r="U233"/>
  <c r="V233"/>
  <c r="X233" i="1"/>
  <c r="O234"/>
  <c r="M234"/>
  <c r="W234"/>
  <c r="J234"/>
  <c r="H234"/>
  <c r="R234"/>
  <c r="G234"/>
  <c r="V234" s="1"/>
  <c r="F234"/>
  <c r="B235"/>
  <c r="U233"/>
  <c r="U234" i="10" l="1"/>
  <c r="M235"/>
  <c r="B236"/>
  <c r="F235"/>
  <c r="G235"/>
  <c r="O235"/>
  <c r="H235"/>
  <c r="L235"/>
  <c r="J235"/>
  <c r="K235"/>
  <c r="Q235"/>
  <c r="R235"/>
  <c r="P235"/>
  <c r="V234"/>
  <c r="X234"/>
  <c r="W234"/>
  <c r="U234" i="1"/>
  <c r="X234"/>
  <c r="W235"/>
  <c r="B236"/>
  <c r="R235"/>
  <c r="O235"/>
  <c r="M235"/>
  <c r="F235"/>
  <c r="G235"/>
  <c r="V235" s="1"/>
  <c r="J235"/>
  <c r="H235"/>
  <c r="F236" i="10" l="1"/>
  <c r="G236"/>
  <c r="M236"/>
  <c r="O236"/>
  <c r="B237"/>
  <c r="H236"/>
  <c r="K236"/>
  <c r="L236"/>
  <c r="J236"/>
  <c r="Q236"/>
  <c r="P236"/>
  <c r="R236"/>
  <c r="U235"/>
  <c r="W235"/>
  <c r="V235"/>
  <c r="X235"/>
  <c r="X235" i="1"/>
  <c r="U235"/>
  <c r="B237"/>
  <c r="R236"/>
  <c r="O236"/>
  <c r="W236"/>
  <c r="M236"/>
  <c r="G236"/>
  <c r="V236" s="1"/>
  <c r="F236"/>
  <c r="H236"/>
  <c r="J236"/>
  <c r="U236" i="10" l="1"/>
  <c r="V236"/>
  <c r="O237"/>
  <c r="U237" s="1"/>
  <c r="F237"/>
  <c r="M237"/>
  <c r="G237"/>
  <c r="B238"/>
  <c r="H237"/>
  <c r="K237"/>
  <c r="J237"/>
  <c r="L237"/>
  <c r="Q237"/>
  <c r="R237"/>
  <c r="P237"/>
  <c r="W236"/>
  <c r="X236"/>
  <c r="X236" i="1"/>
  <c r="U236"/>
  <c r="J237"/>
  <c r="H237"/>
  <c r="G237"/>
  <c r="V237" s="1"/>
  <c r="F237"/>
  <c r="R237"/>
  <c r="O237"/>
  <c r="M237"/>
  <c r="W237"/>
  <c r="B238"/>
  <c r="B239" i="10" l="1"/>
  <c r="F238"/>
  <c r="O238"/>
  <c r="M238"/>
  <c r="G238"/>
  <c r="H238"/>
  <c r="L238"/>
  <c r="J238"/>
  <c r="K238"/>
  <c r="P238"/>
  <c r="Q238"/>
  <c r="R238"/>
  <c r="X237"/>
  <c r="V237"/>
  <c r="W237"/>
  <c r="X237" i="1"/>
  <c r="U237"/>
  <c r="R238"/>
  <c r="O238"/>
  <c r="G238"/>
  <c r="V238" s="1"/>
  <c r="B239"/>
  <c r="M238"/>
  <c r="W238"/>
  <c r="J238"/>
  <c r="H238"/>
  <c r="F238"/>
  <c r="F239" i="10" l="1"/>
  <c r="O239"/>
  <c r="B240"/>
  <c r="G239"/>
  <c r="H239"/>
  <c r="M239"/>
  <c r="K239"/>
  <c r="J239"/>
  <c r="L239"/>
  <c r="Q239"/>
  <c r="P239"/>
  <c r="R239"/>
  <c r="V238"/>
  <c r="W238"/>
  <c r="U238"/>
  <c r="X238"/>
  <c r="X238" i="1"/>
  <c r="U238"/>
  <c r="B240"/>
  <c r="R239"/>
  <c r="O239"/>
  <c r="M239"/>
  <c r="W239"/>
  <c r="J239"/>
  <c r="H239"/>
  <c r="G239"/>
  <c r="V239" s="1"/>
  <c r="F239"/>
  <c r="M240" i="10" l="1"/>
  <c r="O240"/>
  <c r="B241"/>
  <c r="G240"/>
  <c r="F240"/>
  <c r="H240"/>
  <c r="J240"/>
  <c r="K240"/>
  <c r="L240"/>
  <c r="Q240"/>
  <c r="P240"/>
  <c r="R240"/>
  <c r="U239"/>
  <c r="W239"/>
  <c r="V239"/>
  <c r="X239"/>
  <c r="X239" i="1"/>
  <c r="F240"/>
  <c r="G240"/>
  <c r="V240" s="1"/>
  <c r="W240"/>
  <c r="J240"/>
  <c r="H240"/>
  <c r="M240"/>
  <c r="R240"/>
  <c r="O240"/>
  <c r="B241"/>
  <c r="U239"/>
  <c r="U240" i="10" l="1"/>
  <c r="F241"/>
  <c r="M241"/>
  <c r="G241"/>
  <c r="B242"/>
  <c r="O241"/>
  <c r="H241"/>
  <c r="J241"/>
  <c r="L241"/>
  <c r="K241"/>
  <c r="P241"/>
  <c r="R241"/>
  <c r="Q241"/>
  <c r="W240"/>
  <c r="V240"/>
  <c r="X240"/>
  <c r="U240" i="1"/>
  <c r="O241"/>
  <c r="M241"/>
  <c r="W241"/>
  <c r="J241"/>
  <c r="R241"/>
  <c r="H241"/>
  <c r="G241"/>
  <c r="V241" s="1"/>
  <c r="F241"/>
  <c r="B242"/>
  <c r="X240"/>
  <c r="U241" i="10" l="1"/>
  <c r="X241"/>
  <c r="M242"/>
  <c r="O242"/>
  <c r="B243"/>
  <c r="F242"/>
  <c r="G242"/>
  <c r="H242"/>
  <c r="L242"/>
  <c r="J242"/>
  <c r="K242"/>
  <c r="P242"/>
  <c r="R242"/>
  <c r="Q242"/>
  <c r="V241"/>
  <c r="W241"/>
  <c r="U241" i="1"/>
  <c r="X241"/>
  <c r="B243"/>
  <c r="M242"/>
  <c r="J242"/>
  <c r="H242"/>
  <c r="G242"/>
  <c r="V242" s="1"/>
  <c r="F242"/>
  <c r="R242"/>
  <c r="O242"/>
  <c r="W242"/>
  <c r="U242" i="10" l="1"/>
  <c r="G243"/>
  <c r="B244"/>
  <c r="F243"/>
  <c r="M243"/>
  <c r="O243"/>
  <c r="H243"/>
  <c r="L243"/>
  <c r="J243"/>
  <c r="K243"/>
  <c r="R243"/>
  <c r="P243"/>
  <c r="Q243"/>
  <c r="X242"/>
  <c r="V242"/>
  <c r="W242"/>
  <c r="X242" i="1"/>
  <c r="W243"/>
  <c r="J243"/>
  <c r="H243"/>
  <c r="G243"/>
  <c r="V243" s="1"/>
  <c r="F243"/>
  <c r="B244"/>
  <c r="R243"/>
  <c r="O243"/>
  <c r="M243"/>
  <c r="U242"/>
  <c r="V243" i="10" l="1"/>
  <c r="G244"/>
  <c r="O244"/>
  <c r="F244"/>
  <c r="H244"/>
  <c r="M244"/>
  <c r="B245"/>
  <c r="J244"/>
  <c r="L244"/>
  <c r="K244"/>
  <c r="P244"/>
  <c r="R244"/>
  <c r="Q244"/>
  <c r="U243"/>
  <c r="X243"/>
  <c r="W243"/>
  <c r="X243" i="1"/>
  <c r="W244"/>
  <c r="J244"/>
  <c r="H244"/>
  <c r="G244"/>
  <c r="V244" s="1"/>
  <c r="F244"/>
  <c r="B245"/>
  <c r="R244"/>
  <c r="O244"/>
  <c r="M244"/>
  <c r="U243"/>
  <c r="U244" i="10" l="1"/>
  <c r="B246"/>
  <c r="G245"/>
  <c r="M245"/>
  <c r="H245"/>
  <c r="F245"/>
  <c r="O245"/>
  <c r="L245"/>
  <c r="J245"/>
  <c r="K245"/>
  <c r="R245"/>
  <c r="Q245"/>
  <c r="P245"/>
  <c r="X244"/>
  <c r="W244"/>
  <c r="V244"/>
  <c r="X244" i="1"/>
  <c r="R245"/>
  <c r="H245"/>
  <c r="F245"/>
  <c r="W245"/>
  <c r="J245"/>
  <c r="O245"/>
  <c r="M245"/>
  <c r="G245"/>
  <c r="V245" s="1"/>
  <c r="B246"/>
  <c r="U244"/>
  <c r="U245" i="10" l="1"/>
  <c r="X245"/>
  <c r="F246"/>
  <c r="G246"/>
  <c r="H246"/>
  <c r="M246"/>
  <c r="B247"/>
  <c r="O246"/>
  <c r="J246"/>
  <c r="K246"/>
  <c r="L246"/>
  <c r="P246"/>
  <c r="R246"/>
  <c r="Q246"/>
  <c r="V245"/>
  <c r="W245"/>
  <c r="X245" i="1"/>
  <c r="B247"/>
  <c r="W246"/>
  <c r="R246"/>
  <c r="O246"/>
  <c r="M246"/>
  <c r="J246"/>
  <c r="H246"/>
  <c r="G246"/>
  <c r="V246" s="1"/>
  <c r="F246"/>
  <c r="U245"/>
  <c r="M247" i="10" l="1"/>
  <c r="O247"/>
  <c r="F247"/>
  <c r="B248"/>
  <c r="G247"/>
  <c r="H247"/>
  <c r="J247"/>
  <c r="K247"/>
  <c r="L247"/>
  <c r="P247"/>
  <c r="Q247"/>
  <c r="R247"/>
  <c r="W246"/>
  <c r="U246"/>
  <c r="V246"/>
  <c r="X246"/>
  <c r="X246" i="1"/>
  <c r="G247"/>
  <c r="V247" s="1"/>
  <c r="F247"/>
  <c r="H247"/>
  <c r="R247"/>
  <c r="O247"/>
  <c r="M247"/>
  <c r="W247"/>
  <c r="J247"/>
  <c r="B248"/>
  <c r="U246"/>
  <c r="U247" i="10" l="1"/>
  <c r="F248"/>
  <c r="G248"/>
  <c r="O248"/>
  <c r="M248"/>
  <c r="B249"/>
  <c r="H248"/>
  <c r="J248"/>
  <c r="L248"/>
  <c r="K248"/>
  <c r="R248"/>
  <c r="Q248"/>
  <c r="P248"/>
  <c r="X247"/>
  <c r="W247"/>
  <c r="V247"/>
  <c r="X247" i="1"/>
  <c r="U247"/>
  <c r="R248"/>
  <c r="O248"/>
  <c r="M248"/>
  <c r="W248"/>
  <c r="B249"/>
  <c r="G248"/>
  <c r="V248" s="1"/>
  <c r="J248"/>
  <c r="F248"/>
  <c r="H248"/>
  <c r="U248" i="10" l="1"/>
  <c r="O249"/>
  <c r="B250"/>
  <c r="F249"/>
  <c r="G249"/>
  <c r="M249"/>
  <c r="H249"/>
  <c r="L249"/>
  <c r="J249"/>
  <c r="K249"/>
  <c r="P249"/>
  <c r="R249"/>
  <c r="Q249"/>
  <c r="X248"/>
  <c r="W248"/>
  <c r="V248"/>
  <c r="U248" i="1"/>
  <c r="X248"/>
  <c r="B250"/>
  <c r="O249"/>
  <c r="R249"/>
  <c r="M249"/>
  <c r="W249"/>
  <c r="J249"/>
  <c r="H249"/>
  <c r="G249"/>
  <c r="V249" s="1"/>
  <c r="F249"/>
  <c r="U249" i="10" l="1"/>
  <c r="G250"/>
  <c r="M250"/>
  <c r="O250"/>
  <c r="F250"/>
  <c r="B251"/>
  <c r="H250"/>
  <c r="K250"/>
  <c r="L250"/>
  <c r="J250"/>
  <c r="Q250"/>
  <c r="R250"/>
  <c r="P250"/>
  <c r="V249"/>
  <c r="X249"/>
  <c r="W249"/>
  <c r="X249" i="1"/>
  <c r="U249"/>
  <c r="R250"/>
  <c r="H250"/>
  <c r="J250"/>
  <c r="G250"/>
  <c r="V250" s="1"/>
  <c r="B251"/>
  <c r="O250"/>
  <c r="M250"/>
  <c r="W250"/>
  <c r="F250"/>
  <c r="U250" i="10" l="1"/>
  <c r="V250"/>
  <c r="F251"/>
  <c r="M251"/>
  <c r="O251"/>
  <c r="B252"/>
  <c r="G251"/>
  <c r="H251"/>
  <c r="K251"/>
  <c r="J251"/>
  <c r="L251"/>
  <c r="P251"/>
  <c r="Q251"/>
  <c r="R251"/>
  <c r="W250"/>
  <c r="X250"/>
  <c r="X250" i="1"/>
  <c r="M251"/>
  <c r="W251"/>
  <c r="J251"/>
  <c r="H251"/>
  <c r="G251"/>
  <c r="V251" s="1"/>
  <c r="B252"/>
  <c r="R251"/>
  <c r="F251"/>
  <c r="O251"/>
  <c r="U250"/>
  <c r="U251" i="10" l="1"/>
  <c r="W251"/>
  <c r="B253"/>
  <c r="O252"/>
  <c r="F252"/>
  <c r="G252"/>
  <c r="M252"/>
  <c r="H252"/>
  <c r="L252"/>
  <c r="K252"/>
  <c r="J252"/>
  <c r="R252"/>
  <c r="P252"/>
  <c r="Q252"/>
  <c r="V251"/>
  <c r="X251"/>
  <c r="X251" i="1"/>
  <c r="R252"/>
  <c r="J252"/>
  <c r="O252"/>
  <c r="M252"/>
  <c r="W252"/>
  <c r="H252"/>
  <c r="G252"/>
  <c r="V252" s="1"/>
  <c r="F252"/>
  <c r="B253"/>
  <c r="U251"/>
  <c r="U252" i="10" l="1"/>
  <c r="X252"/>
  <c r="W252"/>
  <c r="F253"/>
  <c r="G253"/>
  <c r="B254"/>
  <c r="M253"/>
  <c r="O253"/>
  <c r="H253"/>
  <c r="J253"/>
  <c r="K253"/>
  <c r="L253"/>
  <c r="R253"/>
  <c r="Q253"/>
  <c r="P253"/>
  <c r="V252"/>
  <c r="B254" i="1"/>
  <c r="G253"/>
  <c r="V253" s="1"/>
  <c r="R253"/>
  <c r="F253"/>
  <c r="H253"/>
  <c r="O253"/>
  <c r="M253"/>
  <c r="W253"/>
  <c r="J253"/>
  <c r="X252"/>
  <c r="U252"/>
  <c r="M254" i="10" l="1"/>
  <c r="O254"/>
  <c r="B255"/>
  <c r="G254"/>
  <c r="F254"/>
  <c r="H254"/>
  <c r="K254"/>
  <c r="J254"/>
  <c r="L254"/>
  <c r="R254"/>
  <c r="P254"/>
  <c r="Q254"/>
  <c r="U253"/>
  <c r="X253"/>
  <c r="V253"/>
  <c r="W253"/>
  <c r="X253" i="1"/>
  <c r="H254"/>
  <c r="G254"/>
  <c r="V254" s="1"/>
  <c r="F254"/>
  <c r="R254"/>
  <c r="O254"/>
  <c r="M254"/>
  <c r="B255"/>
  <c r="W254"/>
  <c r="J254"/>
  <c r="U253"/>
  <c r="U254" i="10" l="1"/>
  <c r="V254"/>
  <c r="B256"/>
  <c r="G255"/>
  <c r="M255"/>
  <c r="O255"/>
  <c r="F255"/>
  <c r="H255"/>
  <c r="J255"/>
  <c r="K255"/>
  <c r="L255"/>
  <c r="R255"/>
  <c r="Q255"/>
  <c r="P255"/>
  <c r="X254"/>
  <c r="W254"/>
  <c r="X254" i="1"/>
  <c r="R255"/>
  <c r="O255"/>
  <c r="M255"/>
  <c r="F255"/>
  <c r="H255"/>
  <c r="G255"/>
  <c r="V255" s="1"/>
  <c r="B256"/>
  <c r="J255"/>
  <c r="W255"/>
  <c r="U254"/>
  <c r="U255" i="10" l="1"/>
  <c r="V255"/>
  <c r="M256"/>
  <c r="B257"/>
  <c r="F256"/>
  <c r="G256"/>
  <c r="H256"/>
  <c r="O256"/>
  <c r="K256"/>
  <c r="L256"/>
  <c r="J256"/>
  <c r="R256"/>
  <c r="Q256"/>
  <c r="P256"/>
  <c r="W255"/>
  <c r="X255"/>
  <c r="X255" i="1"/>
  <c r="U255"/>
  <c r="B257"/>
  <c r="M256"/>
  <c r="W256"/>
  <c r="J256"/>
  <c r="H256"/>
  <c r="G256"/>
  <c r="V256" s="1"/>
  <c r="O256"/>
  <c r="R256"/>
  <c r="F256"/>
  <c r="U256" i="10" l="1"/>
  <c r="M257"/>
  <c r="B258"/>
  <c r="F257"/>
  <c r="G257"/>
  <c r="O257"/>
  <c r="H257"/>
  <c r="L257"/>
  <c r="K257"/>
  <c r="J257"/>
  <c r="P257"/>
  <c r="Q257"/>
  <c r="R257"/>
  <c r="W256"/>
  <c r="V256"/>
  <c r="X256"/>
  <c r="B258" i="1"/>
  <c r="O257"/>
  <c r="M257"/>
  <c r="W257"/>
  <c r="J257"/>
  <c r="H257"/>
  <c r="G257"/>
  <c r="V257" s="1"/>
  <c r="F257"/>
  <c r="R257"/>
  <c r="U256"/>
  <c r="X256"/>
  <c r="W257" i="10" l="1"/>
  <c r="X257"/>
  <c r="V257"/>
  <c r="G258"/>
  <c r="M258"/>
  <c r="O258"/>
  <c r="H258"/>
  <c r="F258"/>
  <c r="B259"/>
  <c r="L258"/>
  <c r="J258"/>
  <c r="K258"/>
  <c r="R258"/>
  <c r="Q258"/>
  <c r="P258"/>
  <c r="U257"/>
  <c r="U257" i="1"/>
  <c r="O258"/>
  <c r="M258"/>
  <c r="W258"/>
  <c r="J258"/>
  <c r="H258"/>
  <c r="G258"/>
  <c r="V258" s="1"/>
  <c r="F258"/>
  <c r="B259"/>
  <c r="R258"/>
  <c r="X257"/>
  <c r="U258" i="10" l="1"/>
  <c r="V258"/>
  <c r="W258"/>
  <c r="M259"/>
  <c r="B260"/>
  <c r="F259"/>
  <c r="G259"/>
  <c r="H259"/>
  <c r="O259"/>
  <c r="J259"/>
  <c r="K259"/>
  <c r="L259"/>
  <c r="P259"/>
  <c r="Q259"/>
  <c r="R259"/>
  <c r="X258"/>
  <c r="U258" i="1"/>
  <c r="X258"/>
  <c r="W259"/>
  <c r="O259"/>
  <c r="B260"/>
  <c r="R259"/>
  <c r="M259"/>
  <c r="J259"/>
  <c r="H259"/>
  <c r="G259"/>
  <c r="V259" s="1"/>
  <c r="F259"/>
  <c r="F260" i="10" l="1"/>
  <c r="G260"/>
  <c r="M260"/>
  <c r="O260"/>
  <c r="B261"/>
  <c r="H260"/>
  <c r="K260"/>
  <c r="L260"/>
  <c r="J260"/>
  <c r="Q260"/>
  <c r="P260"/>
  <c r="R260"/>
  <c r="U259"/>
  <c r="V259"/>
  <c r="X259"/>
  <c r="W259"/>
  <c r="U259" i="1"/>
  <c r="J260"/>
  <c r="H260"/>
  <c r="G260"/>
  <c r="V260" s="1"/>
  <c r="F260"/>
  <c r="O260"/>
  <c r="M260"/>
  <c r="R260"/>
  <c r="B261"/>
  <c r="W260"/>
  <c r="X259"/>
  <c r="U260" i="10" l="1"/>
  <c r="W260"/>
  <c r="X260"/>
  <c r="V260"/>
  <c r="O261"/>
  <c r="F261"/>
  <c r="M261"/>
  <c r="G261"/>
  <c r="B262"/>
  <c r="H261"/>
  <c r="J261"/>
  <c r="K261"/>
  <c r="L261"/>
  <c r="R261"/>
  <c r="P261"/>
  <c r="Q261"/>
  <c r="X260" i="1"/>
  <c r="U260"/>
  <c r="J261"/>
  <c r="H261"/>
  <c r="G261"/>
  <c r="V261" s="1"/>
  <c r="F261"/>
  <c r="B262"/>
  <c r="R261"/>
  <c r="O261"/>
  <c r="M261"/>
  <c r="W261"/>
  <c r="U261" i="10" l="1"/>
  <c r="B263"/>
  <c r="F262"/>
  <c r="O262"/>
  <c r="G262"/>
  <c r="M262"/>
  <c r="H262"/>
  <c r="K262"/>
  <c r="L262"/>
  <c r="J262"/>
  <c r="P262"/>
  <c r="R262"/>
  <c r="Q262"/>
  <c r="X261"/>
  <c r="V261"/>
  <c r="W261"/>
  <c r="R262" i="1"/>
  <c r="O262"/>
  <c r="G262"/>
  <c r="V262" s="1"/>
  <c r="M262"/>
  <c r="W262"/>
  <c r="J262"/>
  <c r="H262"/>
  <c r="F262"/>
  <c r="B263"/>
  <c r="X261"/>
  <c r="U261"/>
  <c r="U262" i="10" l="1"/>
  <c r="V262"/>
  <c r="X262"/>
  <c r="F263"/>
  <c r="O263"/>
  <c r="B264"/>
  <c r="M263"/>
  <c r="G263"/>
  <c r="H263"/>
  <c r="L263"/>
  <c r="K263"/>
  <c r="J263"/>
  <c r="P263"/>
  <c r="Q263"/>
  <c r="R263"/>
  <c r="W262"/>
  <c r="X262" i="1"/>
  <c r="U262"/>
  <c r="B264"/>
  <c r="R263"/>
  <c r="J263"/>
  <c r="W263"/>
  <c r="H263"/>
  <c r="G263"/>
  <c r="V263" s="1"/>
  <c r="F263"/>
  <c r="O263"/>
  <c r="M263"/>
  <c r="W263" i="10" l="1"/>
  <c r="M264"/>
  <c r="O264"/>
  <c r="B265"/>
  <c r="F264"/>
  <c r="G264"/>
  <c r="H264"/>
  <c r="L264"/>
  <c r="J264"/>
  <c r="K264"/>
  <c r="P264"/>
  <c r="Q264"/>
  <c r="R264"/>
  <c r="U263"/>
  <c r="V263"/>
  <c r="X263"/>
  <c r="X263" i="1"/>
  <c r="F264"/>
  <c r="G264"/>
  <c r="V264" s="1"/>
  <c r="R264"/>
  <c r="H264"/>
  <c r="O264"/>
  <c r="M264"/>
  <c r="W264"/>
  <c r="J264"/>
  <c r="B265"/>
  <c r="U263"/>
  <c r="U264" i="10" l="1"/>
  <c r="W264"/>
  <c r="F265"/>
  <c r="M265"/>
  <c r="O265"/>
  <c r="G265"/>
  <c r="B266"/>
  <c r="H265"/>
  <c r="J265"/>
  <c r="L265"/>
  <c r="K265"/>
  <c r="Q265"/>
  <c r="P265"/>
  <c r="R265"/>
  <c r="V264"/>
  <c r="X264"/>
  <c r="X264" i="1"/>
  <c r="U264"/>
  <c r="O265"/>
  <c r="M265"/>
  <c r="W265"/>
  <c r="J265"/>
  <c r="B266"/>
  <c r="F265"/>
  <c r="G265"/>
  <c r="V265" s="1"/>
  <c r="R265"/>
  <c r="H265"/>
  <c r="U265" i="10" l="1"/>
  <c r="X265"/>
  <c r="M266"/>
  <c r="O266"/>
  <c r="B267"/>
  <c r="H266"/>
  <c r="G266"/>
  <c r="F266"/>
  <c r="K266"/>
  <c r="J266"/>
  <c r="L266"/>
  <c r="P266"/>
  <c r="R266"/>
  <c r="Q266"/>
  <c r="V265"/>
  <c r="W265"/>
  <c r="B267" i="1"/>
  <c r="M266"/>
  <c r="W266"/>
  <c r="R266"/>
  <c r="O266"/>
  <c r="H266"/>
  <c r="G266"/>
  <c r="V266" s="1"/>
  <c r="J266"/>
  <c r="F266"/>
  <c r="U265"/>
  <c r="X265"/>
  <c r="U266" i="10" l="1"/>
  <c r="G267"/>
  <c r="B268"/>
  <c r="F267"/>
  <c r="M267"/>
  <c r="O267"/>
  <c r="H267"/>
  <c r="J267"/>
  <c r="L267"/>
  <c r="K267"/>
  <c r="Q267"/>
  <c r="P267"/>
  <c r="R267"/>
  <c r="X266"/>
  <c r="W266"/>
  <c r="V266"/>
  <c r="X266" i="1"/>
  <c r="R267"/>
  <c r="O267"/>
  <c r="G267"/>
  <c r="V267" s="1"/>
  <c r="M267"/>
  <c r="W267"/>
  <c r="J267"/>
  <c r="H267"/>
  <c r="F267"/>
  <c r="B268"/>
  <c r="U266"/>
  <c r="G268" i="10" l="1"/>
  <c r="M268"/>
  <c r="O268"/>
  <c r="F268"/>
  <c r="H268"/>
  <c r="B269"/>
  <c r="J268"/>
  <c r="L268"/>
  <c r="K268"/>
  <c r="Q268"/>
  <c r="P268"/>
  <c r="R268"/>
  <c r="X267"/>
  <c r="W267"/>
  <c r="U267"/>
  <c r="V267"/>
  <c r="X267" i="1"/>
  <c r="U267"/>
  <c r="W268"/>
  <c r="J268"/>
  <c r="H268"/>
  <c r="G268"/>
  <c r="V268" s="1"/>
  <c r="F268"/>
  <c r="B269"/>
  <c r="R268"/>
  <c r="O268"/>
  <c r="M268"/>
  <c r="U268" i="10" l="1"/>
  <c r="V268"/>
  <c r="B270"/>
  <c r="G269"/>
  <c r="M269"/>
  <c r="F269"/>
  <c r="H269"/>
  <c r="O269"/>
  <c r="L269"/>
  <c r="K269"/>
  <c r="J269"/>
  <c r="P269"/>
  <c r="R269"/>
  <c r="Q269"/>
  <c r="X268"/>
  <c r="W268"/>
  <c r="R269" i="1"/>
  <c r="H269"/>
  <c r="O269"/>
  <c r="M269"/>
  <c r="W269"/>
  <c r="J269"/>
  <c r="B270"/>
  <c r="G269"/>
  <c r="V269" s="1"/>
  <c r="F269"/>
  <c r="X268"/>
  <c r="U268"/>
  <c r="U269" i="10" l="1"/>
  <c r="F270"/>
  <c r="G270"/>
  <c r="M270"/>
  <c r="O270"/>
  <c r="B271"/>
  <c r="H270"/>
  <c r="K270"/>
  <c r="L270"/>
  <c r="J270"/>
  <c r="P270"/>
  <c r="Q270"/>
  <c r="R270"/>
  <c r="V269"/>
  <c r="W269"/>
  <c r="X269"/>
  <c r="X269" i="1"/>
  <c r="B271"/>
  <c r="G270"/>
  <c r="V270" s="1"/>
  <c r="F270"/>
  <c r="W270"/>
  <c r="J270"/>
  <c r="H270"/>
  <c r="R270"/>
  <c r="O270"/>
  <c r="M270"/>
  <c r="U269"/>
  <c r="V270" i="10" l="1"/>
  <c r="M271"/>
  <c r="O271"/>
  <c r="U271" s="1"/>
  <c r="F271"/>
  <c r="G271"/>
  <c r="B272"/>
  <c r="H271"/>
  <c r="K271"/>
  <c r="L271"/>
  <c r="J271"/>
  <c r="R271"/>
  <c r="Q271"/>
  <c r="P271"/>
  <c r="U270"/>
  <c r="W270"/>
  <c r="X270"/>
  <c r="X270" i="1"/>
  <c r="G271"/>
  <c r="V271" s="1"/>
  <c r="F271"/>
  <c r="R271"/>
  <c r="O271"/>
  <c r="M271"/>
  <c r="W271"/>
  <c r="B272"/>
  <c r="J271"/>
  <c r="H271"/>
  <c r="U270"/>
  <c r="F272" i="10" l="1"/>
  <c r="G272"/>
  <c r="O272"/>
  <c r="H272"/>
  <c r="M272"/>
  <c r="B273"/>
  <c r="L272"/>
  <c r="J272"/>
  <c r="K272"/>
  <c r="P272"/>
  <c r="R272"/>
  <c r="Q272"/>
  <c r="X271"/>
  <c r="V271"/>
  <c r="W271"/>
  <c r="X271" i="1"/>
  <c r="U271"/>
  <c r="R272"/>
  <c r="O272"/>
  <c r="M272"/>
  <c r="W272"/>
  <c r="J272"/>
  <c r="H272"/>
  <c r="G272"/>
  <c r="V272" s="1"/>
  <c r="F272"/>
  <c r="B273"/>
  <c r="U272" i="10" l="1"/>
  <c r="O273"/>
  <c r="B274"/>
  <c r="M273"/>
  <c r="F273"/>
  <c r="G273"/>
  <c r="H273"/>
  <c r="L273"/>
  <c r="J273"/>
  <c r="K273"/>
  <c r="P273"/>
  <c r="R273"/>
  <c r="Q273"/>
  <c r="V272"/>
  <c r="W272"/>
  <c r="X272"/>
  <c r="U272" i="1"/>
  <c r="X272"/>
  <c r="B274"/>
  <c r="O273"/>
  <c r="W273"/>
  <c r="J273"/>
  <c r="H273"/>
  <c r="G273"/>
  <c r="V273" s="1"/>
  <c r="F273"/>
  <c r="R273"/>
  <c r="M273"/>
  <c r="U273" i="10" l="1"/>
  <c r="F274"/>
  <c r="G274"/>
  <c r="M274"/>
  <c r="O274"/>
  <c r="B275"/>
  <c r="H274"/>
  <c r="K274"/>
  <c r="J274"/>
  <c r="L274"/>
  <c r="Q274"/>
  <c r="R274"/>
  <c r="P274"/>
  <c r="V273"/>
  <c r="X273"/>
  <c r="W273"/>
  <c r="X273" i="1"/>
  <c r="U273"/>
  <c r="B275"/>
  <c r="R274"/>
  <c r="O274"/>
  <c r="M274"/>
  <c r="W274"/>
  <c r="J274"/>
  <c r="H274"/>
  <c r="G274"/>
  <c r="V274" s="1"/>
  <c r="F274"/>
  <c r="F275" i="10" l="1"/>
  <c r="M275"/>
  <c r="O275"/>
  <c r="G275"/>
  <c r="B276"/>
  <c r="H275"/>
  <c r="K275"/>
  <c r="L275"/>
  <c r="J275"/>
  <c r="P275"/>
  <c r="R275"/>
  <c r="Q275"/>
  <c r="W274"/>
  <c r="V274"/>
  <c r="U274"/>
  <c r="X274"/>
  <c r="X274" i="1"/>
  <c r="M275"/>
  <c r="W275"/>
  <c r="J275"/>
  <c r="G275"/>
  <c r="V275" s="1"/>
  <c r="H275"/>
  <c r="F275"/>
  <c r="R275"/>
  <c r="O275"/>
  <c r="B276"/>
  <c r="U274"/>
  <c r="W275" i="10" l="1"/>
  <c r="V275"/>
  <c r="B277"/>
  <c r="O276"/>
  <c r="F276"/>
  <c r="M276"/>
  <c r="G276"/>
  <c r="H276"/>
  <c r="K276"/>
  <c r="L276"/>
  <c r="J276"/>
  <c r="P276"/>
  <c r="Q276"/>
  <c r="R276"/>
  <c r="U275"/>
  <c r="X275"/>
  <c r="X275" i="1"/>
  <c r="J276"/>
  <c r="B277"/>
  <c r="W276"/>
  <c r="R276"/>
  <c r="G276"/>
  <c r="V276" s="1"/>
  <c r="O276"/>
  <c r="M276"/>
  <c r="H276"/>
  <c r="F276"/>
  <c r="U275"/>
  <c r="U276" i="10" l="1"/>
  <c r="F277"/>
  <c r="G277"/>
  <c r="B278"/>
  <c r="M277"/>
  <c r="O277"/>
  <c r="H277"/>
  <c r="J277"/>
  <c r="L277"/>
  <c r="K277"/>
  <c r="Q277"/>
  <c r="R277"/>
  <c r="P277"/>
  <c r="X276"/>
  <c r="V276"/>
  <c r="W276"/>
  <c r="X276" i="1"/>
  <c r="M277"/>
  <c r="W277"/>
  <c r="J277"/>
  <c r="H277"/>
  <c r="G277"/>
  <c r="V277" s="1"/>
  <c r="F277"/>
  <c r="R277"/>
  <c r="B278"/>
  <c r="O277"/>
  <c r="U276"/>
  <c r="M278" i="10" l="1"/>
  <c r="O278"/>
  <c r="B279"/>
  <c r="G278"/>
  <c r="F278"/>
  <c r="H278"/>
  <c r="J278"/>
  <c r="L278"/>
  <c r="K278"/>
  <c r="P278"/>
  <c r="Q278"/>
  <c r="R278"/>
  <c r="X277"/>
  <c r="U277"/>
  <c r="V277"/>
  <c r="W277"/>
  <c r="U277" i="1"/>
  <c r="H278"/>
  <c r="G278"/>
  <c r="V278" s="1"/>
  <c r="F278"/>
  <c r="R278"/>
  <c r="O278"/>
  <c r="B279"/>
  <c r="J278"/>
  <c r="M278"/>
  <c r="W278"/>
  <c r="X277"/>
  <c r="U278" i="10" l="1"/>
  <c r="B280"/>
  <c r="G279"/>
  <c r="M279"/>
  <c r="F279"/>
  <c r="O279"/>
  <c r="H279"/>
  <c r="L279"/>
  <c r="J279"/>
  <c r="K279"/>
  <c r="R279"/>
  <c r="P279"/>
  <c r="Q279"/>
  <c r="V278"/>
  <c r="X278"/>
  <c r="W278"/>
  <c r="X278" i="1"/>
  <c r="U278"/>
  <c r="R279"/>
  <c r="F279"/>
  <c r="O279"/>
  <c r="M279"/>
  <c r="W279"/>
  <c r="J279"/>
  <c r="H279"/>
  <c r="G279"/>
  <c r="V279" s="1"/>
  <c r="B280"/>
  <c r="U279" i="10" l="1"/>
  <c r="M280"/>
  <c r="B281"/>
  <c r="O280"/>
  <c r="F280"/>
  <c r="G280"/>
  <c r="H280"/>
  <c r="J280"/>
  <c r="K280"/>
  <c r="L280"/>
  <c r="Q280"/>
  <c r="R280"/>
  <c r="P280"/>
  <c r="X279"/>
  <c r="V279"/>
  <c r="W279"/>
  <c r="X279" i="1"/>
  <c r="U279"/>
  <c r="B281"/>
  <c r="W280"/>
  <c r="J280"/>
  <c r="H280"/>
  <c r="G280"/>
  <c r="V280" s="1"/>
  <c r="F280"/>
  <c r="R280"/>
  <c r="O280"/>
  <c r="M280"/>
  <c r="U280" i="10" l="1"/>
  <c r="V280"/>
  <c r="W280"/>
  <c r="M281"/>
  <c r="B282"/>
  <c r="F281"/>
  <c r="G281"/>
  <c r="O281"/>
  <c r="H281"/>
  <c r="K281"/>
  <c r="L281"/>
  <c r="J281"/>
  <c r="P281"/>
  <c r="R281"/>
  <c r="Q281"/>
  <c r="X280"/>
  <c r="B282" i="1"/>
  <c r="O281"/>
  <c r="R281"/>
  <c r="M281"/>
  <c r="W281"/>
  <c r="J281"/>
  <c r="H281"/>
  <c r="G281"/>
  <c r="V281" s="1"/>
  <c r="F281"/>
  <c r="X280"/>
  <c r="U280"/>
  <c r="G282" i="10" l="1"/>
  <c r="M282"/>
  <c r="O282"/>
  <c r="U282" s="1"/>
  <c r="F282"/>
  <c r="B283"/>
  <c r="H282"/>
  <c r="L282"/>
  <c r="J282"/>
  <c r="K282"/>
  <c r="P282"/>
  <c r="R282"/>
  <c r="Q282"/>
  <c r="U281"/>
  <c r="V281"/>
  <c r="X281"/>
  <c r="W281"/>
  <c r="X281" i="1"/>
  <c r="U281"/>
  <c r="O282"/>
  <c r="M282"/>
  <c r="W282"/>
  <c r="H282"/>
  <c r="G282"/>
  <c r="V282" s="1"/>
  <c r="J282"/>
  <c r="B283"/>
  <c r="F282"/>
  <c r="R282"/>
  <c r="M283" i="10" l="1"/>
  <c r="B284"/>
  <c r="O283"/>
  <c r="G283"/>
  <c r="F283"/>
  <c r="H283"/>
  <c r="J283"/>
  <c r="L283"/>
  <c r="K283"/>
  <c r="P283"/>
  <c r="Q283"/>
  <c r="R283"/>
  <c r="W282"/>
  <c r="V282"/>
  <c r="X282"/>
  <c r="U282" i="1"/>
  <c r="W283"/>
  <c r="R283"/>
  <c r="O283"/>
  <c r="F283"/>
  <c r="B284"/>
  <c r="M283"/>
  <c r="J283"/>
  <c r="H283"/>
  <c r="G283"/>
  <c r="V283" s="1"/>
  <c r="X282"/>
  <c r="W283" i="10" l="1"/>
  <c r="U283"/>
  <c r="V283"/>
  <c r="F284"/>
  <c r="G284"/>
  <c r="M284"/>
  <c r="O284"/>
  <c r="B285"/>
  <c r="H284"/>
  <c r="L284"/>
  <c r="J284"/>
  <c r="K284"/>
  <c r="R284"/>
  <c r="P284"/>
  <c r="Q284"/>
  <c r="X283"/>
  <c r="X283" i="1"/>
  <c r="U283"/>
  <c r="H284"/>
  <c r="G284"/>
  <c r="V284" s="1"/>
  <c r="F284"/>
  <c r="M284"/>
  <c r="W284"/>
  <c r="B285"/>
  <c r="O284"/>
  <c r="J284"/>
  <c r="R284"/>
  <c r="U284" i="10" l="1"/>
  <c r="O285"/>
  <c r="U285" s="1"/>
  <c r="F285"/>
  <c r="M285"/>
  <c r="G285"/>
  <c r="B286"/>
  <c r="H285"/>
  <c r="K285"/>
  <c r="J285"/>
  <c r="L285"/>
  <c r="Q285"/>
  <c r="R285"/>
  <c r="P285"/>
  <c r="X284"/>
  <c r="V284"/>
  <c r="W284"/>
  <c r="U284" i="1"/>
  <c r="X284"/>
  <c r="J285"/>
  <c r="H285"/>
  <c r="G285"/>
  <c r="V285" s="1"/>
  <c r="O285"/>
  <c r="M285"/>
  <c r="W285"/>
  <c r="F285"/>
  <c r="B286"/>
  <c r="R285"/>
  <c r="B287" i="10" l="1"/>
  <c r="F286"/>
  <c r="O286"/>
  <c r="G286"/>
  <c r="M286"/>
  <c r="H286"/>
  <c r="K286"/>
  <c r="L286"/>
  <c r="J286"/>
  <c r="Q286"/>
  <c r="R286"/>
  <c r="P286"/>
  <c r="V285"/>
  <c r="W285"/>
  <c r="X285"/>
  <c r="U285" i="1"/>
  <c r="X285"/>
  <c r="R286"/>
  <c r="G286"/>
  <c r="V286" s="1"/>
  <c r="B287"/>
  <c r="O286"/>
  <c r="J286"/>
  <c r="H286"/>
  <c r="F286"/>
  <c r="M286"/>
  <c r="W286"/>
  <c r="F287" i="10" l="1"/>
  <c r="O287"/>
  <c r="B288"/>
  <c r="M287"/>
  <c r="G287"/>
  <c r="H287"/>
  <c r="J287"/>
  <c r="L287"/>
  <c r="K287"/>
  <c r="P287"/>
  <c r="Q287"/>
  <c r="R287"/>
  <c r="U286"/>
  <c r="W286"/>
  <c r="V286"/>
  <c r="X286"/>
  <c r="X286" i="1"/>
  <c r="U286"/>
  <c r="R287"/>
  <c r="G287"/>
  <c r="V287" s="1"/>
  <c r="F287"/>
  <c r="B288"/>
  <c r="H287"/>
  <c r="J287"/>
  <c r="M287"/>
  <c r="W287"/>
  <c r="O287"/>
  <c r="V287" i="10" l="1"/>
  <c r="M288"/>
  <c r="O288"/>
  <c r="U288" s="1"/>
  <c r="B289"/>
  <c r="F288"/>
  <c r="G288"/>
  <c r="H288"/>
  <c r="L288"/>
  <c r="K288"/>
  <c r="J288"/>
  <c r="R288"/>
  <c r="P288"/>
  <c r="Q288"/>
  <c r="W287"/>
  <c r="X287"/>
  <c r="U287"/>
  <c r="X287" i="1"/>
  <c r="F288"/>
  <c r="R288"/>
  <c r="J288"/>
  <c r="O288"/>
  <c r="M288"/>
  <c r="W288"/>
  <c r="H288"/>
  <c r="G288"/>
  <c r="V288" s="1"/>
  <c r="B289"/>
  <c r="U287"/>
  <c r="F289" i="10" l="1"/>
  <c r="M289"/>
  <c r="O289"/>
  <c r="G289"/>
  <c r="B290"/>
  <c r="H289"/>
  <c r="K289"/>
  <c r="L289"/>
  <c r="J289"/>
  <c r="R289"/>
  <c r="Q289"/>
  <c r="P289"/>
  <c r="X288"/>
  <c r="V288"/>
  <c r="W288"/>
  <c r="X288" i="1"/>
  <c r="U288"/>
  <c r="O289"/>
  <c r="M289"/>
  <c r="B290"/>
  <c r="H289"/>
  <c r="J289"/>
  <c r="R289"/>
  <c r="W289"/>
  <c r="G289"/>
  <c r="V289" s="1"/>
  <c r="F289"/>
  <c r="M290" i="10" l="1"/>
  <c r="O290"/>
  <c r="U290" s="1"/>
  <c r="B291"/>
  <c r="F290"/>
  <c r="G290"/>
  <c r="H290"/>
  <c r="J290"/>
  <c r="L290"/>
  <c r="K290"/>
  <c r="P290"/>
  <c r="Q290"/>
  <c r="R290"/>
  <c r="W289"/>
  <c r="U289"/>
  <c r="X289"/>
  <c r="V289"/>
  <c r="U289" i="1"/>
  <c r="B291"/>
  <c r="M290"/>
  <c r="O290"/>
  <c r="W290"/>
  <c r="J290"/>
  <c r="H290"/>
  <c r="R290"/>
  <c r="G290"/>
  <c r="V290" s="1"/>
  <c r="F290"/>
  <c r="X289"/>
  <c r="G291" i="10" l="1"/>
  <c r="B292"/>
  <c r="F291"/>
  <c r="M291"/>
  <c r="O291"/>
  <c r="H291"/>
  <c r="L291"/>
  <c r="J291"/>
  <c r="K291"/>
  <c r="P291"/>
  <c r="R291"/>
  <c r="Q291"/>
  <c r="X290"/>
  <c r="V290"/>
  <c r="W290"/>
  <c r="B292" i="1"/>
  <c r="R291"/>
  <c r="H291"/>
  <c r="G291"/>
  <c r="V291" s="1"/>
  <c r="O291"/>
  <c r="M291"/>
  <c r="W291"/>
  <c r="J291"/>
  <c r="F291"/>
  <c r="X290"/>
  <c r="U290"/>
  <c r="U291" i="10" l="1"/>
  <c r="G292"/>
  <c r="M292"/>
  <c r="O292"/>
  <c r="F292"/>
  <c r="H292"/>
  <c r="B293"/>
  <c r="J292"/>
  <c r="L292"/>
  <c r="K292"/>
  <c r="P292"/>
  <c r="R292"/>
  <c r="Q292"/>
  <c r="X291"/>
  <c r="V291"/>
  <c r="W291"/>
  <c r="X291" i="1"/>
  <c r="W292"/>
  <c r="J292"/>
  <c r="H292"/>
  <c r="G292"/>
  <c r="V292" s="1"/>
  <c r="F292"/>
  <c r="B293"/>
  <c r="M292"/>
  <c r="R292"/>
  <c r="O292"/>
  <c r="U291"/>
  <c r="U292" i="10" l="1"/>
  <c r="X292"/>
  <c r="B294"/>
  <c r="G293"/>
  <c r="M293"/>
  <c r="F293"/>
  <c r="H293"/>
  <c r="O293"/>
  <c r="K293"/>
  <c r="L293"/>
  <c r="J293"/>
  <c r="P293"/>
  <c r="R293"/>
  <c r="Q293"/>
  <c r="V292"/>
  <c r="W292"/>
  <c r="H293" i="1"/>
  <c r="B294"/>
  <c r="R293"/>
  <c r="J293"/>
  <c r="W293"/>
  <c r="G293"/>
  <c r="V293" s="1"/>
  <c r="M293"/>
  <c r="O293"/>
  <c r="F293"/>
  <c r="X292"/>
  <c r="U292"/>
  <c r="F294" i="10" l="1"/>
  <c r="G294"/>
  <c r="M294"/>
  <c r="O294"/>
  <c r="B295"/>
  <c r="H294"/>
  <c r="J294"/>
  <c r="L294"/>
  <c r="K294"/>
  <c r="P294"/>
  <c r="Q294"/>
  <c r="R294"/>
  <c r="U293"/>
  <c r="V293"/>
  <c r="W293"/>
  <c r="X293"/>
  <c r="X293" i="1"/>
  <c r="B295"/>
  <c r="R294"/>
  <c r="M294"/>
  <c r="O294"/>
  <c r="W294"/>
  <c r="J294"/>
  <c r="G294"/>
  <c r="V294" s="1"/>
  <c r="H294"/>
  <c r="F294"/>
  <c r="U293"/>
  <c r="U294" i="10" l="1"/>
  <c r="M295"/>
  <c r="O295"/>
  <c r="U295" s="1"/>
  <c r="F295"/>
  <c r="G295"/>
  <c r="B296"/>
  <c r="H295"/>
  <c r="K295"/>
  <c r="J295"/>
  <c r="L295"/>
  <c r="Q295"/>
  <c r="P295"/>
  <c r="R295"/>
  <c r="X294"/>
  <c r="W294"/>
  <c r="V294"/>
  <c r="X294" i="1"/>
  <c r="U294"/>
  <c r="G295"/>
  <c r="V295" s="1"/>
  <c r="F295"/>
  <c r="R295"/>
  <c r="O295"/>
  <c r="M295"/>
  <c r="W295"/>
  <c r="J295"/>
  <c r="H295"/>
  <c r="B296"/>
  <c r="F296" i="10" l="1"/>
  <c r="G296"/>
  <c r="O296"/>
  <c r="M296"/>
  <c r="B297"/>
  <c r="H296"/>
  <c r="K296"/>
  <c r="J296"/>
  <c r="L296"/>
  <c r="R296"/>
  <c r="P296"/>
  <c r="Q296"/>
  <c r="W295"/>
  <c r="V295"/>
  <c r="X295"/>
  <c r="X295" i="1"/>
  <c r="U295"/>
  <c r="R296"/>
  <c r="O296"/>
  <c r="B297"/>
  <c r="M296"/>
  <c r="W296"/>
  <c r="J296"/>
  <c r="H296"/>
  <c r="G296"/>
  <c r="V296" s="1"/>
  <c r="F296"/>
  <c r="W296" i="10" l="1"/>
  <c r="O297"/>
  <c r="B298"/>
  <c r="M297"/>
  <c r="G297"/>
  <c r="F297"/>
  <c r="H297"/>
  <c r="K297"/>
  <c r="J297"/>
  <c r="L297"/>
  <c r="P297"/>
  <c r="R297"/>
  <c r="Q297"/>
  <c r="X296"/>
  <c r="U296"/>
  <c r="V296"/>
  <c r="X296" i="1"/>
  <c r="B298"/>
  <c r="O297"/>
  <c r="J297"/>
  <c r="H297"/>
  <c r="G297"/>
  <c r="V297" s="1"/>
  <c r="F297"/>
  <c r="R297"/>
  <c r="M297"/>
  <c r="W297"/>
  <c r="U296"/>
  <c r="U297" i="10" l="1"/>
  <c r="X297"/>
  <c r="F298"/>
  <c r="G298"/>
  <c r="M298"/>
  <c r="O298"/>
  <c r="B299"/>
  <c r="H298"/>
  <c r="L298"/>
  <c r="J298"/>
  <c r="K298"/>
  <c r="P298"/>
  <c r="R298"/>
  <c r="Q298"/>
  <c r="W297"/>
  <c r="V297"/>
  <c r="X297" i="1"/>
  <c r="U297"/>
  <c r="B299"/>
  <c r="M298"/>
  <c r="F298"/>
  <c r="J298"/>
  <c r="H298"/>
  <c r="R298"/>
  <c r="O298"/>
  <c r="W298"/>
  <c r="G298"/>
  <c r="V298" s="1"/>
  <c r="F299" i="10" l="1"/>
  <c r="M299"/>
  <c r="O299"/>
  <c r="U299" s="1"/>
  <c r="G299"/>
  <c r="B300"/>
  <c r="H299"/>
  <c r="K299"/>
  <c r="J299"/>
  <c r="L299"/>
  <c r="Q299"/>
  <c r="P299"/>
  <c r="R299"/>
  <c r="U298"/>
  <c r="V298"/>
  <c r="W298"/>
  <c r="X298"/>
  <c r="M299" i="1"/>
  <c r="W299"/>
  <c r="J299"/>
  <c r="R299"/>
  <c r="O299"/>
  <c r="H299"/>
  <c r="G299"/>
  <c r="V299" s="1"/>
  <c r="F299"/>
  <c r="B300"/>
  <c r="U298"/>
  <c r="X298"/>
  <c r="W299" i="10" l="1"/>
  <c r="V299"/>
  <c r="B301"/>
  <c r="O300"/>
  <c r="M300"/>
  <c r="F300"/>
  <c r="G300"/>
  <c r="H300"/>
  <c r="L300"/>
  <c r="J300"/>
  <c r="K300"/>
  <c r="Q300"/>
  <c r="R300"/>
  <c r="P300"/>
  <c r="X299"/>
  <c r="U299" i="1"/>
  <c r="J300"/>
  <c r="R300"/>
  <c r="O300"/>
  <c r="M300"/>
  <c r="F300"/>
  <c r="B301"/>
  <c r="W300"/>
  <c r="H300"/>
  <c r="G300"/>
  <c r="V300" s="1"/>
  <c r="X299"/>
  <c r="U300" i="10" l="1"/>
  <c r="F301"/>
  <c r="G301"/>
  <c r="B302"/>
  <c r="M301"/>
  <c r="O301"/>
  <c r="H301"/>
  <c r="J301"/>
  <c r="K301"/>
  <c r="L301"/>
  <c r="P301"/>
  <c r="R301"/>
  <c r="Q301"/>
  <c r="X300"/>
  <c r="V300"/>
  <c r="W300"/>
  <c r="X300" i="1"/>
  <c r="U300"/>
  <c r="B302"/>
  <c r="R301"/>
  <c r="O301"/>
  <c r="M301"/>
  <c r="H301"/>
  <c r="W301"/>
  <c r="J301"/>
  <c r="G301"/>
  <c r="V301" s="1"/>
  <c r="F301"/>
  <c r="U301" i="10" l="1"/>
  <c r="X301"/>
  <c r="M302"/>
  <c r="O302"/>
  <c r="U302" s="1"/>
  <c r="B303"/>
  <c r="G302"/>
  <c r="F302"/>
  <c r="H302"/>
  <c r="L302"/>
  <c r="K302"/>
  <c r="J302"/>
  <c r="P302"/>
  <c r="R302"/>
  <c r="Q302"/>
  <c r="V301"/>
  <c r="W301"/>
  <c r="X301" i="1"/>
  <c r="U301"/>
  <c r="H302"/>
  <c r="G302"/>
  <c r="V302" s="1"/>
  <c r="F302"/>
  <c r="O302"/>
  <c r="M302"/>
  <c r="W302"/>
  <c r="J302"/>
  <c r="R302"/>
  <c r="B303"/>
  <c r="B304" i="10" l="1"/>
  <c r="G303"/>
  <c r="M303"/>
  <c r="O303"/>
  <c r="F303"/>
  <c r="H303"/>
  <c r="L303"/>
  <c r="K303"/>
  <c r="J303"/>
  <c r="R303"/>
  <c r="P303"/>
  <c r="Q303"/>
  <c r="V302"/>
  <c r="W302"/>
  <c r="X302"/>
  <c r="U302" i="1"/>
  <c r="R303"/>
  <c r="F303"/>
  <c r="B304"/>
  <c r="M303"/>
  <c r="J303"/>
  <c r="O303"/>
  <c r="W303"/>
  <c r="H303"/>
  <c r="G303"/>
  <c r="V303" s="1"/>
  <c r="X302"/>
  <c r="U303" i="10" l="1"/>
  <c r="M304"/>
  <c r="B305"/>
  <c r="G304"/>
  <c r="O304"/>
  <c r="F304"/>
  <c r="H304"/>
  <c r="K304"/>
  <c r="J304"/>
  <c r="L304"/>
  <c r="Q304"/>
  <c r="P304"/>
  <c r="R304"/>
  <c r="V303"/>
  <c r="X303"/>
  <c r="W303"/>
  <c r="X303" i="1"/>
  <c r="B305"/>
  <c r="F304"/>
  <c r="O304"/>
  <c r="M304"/>
  <c r="W304"/>
  <c r="J304"/>
  <c r="H304"/>
  <c r="G304"/>
  <c r="V304" s="1"/>
  <c r="R304"/>
  <c r="U303"/>
  <c r="U304" i="10" l="1"/>
  <c r="V304"/>
  <c r="W304"/>
  <c r="X304"/>
  <c r="M305"/>
  <c r="B306"/>
  <c r="F305"/>
  <c r="G305"/>
  <c r="O305"/>
  <c r="H305"/>
  <c r="K305"/>
  <c r="J305"/>
  <c r="L305"/>
  <c r="R305"/>
  <c r="Q305"/>
  <c r="P305"/>
  <c r="B306" i="1"/>
  <c r="R305"/>
  <c r="H305"/>
  <c r="W305"/>
  <c r="G305"/>
  <c r="V305" s="1"/>
  <c r="O305"/>
  <c r="F305"/>
  <c r="M305"/>
  <c r="J305"/>
  <c r="U304"/>
  <c r="X304"/>
  <c r="U305" i="10" l="1"/>
  <c r="G306"/>
  <c r="M306"/>
  <c r="O306"/>
  <c r="F306"/>
  <c r="H306"/>
  <c r="B307"/>
  <c r="L306"/>
  <c r="J306"/>
  <c r="K306"/>
  <c r="Q306"/>
  <c r="R306"/>
  <c r="P306"/>
  <c r="X305"/>
  <c r="V305"/>
  <c r="W305"/>
  <c r="X305" i="1"/>
  <c r="O306"/>
  <c r="M306"/>
  <c r="W306"/>
  <c r="R306"/>
  <c r="J306"/>
  <c r="H306"/>
  <c r="G306"/>
  <c r="V306" s="1"/>
  <c r="F306"/>
  <c r="B307"/>
  <c r="U305"/>
  <c r="U306" i="10" l="1"/>
  <c r="X306"/>
  <c r="W306"/>
  <c r="M307"/>
  <c r="B308"/>
  <c r="O307"/>
  <c r="F307"/>
  <c r="G307"/>
  <c r="H307"/>
  <c r="K307"/>
  <c r="J307"/>
  <c r="L307"/>
  <c r="Q307"/>
  <c r="P307"/>
  <c r="R307"/>
  <c r="V306"/>
  <c r="U306" i="1"/>
  <c r="W307"/>
  <c r="O307"/>
  <c r="M307"/>
  <c r="J307"/>
  <c r="H307"/>
  <c r="G307"/>
  <c r="V307" s="1"/>
  <c r="B308"/>
  <c r="R307"/>
  <c r="F307"/>
  <c r="X306"/>
  <c r="U307" i="10" l="1"/>
  <c r="V307"/>
  <c r="F308"/>
  <c r="G308"/>
  <c r="M308"/>
  <c r="O308"/>
  <c r="B309"/>
  <c r="H308"/>
  <c r="K308"/>
  <c r="L308"/>
  <c r="J308"/>
  <c r="R308"/>
  <c r="Q308"/>
  <c r="P308"/>
  <c r="W307"/>
  <c r="X307"/>
  <c r="B309" i="1"/>
  <c r="R308"/>
  <c r="O308"/>
  <c r="M308"/>
  <c r="W308"/>
  <c r="J308"/>
  <c r="H308"/>
  <c r="G308"/>
  <c r="V308" s="1"/>
  <c r="F308"/>
  <c r="U307"/>
  <c r="X307"/>
  <c r="O309" i="10" l="1"/>
  <c r="U309" s="1"/>
  <c r="F309"/>
  <c r="M309"/>
  <c r="G309"/>
  <c r="B310"/>
  <c r="H309"/>
  <c r="L309"/>
  <c r="K309"/>
  <c r="J309"/>
  <c r="R309"/>
  <c r="P309"/>
  <c r="Q309"/>
  <c r="W308"/>
  <c r="U308"/>
  <c r="V308"/>
  <c r="X308"/>
  <c r="X308" i="1"/>
  <c r="J309"/>
  <c r="H309"/>
  <c r="G309"/>
  <c r="V309" s="1"/>
  <c r="F309"/>
  <c r="O309"/>
  <c r="M309"/>
  <c r="R309"/>
  <c r="B310"/>
  <c r="W309"/>
  <c r="U308"/>
  <c r="B311" i="10" l="1"/>
  <c r="F310"/>
  <c r="O310"/>
  <c r="G310"/>
  <c r="M310"/>
  <c r="H310"/>
  <c r="J310"/>
  <c r="L310"/>
  <c r="K310"/>
  <c r="P310"/>
  <c r="Q310"/>
  <c r="R310"/>
  <c r="X309"/>
  <c r="V309"/>
  <c r="W309"/>
  <c r="X309" i="1"/>
  <c r="R310"/>
  <c r="G310"/>
  <c r="V310" s="1"/>
  <c r="B311"/>
  <c r="H310"/>
  <c r="O310"/>
  <c r="M310"/>
  <c r="W310"/>
  <c r="J310"/>
  <c r="F310"/>
  <c r="U309"/>
  <c r="F311" i="10" l="1"/>
  <c r="O311"/>
  <c r="B312"/>
  <c r="G311"/>
  <c r="M311"/>
  <c r="H311"/>
  <c r="J311"/>
  <c r="K311"/>
  <c r="L311"/>
  <c r="Q311"/>
  <c r="R311"/>
  <c r="P311"/>
  <c r="U310"/>
  <c r="V310"/>
  <c r="X310"/>
  <c r="W310"/>
  <c r="X310" i="1"/>
  <c r="U310"/>
  <c r="R311"/>
  <c r="J311"/>
  <c r="H311"/>
  <c r="G311"/>
  <c r="V311" s="1"/>
  <c r="F311"/>
  <c r="O311"/>
  <c r="M311"/>
  <c r="B312"/>
  <c r="W311"/>
  <c r="U311" i="10" l="1"/>
  <c r="M312"/>
  <c r="O312"/>
  <c r="U312" s="1"/>
  <c r="B313"/>
  <c r="F312"/>
  <c r="G312"/>
  <c r="H312"/>
  <c r="L312"/>
  <c r="J312"/>
  <c r="K312"/>
  <c r="P312"/>
  <c r="Q312"/>
  <c r="R312"/>
  <c r="X311"/>
  <c r="V311"/>
  <c r="W311"/>
  <c r="X311" i="1"/>
  <c r="U311"/>
  <c r="F312"/>
  <c r="R312"/>
  <c r="M312"/>
  <c r="O312"/>
  <c r="W312"/>
  <c r="B313"/>
  <c r="J312"/>
  <c r="H312"/>
  <c r="G312"/>
  <c r="V312" s="1"/>
  <c r="F313" i="10" l="1"/>
  <c r="M313"/>
  <c r="O313"/>
  <c r="B314"/>
  <c r="G313"/>
  <c r="H313"/>
  <c r="K313"/>
  <c r="J313"/>
  <c r="L313"/>
  <c r="P313"/>
  <c r="R313"/>
  <c r="Q313"/>
  <c r="V312"/>
  <c r="X312"/>
  <c r="W312"/>
  <c r="O313" i="1"/>
  <c r="M313"/>
  <c r="W313"/>
  <c r="J313"/>
  <c r="H313"/>
  <c r="G313"/>
  <c r="V313" s="1"/>
  <c r="F313"/>
  <c r="R313"/>
  <c r="B314"/>
  <c r="X312"/>
  <c r="U312"/>
  <c r="U313" i="10" l="1"/>
  <c r="X313"/>
  <c r="M314"/>
  <c r="O314"/>
  <c r="B315"/>
  <c r="G314"/>
  <c r="F314"/>
  <c r="H314"/>
  <c r="J314"/>
  <c r="L314"/>
  <c r="K314"/>
  <c r="R314"/>
  <c r="P314"/>
  <c r="Q314"/>
  <c r="V313"/>
  <c r="W313"/>
  <c r="B315" i="1"/>
  <c r="M314"/>
  <c r="H314"/>
  <c r="G314"/>
  <c r="V314" s="1"/>
  <c r="F314"/>
  <c r="J314"/>
  <c r="W314"/>
  <c r="O314"/>
  <c r="R314"/>
  <c r="U313"/>
  <c r="X313"/>
  <c r="U314" i="10" l="1"/>
  <c r="W314"/>
  <c r="X314"/>
  <c r="G315"/>
  <c r="B316"/>
  <c r="F315"/>
  <c r="M315"/>
  <c r="O315"/>
  <c r="H315"/>
  <c r="L315"/>
  <c r="J315"/>
  <c r="K315"/>
  <c r="P315"/>
  <c r="R315"/>
  <c r="Q315"/>
  <c r="V314"/>
  <c r="X314" i="1"/>
  <c r="B316"/>
  <c r="W315"/>
  <c r="R315"/>
  <c r="O315"/>
  <c r="M315"/>
  <c r="J315"/>
  <c r="H315"/>
  <c r="G315"/>
  <c r="V315" s="1"/>
  <c r="F315"/>
  <c r="U314"/>
  <c r="U315" i="10" l="1"/>
  <c r="V315"/>
  <c r="W315"/>
  <c r="G316"/>
  <c r="M316"/>
  <c r="O316"/>
  <c r="F316"/>
  <c r="H316"/>
  <c r="B317"/>
  <c r="K316"/>
  <c r="J316"/>
  <c r="L316"/>
  <c r="P316"/>
  <c r="Q316"/>
  <c r="R316"/>
  <c r="X315"/>
  <c r="X315" i="1"/>
  <c r="W316"/>
  <c r="J316"/>
  <c r="H316"/>
  <c r="B317"/>
  <c r="F316"/>
  <c r="M316"/>
  <c r="O316"/>
  <c r="R316"/>
  <c r="G316"/>
  <c r="V316" s="1"/>
  <c r="U315"/>
  <c r="U316" i="10" l="1"/>
  <c r="G317"/>
  <c r="M317"/>
  <c r="O317"/>
  <c r="U317" s="1"/>
  <c r="H317"/>
  <c r="F317"/>
  <c r="K317"/>
  <c r="L317"/>
  <c r="J317"/>
  <c r="Q317"/>
  <c r="P317"/>
  <c r="R317"/>
  <c r="V316"/>
  <c r="W316"/>
  <c r="X316"/>
  <c r="H317" i="1"/>
  <c r="R317"/>
  <c r="O317"/>
  <c r="M317"/>
  <c r="W317"/>
  <c r="J317"/>
  <c r="G317"/>
  <c r="V317" s="1"/>
  <c r="F317"/>
  <c r="U316"/>
  <c r="X316"/>
  <c r="W317" i="10" l="1"/>
  <c r="X317"/>
  <c r="V317"/>
  <c r="U317" i="1"/>
  <c r="X317"/>
</calcChain>
</file>

<file path=xl/connections.xml><?xml version="1.0" encoding="utf-8"?>
<connections xmlns="http://schemas.openxmlformats.org/spreadsheetml/2006/main">
  <connection id="1" name="borehole" type="6" refreshedVersion="3" background="1" saveData="1">
    <textPr codePage="850" sourceFile="L:\moose\projects_andy\moose\modules\combined\tests\poro_mechanics\borehole_highres_p.csv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orehole_s" type="6" refreshedVersion="3" background="1" saveData="1">
    <textPr codePage="850" sourceFile="L:\moose\projects_andy\moose\modules\combined\tests\poro_mechanics\borehole_highres_s.csv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orehole_s1" type="6" refreshedVersion="3" background="1" saveData="1">
    <textPr codePage="850" sourceFile="L:\moose\projects_andy\moose\modules\combined\tests\poro_mechanics\borehole_lowres_s.csv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orehole_t" type="6" refreshedVersion="3" background="1" saveData="1">
    <textPr codePage="850" sourceFile="L:\moose\projects_andy\moose\modules\combined\tests\poro_mechanics\borehole_highres_t.csv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borehole_t1" type="6" refreshedVersion="3" background="1" saveData="1">
    <textPr codePage="850" sourceFile="L:\moose\projects_andy\moose\modules\combined\tests\poro_mechanics\borehole_lowres_t.csv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borehole1" type="6" refreshedVersion="3" background="1" saveData="1">
    <textPr codePage="850" sourceFile="L:\moose\projects_andy\moose\modules\combined\tests\poro_mechanics\borehole_lowres_p.csv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<sst xmlns="http://schemas.openxmlformats.org/spreadsheetml/2006/main" count="300" uniqueCount="137">
  <si>
    <t>a</t>
  </si>
  <si>
    <t>Soil Lame lambda</t>
  </si>
  <si>
    <t>la</t>
  </si>
  <si>
    <t>Soil Lame mu</t>
  </si>
  <si>
    <t>mu</t>
  </si>
  <si>
    <t>Soil shear modulus</t>
  </si>
  <si>
    <t>G</t>
  </si>
  <si>
    <t>K</t>
  </si>
  <si>
    <t>Fluid bulk modulus</t>
  </si>
  <si>
    <t>Kf</t>
  </si>
  <si>
    <t>Fluid bulk compliance</t>
  </si>
  <si>
    <t>1/kf</t>
  </si>
  <si>
    <t>Soil initial porosity</t>
  </si>
  <si>
    <t>phi0</t>
  </si>
  <si>
    <t>Biot coefficient</t>
  </si>
  <si>
    <t>alpha</t>
  </si>
  <si>
    <t>Biot modulus</t>
  </si>
  <si>
    <t>M</t>
  </si>
  <si>
    <t>Undrained bulk modulus</t>
  </si>
  <si>
    <t>Ku</t>
  </si>
  <si>
    <t>Soil drained bulk modulus</t>
  </si>
  <si>
    <t>Skempton</t>
  </si>
  <si>
    <t>B</t>
  </si>
  <si>
    <t>drained Poisson</t>
  </si>
  <si>
    <t>nu</t>
  </si>
  <si>
    <t>undrained Poisson</t>
  </si>
  <si>
    <t>nuu</t>
  </si>
  <si>
    <t>c</t>
  </si>
  <si>
    <t>fluid mobility</t>
  </si>
  <si>
    <t>k</t>
  </si>
  <si>
    <t>time</t>
  </si>
  <si>
    <t>p0</t>
  </si>
  <si>
    <t>borehole radius</t>
  </si>
  <si>
    <t>isotropic stress</t>
  </si>
  <si>
    <t>P0</t>
  </si>
  <si>
    <t>S</t>
  </si>
  <si>
    <t>deviatoric stress</t>
  </si>
  <si>
    <t>diffusivity</t>
  </si>
  <si>
    <t>poroelastic coefficient</t>
  </si>
  <si>
    <t>eta</t>
  </si>
  <si>
    <t>r</t>
  </si>
  <si>
    <t>stress_rr</t>
  </si>
  <si>
    <t>stress_theta_theta</t>
  </si>
  <si>
    <t>disp_r</t>
  </si>
  <si>
    <t>p</t>
  </si>
  <si>
    <t>initial porepressure</t>
  </si>
  <si>
    <t>t</t>
  </si>
  <si>
    <t>theta</t>
  </si>
  <si>
    <t>porepressure</t>
  </si>
  <si>
    <t>FAR FIELD ISOTROPIC STRESS</t>
  </si>
  <si>
    <t>POREPRESSURE</t>
  </si>
  <si>
    <t>FAR-FIELD DEVIATOR</t>
  </si>
  <si>
    <t>SUM</t>
  </si>
  <si>
    <t>p00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</si>
  <si>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</si>
  <si>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</si>
  <si>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</si>
  <si>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</si>
  <si>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</si>
  <si>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</si>
  <si>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</si>
  <si>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</si>
  <si>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</si>
  <si>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</si>
  <si>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</si>
  <si>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</si>
  <si>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</si>
  <si>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</si>
  <si>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</si>
  <si>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</si>
  <si>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</si>
  <si>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</si>
  <si>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</si>
  <si>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</si>
  <si>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</si>
  <si>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</si>
  <si>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</si>
  <si>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</si>
  <si>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</si>
  <si>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borehole_p:</t>
  </si>
  <si>
    <t>borehole_s</t>
  </si>
  <si>
    <t>s00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</si>
  <si>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</si>
  <si>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</si>
  <si>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</si>
  <si>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</si>
  <si>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</si>
  <si>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</si>
  <si>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</si>
  <si>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</si>
  <si>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</si>
  <si>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</si>
  <si>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</si>
  <si>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</si>
  <si>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</si>
  <si>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</si>
  <si>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</si>
  <si>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</si>
  <si>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</si>
  <si>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</si>
  <si>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</si>
  <si>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</si>
  <si>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</si>
  <si>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</si>
  <si>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</si>
  <si>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</si>
  <si>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</si>
  <si>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check alpha</t>
  </si>
  <si>
    <t>check c</t>
  </si>
  <si>
    <t>check eta</t>
  </si>
  <si>
    <t>borehole_t</t>
  </si>
  <si>
    <t>t00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</si>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</sst>
</file>

<file path=xl/styles.xml><?xml version="1.0" encoding="utf-8"?>
<styleSheet xmlns="http://schemas.openxmlformats.org/spreadsheetml/2006/main">
  <numFmts count="1">
    <numFmt numFmtId="164" formatCode="0.000000000000000E+0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1" fillId="0" borderId="0" xfId="0" applyFont="1" applyFill="1"/>
    <xf numFmtId="0" fontId="1" fillId="2" borderId="0" xfId="0" applyFont="1" applyFill="1"/>
    <xf numFmtId="164" fontId="1" fillId="0" borderId="0" xfId="0" applyNumberFormat="1" applyFont="1" applyFill="1"/>
    <xf numFmtId="0" fontId="1" fillId="0" borderId="0" xfId="0" applyNumberFormat="1" applyFont="1" applyFill="1"/>
    <xf numFmtId="0" fontId="1" fillId="3" borderId="0" xfId="0" applyFont="1" applyFill="1"/>
    <xf numFmtId="164" fontId="1" fillId="3" borderId="0" xfId="0" applyNumberFormat="1" applyFont="1" applyFill="1"/>
    <xf numFmtId="0" fontId="1" fillId="4" borderId="0" xfId="0" applyFont="1" applyFill="1"/>
    <xf numFmtId="164" fontId="1" fillId="4" borderId="0" xfId="0" applyNumberFormat="1" applyFont="1" applyFill="1"/>
    <xf numFmtId="0" fontId="1" fillId="5" borderId="0" xfId="0" applyFont="1" applyFill="1"/>
    <xf numFmtId="164" fontId="1" fillId="5" borderId="0" xfId="0" applyNumberFormat="1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connections" Target="connection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theme" Target="theme/theme1.xml"/><Relationship Id="rId5" Type="http://schemas.openxmlformats.org/officeDocument/2006/relationships/chartsheet" Target="chart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Poroelastic</a:t>
            </a:r>
            <a:r>
              <a:rPr lang="en-AU" baseline="0"/>
              <a:t> response of a borehole: porepressure at theta=0</a:t>
            </a:r>
            <a:endParaRPr lang="en-AU"/>
          </a:p>
        </c:rich>
      </c:tx>
    </c:title>
    <c:plotArea>
      <c:layout/>
      <c:scatterChart>
        <c:scatterStyle val="lineMarker"/>
        <c:ser>
          <c:idx val="0"/>
          <c:order val="0"/>
          <c:tx>
            <c:v>expected, t=0.003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expected003_r_0!$B$17:$B$1000</c:f>
              <c:numCache>
                <c:formatCode>General</c:formatCode>
                <c:ptCount val="984"/>
                <c:pt idx="0">
                  <c:v>1</c:v>
                </c:pt>
                <c:pt idx="1">
                  <c:v>1.0009999999999999</c:v>
                </c:pt>
                <c:pt idx="2">
                  <c:v>1.0019999999999998</c:v>
                </c:pt>
                <c:pt idx="3">
                  <c:v>1.0029999999999997</c:v>
                </c:pt>
                <c:pt idx="4">
                  <c:v>1.0039999999999996</c:v>
                </c:pt>
                <c:pt idx="5">
                  <c:v>1.0049999999999994</c:v>
                </c:pt>
                <c:pt idx="6">
                  <c:v>1.0059999999999993</c:v>
                </c:pt>
                <c:pt idx="7">
                  <c:v>1.0069999999999992</c:v>
                </c:pt>
                <c:pt idx="8">
                  <c:v>1.0079999999999991</c:v>
                </c:pt>
                <c:pt idx="9">
                  <c:v>1.008999999999999</c:v>
                </c:pt>
                <c:pt idx="10">
                  <c:v>1.0099999999999989</c:v>
                </c:pt>
                <c:pt idx="11">
                  <c:v>1.0109999999999988</c:v>
                </c:pt>
                <c:pt idx="12">
                  <c:v>1.0119999999999987</c:v>
                </c:pt>
                <c:pt idx="13">
                  <c:v>1.0129999999999986</c:v>
                </c:pt>
                <c:pt idx="14">
                  <c:v>1.0139999999999985</c:v>
                </c:pt>
                <c:pt idx="15">
                  <c:v>1.0149999999999983</c:v>
                </c:pt>
                <c:pt idx="16">
                  <c:v>1.0159999999999982</c:v>
                </c:pt>
                <c:pt idx="17">
                  <c:v>1.0169999999999981</c:v>
                </c:pt>
                <c:pt idx="18">
                  <c:v>1.017999999999998</c:v>
                </c:pt>
                <c:pt idx="19">
                  <c:v>1.0189999999999979</c:v>
                </c:pt>
                <c:pt idx="20">
                  <c:v>1.0199999999999978</c:v>
                </c:pt>
                <c:pt idx="21">
                  <c:v>1.0209999999999977</c:v>
                </c:pt>
                <c:pt idx="22">
                  <c:v>1.0219999999999976</c:v>
                </c:pt>
                <c:pt idx="23">
                  <c:v>1.0229999999999975</c:v>
                </c:pt>
                <c:pt idx="24">
                  <c:v>1.0239999999999974</c:v>
                </c:pt>
                <c:pt idx="25">
                  <c:v>1.0249999999999972</c:v>
                </c:pt>
                <c:pt idx="26">
                  <c:v>1.0259999999999971</c:v>
                </c:pt>
                <c:pt idx="27">
                  <c:v>1.026999999999997</c:v>
                </c:pt>
                <c:pt idx="28">
                  <c:v>1.0279999999999969</c:v>
                </c:pt>
                <c:pt idx="29">
                  <c:v>1.0289999999999968</c:v>
                </c:pt>
                <c:pt idx="30">
                  <c:v>1.0299999999999967</c:v>
                </c:pt>
                <c:pt idx="31">
                  <c:v>1.0309999999999966</c:v>
                </c:pt>
                <c:pt idx="32">
                  <c:v>1.0319999999999965</c:v>
                </c:pt>
                <c:pt idx="33">
                  <c:v>1.0329999999999964</c:v>
                </c:pt>
                <c:pt idx="34">
                  <c:v>1.0339999999999963</c:v>
                </c:pt>
                <c:pt idx="35">
                  <c:v>1.0349999999999961</c:v>
                </c:pt>
                <c:pt idx="36">
                  <c:v>1.035999999999996</c:v>
                </c:pt>
                <c:pt idx="37">
                  <c:v>1.0369999999999959</c:v>
                </c:pt>
                <c:pt idx="38">
                  <c:v>1.0379999999999958</c:v>
                </c:pt>
                <c:pt idx="39">
                  <c:v>1.0389999999999957</c:v>
                </c:pt>
                <c:pt idx="40">
                  <c:v>1.0399999999999956</c:v>
                </c:pt>
                <c:pt idx="41">
                  <c:v>1.0409999999999955</c:v>
                </c:pt>
                <c:pt idx="42">
                  <c:v>1.0419999999999954</c:v>
                </c:pt>
                <c:pt idx="43">
                  <c:v>1.0429999999999953</c:v>
                </c:pt>
                <c:pt idx="44">
                  <c:v>1.0439999999999952</c:v>
                </c:pt>
                <c:pt idx="45">
                  <c:v>1.044999999999995</c:v>
                </c:pt>
                <c:pt idx="46">
                  <c:v>1.0459999999999949</c:v>
                </c:pt>
                <c:pt idx="47">
                  <c:v>1.0469999999999948</c:v>
                </c:pt>
                <c:pt idx="48">
                  <c:v>1.0479999999999947</c:v>
                </c:pt>
                <c:pt idx="49">
                  <c:v>1.0489999999999946</c:v>
                </c:pt>
                <c:pt idx="50">
                  <c:v>1.0499999999999945</c:v>
                </c:pt>
                <c:pt idx="51">
                  <c:v>1.0509999999999944</c:v>
                </c:pt>
                <c:pt idx="52">
                  <c:v>1.0519999999999943</c:v>
                </c:pt>
                <c:pt idx="53">
                  <c:v>1.0529999999999942</c:v>
                </c:pt>
                <c:pt idx="54">
                  <c:v>1.0539999999999941</c:v>
                </c:pt>
                <c:pt idx="55">
                  <c:v>1.0549999999999939</c:v>
                </c:pt>
                <c:pt idx="56">
                  <c:v>1.0559999999999938</c:v>
                </c:pt>
                <c:pt idx="57">
                  <c:v>1.0569999999999937</c:v>
                </c:pt>
                <c:pt idx="58">
                  <c:v>1.0579999999999936</c:v>
                </c:pt>
                <c:pt idx="59">
                  <c:v>1.0589999999999935</c:v>
                </c:pt>
                <c:pt idx="60">
                  <c:v>1.0599999999999934</c:v>
                </c:pt>
                <c:pt idx="61">
                  <c:v>1.0609999999999933</c:v>
                </c:pt>
                <c:pt idx="62">
                  <c:v>1.0619999999999932</c:v>
                </c:pt>
                <c:pt idx="63">
                  <c:v>1.0629999999999931</c:v>
                </c:pt>
                <c:pt idx="64">
                  <c:v>1.063999999999993</c:v>
                </c:pt>
                <c:pt idx="65">
                  <c:v>1.0649999999999928</c:v>
                </c:pt>
                <c:pt idx="66">
                  <c:v>1.0659999999999927</c:v>
                </c:pt>
                <c:pt idx="67">
                  <c:v>1.0669999999999926</c:v>
                </c:pt>
                <c:pt idx="68">
                  <c:v>1.0679999999999925</c:v>
                </c:pt>
                <c:pt idx="69">
                  <c:v>1.0689999999999924</c:v>
                </c:pt>
                <c:pt idx="70">
                  <c:v>1.0699999999999923</c:v>
                </c:pt>
                <c:pt idx="71">
                  <c:v>1.0709999999999922</c:v>
                </c:pt>
                <c:pt idx="72">
                  <c:v>1.0719999999999921</c:v>
                </c:pt>
                <c:pt idx="73">
                  <c:v>1.072999999999992</c:v>
                </c:pt>
                <c:pt idx="74">
                  <c:v>1.0739999999999919</c:v>
                </c:pt>
                <c:pt idx="75">
                  <c:v>1.0749999999999917</c:v>
                </c:pt>
                <c:pt idx="76">
                  <c:v>1.0759999999999916</c:v>
                </c:pt>
                <c:pt idx="77">
                  <c:v>1.0769999999999915</c:v>
                </c:pt>
                <c:pt idx="78">
                  <c:v>1.0779999999999914</c:v>
                </c:pt>
                <c:pt idx="79">
                  <c:v>1.0789999999999913</c:v>
                </c:pt>
                <c:pt idx="80">
                  <c:v>1.0799999999999912</c:v>
                </c:pt>
                <c:pt idx="81">
                  <c:v>1.0809999999999911</c:v>
                </c:pt>
                <c:pt idx="82">
                  <c:v>1.081999999999991</c:v>
                </c:pt>
                <c:pt idx="83">
                  <c:v>1.0829999999999909</c:v>
                </c:pt>
                <c:pt idx="84">
                  <c:v>1.0839999999999907</c:v>
                </c:pt>
                <c:pt idx="85">
                  <c:v>1.0849999999999906</c:v>
                </c:pt>
                <c:pt idx="86">
                  <c:v>1.0859999999999905</c:v>
                </c:pt>
                <c:pt idx="87">
                  <c:v>1.0869999999999904</c:v>
                </c:pt>
                <c:pt idx="88">
                  <c:v>1.0879999999999903</c:v>
                </c:pt>
                <c:pt idx="89">
                  <c:v>1.0889999999999902</c:v>
                </c:pt>
                <c:pt idx="90">
                  <c:v>1.0899999999999901</c:v>
                </c:pt>
                <c:pt idx="91">
                  <c:v>1.09099999999999</c:v>
                </c:pt>
                <c:pt idx="92">
                  <c:v>1.0919999999999899</c:v>
                </c:pt>
                <c:pt idx="93">
                  <c:v>1.0929999999999898</c:v>
                </c:pt>
                <c:pt idx="94">
                  <c:v>1.0939999999999896</c:v>
                </c:pt>
                <c:pt idx="95">
                  <c:v>1.0949999999999895</c:v>
                </c:pt>
                <c:pt idx="96">
                  <c:v>1.0959999999999894</c:v>
                </c:pt>
                <c:pt idx="97">
                  <c:v>1.0969999999999893</c:v>
                </c:pt>
                <c:pt idx="98">
                  <c:v>1.0979999999999892</c:v>
                </c:pt>
                <c:pt idx="99">
                  <c:v>1.0989999999999891</c:v>
                </c:pt>
                <c:pt idx="100">
                  <c:v>1.099999999999989</c:v>
                </c:pt>
                <c:pt idx="101">
                  <c:v>1.1009999999999889</c:v>
                </c:pt>
                <c:pt idx="102">
                  <c:v>1.1019999999999888</c:v>
                </c:pt>
                <c:pt idx="103">
                  <c:v>1.1029999999999887</c:v>
                </c:pt>
                <c:pt idx="104">
                  <c:v>1.1039999999999885</c:v>
                </c:pt>
                <c:pt idx="105">
                  <c:v>1.1049999999999884</c:v>
                </c:pt>
                <c:pt idx="106">
                  <c:v>1.1059999999999883</c:v>
                </c:pt>
                <c:pt idx="107">
                  <c:v>1.1069999999999882</c:v>
                </c:pt>
                <c:pt idx="108">
                  <c:v>1.1079999999999881</c:v>
                </c:pt>
                <c:pt idx="109">
                  <c:v>1.108999999999988</c:v>
                </c:pt>
                <c:pt idx="110">
                  <c:v>1.1099999999999879</c:v>
                </c:pt>
                <c:pt idx="111">
                  <c:v>1.1109999999999878</c:v>
                </c:pt>
                <c:pt idx="112">
                  <c:v>1.1119999999999877</c:v>
                </c:pt>
                <c:pt idx="113">
                  <c:v>1.1129999999999876</c:v>
                </c:pt>
                <c:pt idx="114">
                  <c:v>1.1139999999999874</c:v>
                </c:pt>
                <c:pt idx="115">
                  <c:v>1.1149999999999873</c:v>
                </c:pt>
                <c:pt idx="116">
                  <c:v>1.1159999999999872</c:v>
                </c:pt>
                <c:pt idx="117">
                  <c:v>1.1169999999999871</c:v>
                </c:pt>
                <c:pt idx="118">
                  <c:v>1.117999999999987</c:v>
                </c:pt>
                <c:pt idx="119">
                  <c:v>1.1189999999999869</c:v>
                </c:pt>
                <c:pt idx="120">
                  <c:v>1.1199999999999868</c:v>
                </c:pt>
                <c:pt idx="121">
                  <c:v>1.1209999999999867</c:v>
                </c:pt>
                <c:pt idx="122">
                  <c:v>1.1219999999999866</c:v>
                </c:pt>
                <c:pt idx="123">
                  <c:v>1.1229999999999865</c:v>
                </c:pt>
                <c:pt idx="124">
                  <c:v>1.1239999999999863</c:v>
                </c:pt>
                <c:pt idx="125">
                  <c:v>1.1249999999999862</c:v>
                </c:pt>
                <c:pt idx="126">
                  <c:v>1.1259999999999861</c:v>
                </c:pt>
                <c:pt idx="127">
                  <c:v>1.126999999999986</c:v>
                </c:pt>
                <c:pt idx="128">
                  <c:v>1.1279999999999859</c:v>
                </c:pt>
                <c:pt idx="129">
                  <c:v>1.1289999999999858</c:v>
                </c:pt>
                <c:pt idx="130">
                  <c:v>1.1299999999999857</c:v>
                </c:pt>
                <c:pt idx="131">
                  <c:v>1.1309999999999856</c:v>
                </c:pt>
                <c:pt idx="132">
                  <c:v>1.1319999999999855</c:v>
                </c:pt>
                <c:pt idx="133">
                  <c:v>1.1329999999999854</c:v>
                </c:pt>
                <c:pt idx="134">
                  <c:v>1.1339999999999852</c:v>
                </c:pt>
                <c:pt idx="135">
                  <c:v>1.1349999999999851</c:v>
                </c:pt>
                <c:pt idx="136">
                  <c:v>1.135999999999985</c:v>
                </c:pt>
                <c:pt idx="137">
                  <c:v>1.1369999999999849</c:v>
                </c:pt>
                <c:pt idx="138">
                  <c:v>1.1379999999999848</c:v>
                </c:pt>
                <c:pt idx="139">
                  <c:v>1.1389999999999847</c:v>
                </c:pt>
                <c:pt idx="140">
                  <c:v>1.1399999999999846</c:v>
                </c:pt>
                <c:pt idx="141">
                  <c:v>1.1409999999999845</c:v>
                </c:pt>
                <c:pt idx="142">
                  <c:v>1.1419999999999844</c:v>
                </c:pt>
                <c:pt idx="143">
                  <c:v>1.1429999999999843</c:v>
                </c:pt>
                <c:pt idx="144">
                  <c:v>1.1439999999999841</c:v>
                </c:pt>
                <c:pt idx="145">
                  <c:v>1.144999999999984</c:v>
                </c:pt>
                <c:pt idx="146">
                  <c:v>1.1459999999999839</c:v>
                </c:pt>
                <c:pt idx="147">
                  <c:v>1.1469999999999838</c:v>
                </c:pt>
                <c:pt idx="148">
                  <c:v>1.1479999999999837</c:v>
                </c:pt>
                <c:pt idx="149">
                  <c:v>1.1489999999999836</c:v>
                </c:pt>
                <c:pt idx="150">
                  <c:v>1.1499999999999835</c:v>
                </c:pt>
                <c:pt idx="151">
                  <c:v>1.1509999999999834</c:v>
                </c:pt>
                <c:pt idx="152">
                  <c:v>1.1519999999999833</c:v>
                </c:pt>
                <c:pt idx="153">
                  <c:v>1.1529999999999831</c:v>
                </c:pt>
                <c:pt idx="154">
                  <c:v>1.153999999999983</c:v>
                </c:pt>
                <c:pt idx="155">
                  <c:v>1.1549999999999829</c:v>
                </c:pt>
                <c:pt idx="156">
                  <c:v>1.1559999999999828</c:v>
                </c:pt>
                <c:pt idx="157">
                  <c:v>1.1569999999999827</c:v>
                </c:pt>
                <c:pt idx="158">
                  <c:v>1.1579999999999826</c:v>
                </c:pt>
                <c:pt idx="159">
                  <c:v>1.1589999999999825</c:v>
                </c:pt>
                <c:pt idx="160">
                  <c:v>1.1599999999999824</c:v>
                </c:pt>
                <c:pt idx="161">
                  <c:v>1.1609999999999823</c:v>
                </c:pt>
                <c:pt idx="162">
                  <c:v>1.1619999999999822</c:v>
                </c:pt>
                <c:pt idx="163">
                  <c:v>1.162999999999982</c:v>
                </c:pt>
                <c:pt idx="164">
                  <c:v>1.1639999999999819</c:v>
                </c:pt>
                <c:pt idx="165">
                  <c:v>1.1649999999999818</c:v>
                </c:pt>
                <c:pt idx="166">
                  <c:v>1.1659999999999817</c:v>
                </c:pt>
                <c:pt idx="167">
                  <c:v>1.1669999999999816</c:v>
                </c:pt>
                <c:pt idx="168">
                  <c:v>1.1679999999999815</c:v>
                </c:pt>
                <c:pt idx="169">
                  <c:v>1.1689999999999814</c:v>
                </c:pt>
                <c:pt idx="170">
                  <c:v>1.1699999999999813</c:v>
                </c:pt>
                <c:pt idx="171">
                  <c:v>1.1709999999999812</c:v>
                </c:pt>
                <c:pt idx="172">
                  <c:v>1.1719999999999811</c:v>
                </c:pt>
                <c:pt idx="173">
                  <c:v>1.1729999999999809</c:v>
                </c:pt>
                <c:pt idx="174">
                  <c:v>1.1739999999999808</c:v>
                </c:pt>
                <c:pt idx="175">
                  <c:v>1.1749999999999807</c:v>
                </c:pt>
                <c:pt idx="176">
                  <c:v>1.1759999999999806</c:v>
                </c:pt>
                <c:pt idx="177">
                  <c:v>1.1769999999999805</c:v>
                </c:pt>
                <c:pt idx="178">
                  <c:v>1.1779999999999804</c:v>
                </c:pt>
                <c:pt idx="179">
                  <c:v>1.1789999999999803</c:v>
                </c:pt>
                <c:pt idx="180">
                  <c:v>1.1799999999999802</c:v>
                </c:pt>
                <c:pt idx="181">
                  <c:v>1.1809999999999801</c:v>
                </c:pt>
                <c:pt idx="182">
                  <c:v>1.18199999999998</c:v>
                </c:pt>
                <c:pt idx="183">
                  <c:v>1.1829999999999798</c:v>
                </c:pt>
                <c:pt idx="184">
                  <c:v>1.1839999999999797</c:v>
                </c:pt>
                <c:pt idx="185">
                  <c:v>1.1849999999999796</c:v>
                </c:pt>
                <c:pt idx="186">
                  <c:v>1.1859999999999795</c:v>
                </c:pt>
                <c:pt idx="187">
                  <c:v>1.1869999999999794</c:v>
                </c:pt>
                <c:pt idx="188">
                  <c:v>1.1879999999999793</c:v>
                </c:pt>
                <c:pt idx="189">
                  <c:v>1.1889999999999792</c:v>
                </c:pt>
                <c:pt idx="190">
                  <c:v>1.1899999999999791</c:v>
                </c:pt>
                <c:pt idx="191">
                  <c:v>1.190999999999979</c:v>
                </c:pt>
                <c:pt idx="192">
                  <c:v>1.1919999999999789</c:v>
                </c:pt>
                <c:pt idx="193">
                  <c:v>1.1929999999999787</c:v>
                </c:pt>
                <c:pt idx="194">
                  <c:v>1.1939999999999786</c:v>
                </c:pt>
                <c:pt idx="195">
                  <c:v>1.1949999999999785</c:v>
                </c:pt>
                <c:pt idx="196">
                  <c:v>1.1959999999999784</c:v>
                </c:pt>
                <c:pt idx="197">
                  <c:v>1.1969999999999783</c:v>
                </c:pt>
                <c:pt idx="198">
                  <c:v>1.1979999999999782</c:v>
                </c:pt>
                <c:pt idx="199">
                  <c:v>1.1989999999999781</c:v>
                </c:pt>
                <c:pt idx="200">
                  <c:v>1.199999999999978</c:v>
                </c:pt>
                <c:pt idx="201">
                  <c:v>1.2009999999999779</c:v>
                </c:pt>
                <c:pt idx="202">
                  <c:v>1.2019999999999778</c:v>
                </c:pt>
                <c:pt idx="203">
                  <c:v>1.2029999999999776</c:v>
                </c:pt>
                <c:pt idx="204">
                  <c:v>1.2039999999999775</c:v>
                </c:pt>
                <c:pt idx="205">
                  <c:v>1.2049999999999774</c:v>
                </c:pt>
                <c:pt idx="206">
                  <c:v>1.2059999999999773</c:v>
                </c:pt>
                <c:pt idx="207">
                  <c:v>1.2069999999999772</c:v>
                </c:pt>
                <c:pt idx="208">
                  <c:v>1.2079999999999771</c:v>
                </c:pt>
                <c:pt idx="209">
                  <c:v>1.208999999999977</c:v>
                </c:pt>
                <c:pt idx="210">
                  <c:v>1.2099999999999769</c:v>
                </c:pt>
                <c:pt idx="211">
                  <c:v>1.2109999999999768</c:v>
                </c:pt>
                <c:pt idx="212">
                  <c:v>1.2119999999999767</c:v>
                </c:pt>
                <c:pt idx="213">
                  <c:v>1.2129999999999765</c:v>
                </c:pt>
                <c:pt idx="214">
                  <c:v>1.2139999999999764</c:v>
                </c:pt>
                <c:pt idx="215">
                  <c:v>1.2149999999999763</c:v>
                </c:pt>
                <c:pt idx="216">
                  <c:v>1.2159999999999762</c:v>
                </c:pt>
                <c:pt idx="217">
                  <c:v>1.2169999999999761</c:v>
                </c:pt>
                <c:pt idx="218">
                  <c:v>1.217999999999976</c:v>
                </c:pt>
                <c:pt idx="219">
                  <c:v>1.2189999999999759</c:v>
                </c:pt>
                <c:pt idx="220">
                  <c:v>1.2199999999999758</c:v>
                </c:pt>
                <c:pt idx="221">
                  <c:v>1.2209999999999757</c:v>
                </c:pt>
                <c:pt idx="222">
                  <c:v>1.2219999999999756</c:v>
                </c:pt>
                <c:pt idx="223">
                  <c:v>1.2229999999999754</c:v>
                </c:pt>
                <c:pt idx="224">
                  <c:v>1.2239999999999753</c:v>
                </c:pt>
                <c:pt idx="225">
                  <c:v>1.2249999999999752</c:v>
                </c:pt>
                <c:pt idx="226">
                  <c:v>1.2259999999999751</c:v>
                </c:pt>
                <c:pt idx="227">
                  <c:v>1.226999999999975</c:v>
                </c:pt>
                <c:pt idx="228">
                  <c:v>1.2279999999999749</c:v>
                </c:pt>
                <c:pt idx="229">
                  <c:v>1.2289999999999748</c:v>
                </c:pt>
                <c:pt idx="230">
                  <c:v>1.2299999999999747</c:v>
                </c:pt>
                <c:pt idx="231">
                  <c:v>1.2309999999999746</c:v>
                </c:pt>
                <c:pt idx="232">
                  <c:v>1.2319999999999744</c:v>
                </c:pt>
                <c:pt idx="233">
                  <c:v>1.2329999999999743</c:v>
                </c:pt>
                <c:pt idx="234">
                  <c:v>1.2339999999999742</c:v>
                </c:pt>
                <c:pt idx="235">
                  <c:v>1.2349999999999741</c:v>
                </c:pt>
                <c:pt idx="236">
                  <c:v>1.235999999999974</c:v>
                </c:pt>
                <c:pt idx="237">
                  <c:v>1.2369999999999739</c:v>
                </c:pt>
                <c:pt idx="238">
                  <c:v>1.2379999999999738</c:v>
                </c:pt>
                <c:pt idx="239">
                  <c:v>1.2389999999999737</c:v>
                </c:pt>
                <c:pt idx="240">
                  <c:v>1.2399999999999736</c:v>
                </c:pt>
                <c:pt idx="241">
                  <c:v>1.2409999999999735</c:v>
                </c:pt>
                <c:pt idx="242">
                  <c:v>1.2419999999999733</c:v>
                </c:pt>
                <c:pt idx="243">
                  <c:v>1.2429999999999732</c:v>
                </c:pt>
                <c:pt idx="244">
                  <c:v>1.2439999999999731</c:v>
                </c:pt>
                <c:pt idx="245">
                  <c:v>1.244999999999973</c:v>
                </c:pt>
                <c:pt idx="246">
                  <c:v>1.2459999999999729</c:v>
                </c:pt>
                <c:pt idx="247">
                  <c:v>1.2469999999999728</c:v>
                </c:pt>
                <c:pt idx="248">
                  <c:v>1.2479999999999727</c:v>
                </c:pt>
                <c:pt idx="249">
                  <c:v>1.2489999999999726</c:v>
                </c:pt>
                <c:pt idx="250">
                  <c:v>1.2499999999999725</c:v>
                </c:pt>
                <c:pt idx="251">
                  <c:v>1.2509999999999724</c:v>
                </c:pt>
                <c:pt idx="252">
                  <c:v>1.2519999999999722</c:v>
                </c:pt>
                <c:pt idx="253">
                  <c:v>1.2529999999999721</c:v>
                </c:pt>
                <c:pt idx="254">
                  <c:v>1.253999999999972</c:v>
                </c:pt>
                <c:pt idx="255">
                  <c:v>1.2549999999999719</c:v>
                </c:pt>
                <c:pt idx="256">
                  <c:v>1.2559999999999718</c:v>
                </c:pt>
                <c:pt idx="257">
                  <c:v>1.2569999999999717</c:v>
                </c:pt>
                <c:pt idx="258">
                  <c:v>1.2579999999999716</c:v>
                </c:pt>
                <c:pt idx="259">
                  <c:v>1.2589999999999715</c:v>
                </c:pt>
                <c:pt idx="260">
                  <c:v>1.2599999999999714</c:v>
                </c:pt>
                <c:pt idx="261">
                  <c:v>1.2609999999999713</c:v>
                </c:pt>
                <c:pt idx="262">
                  <c:v>1.2619999999999711</c:v>
                </c:pt>
                <c:pt idx="263">
                  <c:v>1.262999999999971</c:v>
                </c:pt>
                <c:pt idx="264">
                  <c:v>1.2639999999999709</c:v>
                </c:pt>
                <c:pt idx="265">
                  <c:v>1.2649999999999708</c:v>
                </c:pt>
                <c:pt idx="266">
                  <c:v>1.2659999999999707</c:v>
                </c:pt>
                <c:pt idx="267">
                  <c:v>1.2669999999999706</c:v>
                </c:pt>
                <c:pt idx="268">
                  <c:v>1.2679999999999705</c:v>
                </c:pt>
                <c:pt idx="269">
                  <c:v>1.2689999999999704</c:v>
                </c:pt>
                <c:pt idx="270">
                  <c:v>1.2699999999999703</c:v>
                </c:pt>
                <c:pt idx="271">
                  <c:v>1.2709999999999702</c:v>
                </c:pt>
                <c:pt idx="272">
                  <c:v>1.27199999999997</c:v>
                </c:pt>
                <c:pt idx="273">
                  <c:v>1.2729999999999699</c:v>
                </c:pt>
                <c:pt idx="274">
                  <c:v>1.2739999999999698</c:v>
                </c:pt>
                <c:pt idx="275">
                  <c:v>1.2749999999999697</c:v>
                </c:pt>
                <c:pt idx="276">
                  <c:v>1.2759999999999696</c:v>
                </c:pt>
                <c:pt idx="277">
                  <c:v>1.2769999999999695</c:v>
                </c:pt>
                <c:pt idx="278">
                  <c:v>1.2779999999999694</c:v>
                </c:pt>
                <c:pt idx="279">
                  <c:v>1.2789999999999693</c:v>
                </c:pt>
                <c:pt idx="280">
                  <c:v>1.2799999999999692</c:v>
                </c:pt>
                <c:pt idx="281">
                  <c:v>1.2809999999999691</c:v>
                </c:pt>
                <c:pt idx="282">
                  <c:v>1.2819999999999689</c:v>
                </c:pt>
                <c:pt idx="283">
                  <c:v>1.2829999999999688</c:v>
                </c:pt>
                <c:pt idx="284">
                  <c:v>1.2839999999999687</c:v>
                </c:pt>
                <c:pt idx="285">
                  <c:v>1.2849999999999686</c:v>
                </c:pt>
                <c:pt idx="286">
                  <c:v>1.2859999999999685</c:v>
                </c:pt>
                <c:pt idx="287">
                  <c:v>1.2869999999999684</c:v>
                </c:pt>
                <c:pt idx="288">
                  <c:v>1.2879999999999683</c:v>
                </c:pt>
                <c:pt idx="289">
                  <c:v>1.2889999999999682</c:v>
                </c:pt>
                <c:pt idx="290">
                  <c:v>1.2899999999999681</c:v>
                </c:pt>
                <c:pt idx="291">
                  <c:v>1.290999999999968</c:v>
                </c:pt>
                <c:pt idx="292">
                  <c:v>1.2919999999999678</c:v>
                </c:pt>
                <c:pt idx="293">
                  <c:v>1.2929999999999677</c:v>
                </c:pt>
                <c:pt idx="294">
                  <c:v>1.2939999999999676</c:v>
                </c:pt>
                <c:pt idx="295">
                  <c:v>1.2949999999999675</c:v>
                </c:pt>
                <c:pt idx="296">
                  <c:v>1.2959999999999674</c:v>
                </c:pt>
                <c:pt idx="297">
                  <c:v>1.2969999999999673</c:v>
                </c:pt>
                <c:pt idx="298">
                  <c:v>1.2979999999999672</c:v>
                </c:pt>
                <c:pt idx="299">
                  <c:v>1.2989999999999671</c:v>
                </c:pt>
                <c:pt idx="300">
                  <c:v>1.299999999999967</c:v>
                </c:pt>
              </c:numCache>
            </c:numRef>
          </c:xVal>
          <c:yVal>
            <c:numRef>
              <c:f>expected003_r_0!$X$17:$X$1000</c:f>
              <c:numCache>
                <c:formatCode>0.000000000000000E+00</c:formatCode>
                <c:ptCount val="984"/>
                <c:pt idx="0">
                  <c:v>0</c:v>
                </c:pt>
                <c:pt idx="1">
                  <c:v>481714.21864885278</c:v>
                </c:pt>
                <c:pt idx="2">
                  <c:v>915932.43394070747</c:v>
                </c:pt>
                <c:pt idx="3">
                  <c:v>1269027.1886098578</c:v>
                </c:pt>
                <c:pt idx="4">
                  <c:v>1527950.1365484372</c:v>
                </c:pt>
                <c:pt idx="5">
                  <c:v>1699027.0402232998</c:v>
                </c:pt>
                <c:pt idx="6">
                  <c:v>1800686.7792761782</c:v>
                </c:pt>
                <c:pt idx="7">
                  <c:v>1854772.191813407</c:v>
                </c:pt>
                <c:pt idx="8">
                  <c:v>1880222.9218282029</c:v>
                </c:pt>
                <c:pt idx="9">
                  <c:v>1890423.8333597803</c:v>
                </c:pt>
                <c:pt idx="10">
                  <c:v>1893404.8325034105</c:v>
                </c:pt>
                <c:pt idx="11">
                  <c:v>1893338.2269868357</c:v>
                </c:pt>
                <c:pt idx="12">
                  <c:v>1892123.3838553689</c:v>
                </c:pt>
                <c:pt idx="13">
                  <c:v>1890523.3672138585</c:v>
                </c:pt>
                <c:pt idx="14">
                  <c:v>1888810.0427027429</c:v>
                </c:pt>
                <c:pt idx="15">
                  <c:v>1887069.6022211062</c:v>
                </c:pt>
                <c:pt idx="16">
                  <c:v>1885326.4166616588</c:v>
                </c:pt>
                <c:pt idx="17">
                  <c:v>1883586.6349165943</c:v>
                </c:pt>
                <c:pt idx="18">
                  <c:v>1881851.6338174907</c:v>
                </c:pt>
                <c:pt idx="19">
                  <c:v>1880121.6768474407</c:v>
                </c:pt>
                <c:pt idx="20">
                  <c:v>1878396.7956489716</c:v>
                </c:pt>
                <c:pt idx="21">
                  <c:v>1876676.9787564608</c:v>
                </c:pt>
                <c:pt idx="22">
                  <c:v>1874962.2075946047</c:v>
                </c:pt>
                <c:pt idx="23">
                  <c:v>1873252.4626072485</c:v>
                </c:pt>
                <c:pt idx="24">
                  <c:v>1871547.7241899038</c:v>
                </c:pt>
                <c:pt idx="25">
                  <c:v>1869847.9728163464</c:v>
                </c:pt>
                <c:pt idx="26">
                  <c:v>1868153.189053589</c:v>
                </c:pt>
                <c:pt idx="27">
                  <c:v>1866463.3535630256</c:v>
                </c:pt>
                <c:pt idx="28">
                  <c:v>1864778.4471000473</c:v>
                </c:pt>
                <c:pt idx="29">
                  <c:v>1863098.4505135112</c:v>
                </c:pt>
                <c:pt idx="30">
                  <c:v>1861423.3447451945</c:v>
                </c:pt>
                <c:pt idx="31">
                  <c:v>1859753.1108292562</c:v>
                </c:pt>
                <c:pt idx="32">
                  <c:v>1858087.7298916993</c:v>
                </c:pt>
                <c:pt idx="33">
                  <c:v>1856427.1831498379</c:v>
                </c:pt>
                <c:pt idx="34">
                  <c:v>1854771.4519117675</c:v>
                </c:pt>
                <c:pt idx="35">
                  <c:v>1853120.5175758386</c:v>
                </c:pt>
                <c:pt idx="36">
                  <c:v>1851474.3616301357</c:v>
                </c:pt>
                <c:pt idx="37">
                  <c:v>1849832.9656519559</c:v>
                </c:pt>
                <c:pt idx="38">
                  <c:v>1848196.3113072962</c:v>
                </c:pt>
                <c:pt idx="39">
                  <c:v>1846564.3803503392</c:v>
                </c:pt>
                <c:pt idx="40">
                  <c:v>1844937.1546229462</c:v>
                </c:pt>
                <c:pt idx="41">
                  <c:v>1843314.6160541512</c:v>
                </c:pt>
                <c:pt idx="42">
                  <c:v>1841696.7466596598</c:v>
                </c:pt>
                <c:pt idx="43">
                  <c:v>1840083.5285413503</c:v>
                </c:pt>
                <c:pt idx="44">
                  <c:v>1838474.9438867781</c:v>
                </c:pt>
                <c:pt idx="45">
                  <c:v>1836870.9749686862</c:v>
                </c:pt>
                <c:pt idx="46">
                  <c:v>1835271.6041445145</c:v>
                </c:pt>
                <c:pt idx="47">
                  <c:v>1833676.8138559163</c:v>
                </c:pt>
                <c:pt idx="48">
                  <c:v>1832086.5866282743</c:v>
                </c:pt>
                <c:pt idx="49">
                  <c:v>1830500.9050702248</c:v>
                </c:pt>
                <c:pt idx="50">
                  <c:v>1828919.7518731793</c:v>
                </c:pt>
                <c:pt idx="51">
                  <c:v>1827343.1098108552</c:v>
                </c:pt>
                <c:pt idx="52">
                  <c:v>1825770.9617388034</c:v>
                </c:pt>
                <c:pt idx="53">
                  <c:v>1824203.2905939445</c:v>
                </c:pt>
                <c:pt idx="54">
                  <c:v>1822640.0793941049</c:v>
                </c:pt>
                <c:pt idx="55">
                  <c:v>1821081.3112375566</c:v>
                </c:pt>
                <c:pt idx="56">
                  <c:v>1819526.9693025618</c:v>
                </c:pt>
                <c:pt idx="57">
                  <c:v>1817977.0368469176</c:v>
                </c:pt>
                <c:pt idx="58">
                  <c:v>1816431.4972075052</c:v>
                </c:pt>
                <c:pt idx="59">
                  <c:v>1814890.3337998432</c:v>
                </c:pt>
                <c:pt idx="60">
                  <c:v>1813353.5301176417</c:v>
                </c:pt>
                <c:pt idx="61">
                  <c:v>1811821.0697323605</c:v>
                </c:pt>
                <c:pt idx="62">
                  <c:v>1810292.9362927699</c:v>
                </c:pt>
                <c:pt idx="63">
                  <c:v>1808769.1135245152</c:v>
                </c:pt>
                <c:pt idx="64">
                  <c:v>1807249.5852296827</c:v>
                </c:pt>
                <c:pt idx="65">
                  <c:v>1805734.3352863702</c:v>
                </c:pt>
                <c:pt idx="66">
                  <c:v>1804223.3476482574</c:v>
                </c:pt>
                <c:pt idx="67">
                  <c:v>1802716.6063441839</c:v>
                </c:pt>
                <c:pt idx="68">
                  <c:v>1801214.0954777244</c:v>
                </c:pt>
                <c:pt idx="69">
                  <c:v>1799715.7992267709</c:v>
                </c:pt>
                <c:pt idx="70">
                  <c:v>1798221.7018431167</c:v>
                </c:pt>
                <c:pt idx="71">
                  <c:v>1796731.7876520406</c:v>
                </c:pt>
                <c:pt idx="72">
                  <c:v>1795246.0410518982</c:v>
                </c:pt>
                <c:pt idx="73">
                  <c:v>1793764.4465137115</c:v>
                </c:pt>
                <c:pt idx="74">
                  <c:v>1792286.9885807633</c:v>
                </c:pt>
                <c:pt idx="75">
                  <c:v>1790813.6518681967</c:v>
                </c:pt>
                <c:pt idx="76">
                  <c:v>1789344.4210626106</c:v>
                </c:pt>
                <c:pt idx="77">
                  <c:v>1787879.2809216646</c:v>
                </c:pt>
                <c:pt idx="78">
                  <c:v>1786418.2162736822</c:v>
                </c:pt>
                <c:pt idx="79">
                  <c:v>1784961.2120172591</c:v>
                </c:pt>
                <c:pt idx="80">
                  <c:v>1783508.2531208727</c:v>
                </c:pt>
                <c:pt idx="81">
                  <c:v>1782059.3246224937</c:v>
                </c:pt>
                <c:pt idx="82">
                  <c:v>1780614.4116292023</c:v>
                </c:pt>
                <c:pt idx="83">
                  <c:v>1779173.4993168036</c:v>
                </c:pt>
                <c:pt idx="84">
                  <c:v>1777736.5729294489</c:v>
                </c:pt>
                <c:pt idx="85">
                  <c:v>1776303.6177792577</c:v>
                </c:pt>
                <c:pt idx="86">
                  <c:v>1774874.619245942</c:v>
                </c:pt>
                <c:pt idx="87">
                  <c:v>1773449.5627764328</c:v>
                </c:pt>
                <c:pt idx="88">
                  <c:v>1772028.4338845115</c:v>
                </c:pt>
                <c:pt idx="89">
                  <c:v>1770611.2181504397</c:v>
                </c:pt>
                <c:pt idx="90">
                  <c:v>1769197.9012205938</c:v>
                </c:pt>
                <c:pt idx="91">
                  <c:v>1767788.4688071031</c:v>
                </c:pt>
                <c:pt idx="92">
                  <c:v>1766382.9066874874</c:v>
                </c:pt>
                <c:pt idx="93">
                  <c:v>1764981.2007042975</c:v>
                </c:pt>
                <c:pt idx="94">
                  <c:v>1763583.3367647598</c:v>
                </c:pt>
                <c:pt idx="95">
                  <c:v>1762189.3008404232</c:v>
                </c:pt>
                <c:pt idx="96">
                  <c:v>1760799.0789668041</c:v>
                </c:pt>
                <c:pt idx="97">
                  <c:v>1759412.6572430395</c:v>
                </c:pt>
                <c:pt idx="98">
                  <c:v>1758030.0218315376</c:v>
                </c:pt>
                <c:pt idx="99">
                  <c:v>1756651.1589576339</c:v>
                </c:pt>
                <c:pt idx="100">
                  <c:v>1755276.0549092472</c:v>
                </c:pt>
                <c:pt idx="101">
                  <c:v>1753904.6960365395</c:v>
                </c:pt>
                <c:pt idx="102">
                  <c:v>1752537.0687515766</c:v>
                </c:pt>
                <c:pt idx="103">
                  <c:v>1751173.159527991</c:v>
                </c:pt>
                <c:pt idx="104">
                  <c:v>1749812.9549006494</c:v>
                </c:pt>
                <c:pt idx="105">
                  <c:v>1748456.4414653182</c:v>
                </c:pt>
                <c:pt idx="106">
                  <c:v>1747103.6058783345</c:v>
                </c:pt>
                <c:pt idx="107">
                  <c:v>1745754.4348562774</c:v>
                </c:pt>
                <c:pt idx="108">
                  <c:v>1744408.9151756431</c:v>
                </c:pt>
                <c:pt idx="109">
                  <c:v>1743067.0336725186</c:v>
                </c:pt>
                <c:pt idx="110">
                  <c:v>1741728.7772422619</c:v>
                </c:pt>
                <c:pt idx="111">
                  <c:v>1740394.1328391812</c:v>
                </c:pt>
                <c:pt idx="112">
                  <c:v>1739063.0874762167</c:v>
                </c:pt>
                <c:pt idx="113">
                  <c:v>1737735.6282246257</c:v>
                </c:pt>
                <c:pt idx="114">
                  <c:v>1736411.7422136667</c:v>
                </c:pt>
                <c:pt idx="115">
                  <c:v>1735091.4166302895</c:v>
                </c:pt>
                <c:pt idx="116">
                  <c:v>1733774.6387188241</c:v>
                </c:pt>
                <c:pt idx="117">
                  <c:v>1732461.3957806728</c:v>
                </c:pt>
                <c:pt idx="118">
                  <c:v>1731151.6751740044</c:v>
                </c:pt>
                <c:pt idx="119">
                  <c:v>1729845.4643134489</c:v>
                </c:pt>
                <c:pt idx="120">
                  <c:v>1728542.7506697963</c:v>
                </c:pt>
                <c:pt idx="121">
                  <c:v>1727243.5217696961</c:v>
                </c:pt>
                <c:pt idx="122">
                  <c:v>1725947.7651953576</c:v>
                </c:pt>
                <c:pt idx="123">
                  <c:v>1724655.4685842548</c:v>
                </c:pt>
                <c:pt idx="124">
                  <c:v>1723366.6196288303</c:v>
                </c:pt>
                <c:pt idx="125">
                  <c:v>1722081.206076202</c:v>
                </c:pt>
                <c:pt idx="126">
                  <c:v>1720799.2157278736</c:v>
                </c:pt>
                <c:pt idx="127">
                  <c:v>1719520.6364394433</c:v>
                </c:pt>
                <c:pt idx="128">
                  <c:v>1718245.4561203173</c:v>
                </c:pt>
                <c:pt idx="129">
                  <c:v>1716973.6627334238</c:v>
                </c:pt>
                <c:pt idx="130">
                  <c:v>1715705.2442949284</c:v>
                </c:pt>
                <c:pt idx="131">
                  <c:v>1714440.1888739527</c:v>
                </c:pt>
                <c:pt idx="132">
                  <c:v>1713178.4845922929</c:v>
                </c:pt>
                <c:pt idx="133">
                  <c:v>1711920.1196241414</c:v>
                </c:pt>
                <c:pt idx="134">
                  <c:v>1710665.0821958098</c:v>
                </c:pt>
                <c:pt idx="135">
                  <c:v>1709413.3605854528</c:v>
                </c:pt>
                <c:pt idx="136">
                  <c:v>1708164.9431227953</c:v>
                </c:pt>
                <c:pt idx="137">
                  <c:v>1706919.8181888605</c:v>
                </c:pt>
                <c:pt idx="138">
                  <c:v>1705677.9742156989</c:v>
                </c:pt>
                <c:pt idx="139">
                  <c:v>1704439.3996861191</c:v>
                </c:pt>
                <c:pt idx="140">
                  <c:v>1703204.0831334223</c:v>
                </c:pt>
                <c:pt idx="141">
                  <c:v>1701972.0131411364</c:v>
                </c:pt>
                <c:pt idx="142">
                  <c:v>1700743.1783427512</c:v>
                </c:pt>
                <c:pt idx="143">
                  <c:v>1699517.5674214577</c:v>
                </c:pt>
                <c:pt idx="144">
                  <c:v>1698295.1691098865</c:v>
                </c:pt>
                <c:pt idx="145">
                  <c:v>1697075.9721898488</c:v>
                </c:pt>
                <c:pt idx="146">
                  <c:v>1695859.96549208</c:v>
                </c:pt>
                <c:pt idx="147">
                  <c:v>1694647.1378959832</c:v>
                </c:pt>
                <c:pt idx="148">
                  <c:v>1693437.4783293752</c:v>
                </c:pt>
                <c:pt idx="149">
                  <c:v>1692230.9757682332</c:v>
                </c:pt>
                <c:pt idx="150">
                  <c:v>1691027.6192364441</c:v>
                </c:pt>
                <c:pt idx="151">
                  <c:v>1689827.3978055553</c:v>
                </c:pt>
                <c:pt idx="152">
                  <c:v>1688630.3005945256</c:v>
                </c:pt>
                <c:pt idx="153">
                  <c:v>1687436.3167694802</c:v>
                </c:pt>
                <c:pt idx="154">
                  <c:v>1686245.4355434626</c:v>
                </c:pt>
                <c:pt idx="155">
                  <c:v>1685057.6461761945</c:v>
                </c:pt>
                <c:pt idx="156">
                  <c:v>1683872.9379738313</c:v>
                </c:pt>
                <c:pt idx="157">
                  <c:v>1682691.3002887226</c:v>
                </c:pt>
                <c:pt idx="158">
                  <c:v>1681512.7225191714</c:v>
                </c:pt>
                <c:pt idx="159">
                  <c:v>1680337.1941091986</c:v>
                </c:pt>
                <c:pt idx="160">
                  <c:v>1679164.7045483044</c:v>
                </c:pt>
                <c:pt idx="161">
                  <c:v>1677995.2433712352</c:v>
                </c:pt>
                <c:pt idx="162">
                  <c:v>1676828.8001577486</c:v>
                </c:pt>
                <c:pt idx="163">
                  <c:v>1675665.3645323818</c:v>
                </c:pt>
                <c:pt idx="164">
                  <c:v>1674504.9261642217</c:v>
                </c:pt>
                <c:pt idx="165">
                  <c:v>1673347.474766674</c:v>
                </c:pt>
                <c:pt idx="166">
                  <c:v>1672193.0000972371</c:v>
                </c:pt>
                <c:pt idx="167">
                  <c:v>1671041.4919572738</c:v>
                </c:pt>
                <c:pt idx="168">
                  <c:v>1669892.9401917865</c:v>
                </c:pt>
                <c:pt idx="169">
                  <c:v>1668747.3346891943</c:v>
                </c:pt>
                <c:pt idx="170">
                  <c:v>1667604.6653811091</c:v>
                </c:pt>
                <c:pt idx="171">
                  <c:v>1666464.9222421153</c:v>
                </c:pt>
                <c:pt idx="172">
                  <c:v>1665328.0952895493</c:v>
                </c:pt>
                <c:pt idx="173">
                  <c:v>1664194.1745832819</c:v>
                </c:pt>
                <c:pt idx="174">
                  <c:v>1663063.1502254996</c:v>
                </c:pt>
                <c:pt idx="175">
                  <c:v>1661935.0123604897</c:v>
                </c:pt>
                <c:pt idx="176">
                  <c:v>1660809.7511744248</c:v>
                </c:pt>
                <c:pt idx="177">
                  <c:v>1659687.3568951499</c:v>
                </c:pt>
                <c:pt idx="178">
                  <c:v>1658567.8197919708</c:v>
                </c:pt>
                <c:pt idx="179">
                  <c:v>1657451.130175442</c:v>
                </c:pt>
                <c:pt idx="180">
                  <c:v>1656337.2783971573</c:v>
                </c:pt>
                <c:pt idx="181">
                  <c:v>1655226.2548495419</c:v>
                </c:pt>
                <c:pt idx="182">
                  <c:v>1654118.0499656452</c:v>
                </c:pt>
                <c:pt idx="183">
                  <c:v>1653012.6542189345</c:v>
                </c:pt>
                <c:pt idx="184">
                  <c:v>1651910.0581230898</c:v>
                </c:pt>
                <c:pt idx="185">
                  <c:v>1650810.2522318023</c:v>
                </c:pt>
                <c:pt idx="186">
                  <c:v>1649713.2271385689</c:v>
                </c:pt>
                <c:pt idx="187">
                  <c:v>1648618.9734764942</c:v>
                </c:pt>
                <c:pt idx="188">
                  <c:v>1647527.4819180886</c:v>
                </c:pt>
                <c:pt idx="189">
                  <c:v>1646438.7431750698</c:v>
                </c:pt>
                <c:pt idx="190">
                  <c:v>1645352.7479981661</c:v>
                </c:pt>
                <c:pt idx="191">
                  <c:v>1644269.4871769189</c:v>
                </c:pt>
                <c:pt idx="192">
                  <c:v>1643188.9515394883</c:v>
                </c:pt>
                <c:pt idx="193">
                  <c:v>1642111.1319524576</c:v>
                </c:pt>
                <c:pt idx="194">
                  <c:v>1641036.0193206426</c:v>
                </c:pt>
                <c:pt idx="195">
                  <c:v>1639963.6045868972</c:v>
                </c:pt>
                <c:pt idx="196">
                  <c:v>1638893.8787319241</c:v>
                </c:pt>
                <c:pt idx="197">
                  <c:v>1637826.832774085</c:v>
                </c:pt>
                <c:pt idx="198">
                  <c:v>1636762.4577692121</c:v>
                </c:pt>
                <c:pt idx="199">
                  <c:v>1635700.7448104199</c:v>
                </c:pt>
                <c:pt idx="200">
                  <c:v>1634641.6850279197</c:v>
                </c:pt>
                <c:pt idx="201">
                  <c:v>1633585.2695888346</c:v>
                </c:pt>
                <c:pt idx="202">
                  <c:v>1632531.489697014</c:v>
                </c:pt>
                <c:pt idx="203">
                  <c:v>1631480.3365928521</c:v>
                </c:pt>
                <c:pt idx="204">
                  <c:v>1630431.8015531045</c:v>
                </c:pt>
                <c:pt idx="205">
                  <c:v>1629385.8758907081</c:v>
                </c:pt>
                <c:pt idx="206">
                  <c:v>1628342.5509546003</c:v>
                </c:pt>
                <c:pt idx="207">
                  <c:v>1627301.8181295423</c:v>
                </c:pt>
                <c:pt idx="208">
                  <c:v>1626263.6688359375</c:v>
                </c:pt>
                <c:pt idx="209">
                  <c:v>1625228.0945296586</c:v>
                </c:pt>
                <c:pt idx="210">
                  <c:v>1624195.0867018686</c:v>
                </c:pt>
                <c:pt idx="211">
                  <c:v>1623164.6368788485</c:v>
                </c:pt>
                <c:pt idx="212">
                  <c:v>1622136.7366218222</c:v>
                </c:pt>
                <c:pt idx="213">
                  <c:v>1621111.3775267839</c:v>
                </c:pt>
                <c:pt idx="214">
                  <c:v>1620088.5512243258</c:v>
                </c:pt>
                <c:pt idx="215">
                  <c:v>1619068.2493794691</c:v>
                </c:pt>
                <c:pt idx="216">
                  <c:v>1618050.4636914919</c:v>
                </c:pt>
                <c:pt idx="217">
                  <c:v>1617035.1858937624</c:v>
                </c:pt>
                <c:pt idx="218">
                  <c:v>1616022.40775357</c:v>
                </c:pt>
                <c:pt idx="219">
                  <c:v>1615012.1210719575</c:v>
                </c:pt>
                <c:pt idx="220">
                  <c:v>1614004.3176835575</c:v>
                </c:pt>
                <c:pt idx="221">
                  <c:v>1612998.9894564259</c:v>
                </c:pt>
                <c:pt idx="222">
                  <c:v>1611996.1282918772</c:v>
                </c:pt>
                <c:pt idx="223">
                  <c:v>1610995.726124323</c:v>
                </c:pt>
                <c:pt idx="224">
                  <c:v>1609997.7749211092</c:v>
                </c:pt>
                <c:pt idx="225">
                  <c:v>1609002.2666823543</c:v>
                </c:pt>
                <c:pt idx="226">
                  <c:v>1608009.1934407894</c:v>
                </c:pt>
                <c:pt idx="227">
                  <c:v>1607018.5472615992</c:v>
                </c:pt>
                <c:pt idx="228">
                  <c:v>1606030.3202422629</c:v>
                </c:pt>
                <c:pt idx="229">
                  <c:v>1605044.5045123962</c:v>
                </c:pt>
                <c:pt idx="230">
                  <c:v>1604061.0922335968</c:v>
                </c:pt>
                <c:pt idx="231">
                  <c:v>1603080.0755992853</c:v>
                </c:pt>
                <c:pt idx="232">
                  <c:v>1602101.4468345533</c:v>
                </c:pt>
                <c:pt idx="233">
                  <c:v>1601125.1981960069</c:v>
                </c:pt>
                <c:pt idx="234">
                  <c:v>1600151.3219716153</c:v>
                </c:pt>
                <c:pt idx="235">
                  <c:v>1599179.8104805581</c:v>
                </c:pt>
                <c:pt idx="236">
                  <c:v>1598210.6560730729</c:v>
                </c:pt>
                <c:pt idx="237">
                  <c:v>1597243.8511303063</c:v>
                </c:pt>
                <c:pt idx="238">
                  <c:v>1596279.3880641619</c:v>
                </c:pt>
                <c:pt idx="239">
                  <c:v>1595317.2593171548</c:v>
                </c:pt>
                <c:pt idx="240">
                  <c:v>1594357.4573622593</c:v>
                </c:pt>
                <c:pt idx="241">
                  <c:v>1593399.9747027657</c:v>
                </c:pt>
                <c:pt idx="242">
                  <c:v>1592444.8038721313</c:v>
                </c:pt>
                <c:pt idx="243">
                  <c:v>1591491.9374338356</c:v>
                </c:pt>
                <c:pt idx="244">
                  <c:v>1590541.3679812364</c:v>
                </c:pt>
                <c:pt idx="245">
                  <c:v>1589593.0881374241</c:v>
                </c:pt>
                <c:pt idx="246">
                  <c:v>1588647.0905550802</c:v>
                </c:pt>
                <c:pt idx="247">
                  <c:v>1587703.3679163342</c:v>
                </c:pt>
                <c:pt idx="248">
                  <c:v>1586761.9129326222</c:v>
                </c:pt>
                <c:pt idx="249">
                  <c:v>1585822.7183445464</c:v>
                </c:pt>
                <c:pt idx="250">
                  <c:v>1584885.7769217351</c:v>
                </c:pt>
                <c:pt idx="251">
                  <c:v>1583951.0814627027</c:v>
                </c:pt>
                <c:pt idx="252">
                  <c:v>1583018.6247947128</c:v>
                </c:pt>
                <c:pt idx="253">
                  <c:v>1582088.3997736392</c:v>
                </c:pt>
                <c:pt idx="254">
                  <c:v>1581160.3992838303</c:v>
                </c:pt>
                <c:pt idx="255">
                  <c:v>1580234.6162379719</c:v>
                </c:pt>
                <c:pt idx="256">
                  <c:v>1579311.043576953</c:v>
                </c:pt>
                <c:pt idx="257">
                  <c:v>1578389.6742697298</c:v>
                </c:pt>
                <c:pt idx="258">
                  <c:v>1577470.5013131932</c:v>
                </c:pt>
                <c:pt idx="259">
                  <c:v>1576553.5177320354</c:v>
                </c:pt>
                <c:pt idx="260">
                  <c:v>1575638.7165786172</c:v>
                </c:pt>
                <c:pt idx="261">
                  <c:v>1574726.0909328363</c:v>
                </c:pt>
                <c:pt idx="262">
                  <c:v>1573815.6339019975</c:v>
                </c:pt>
                <c:pt idx="263">
                  <c:v>1572907.3386206808</c:v>
                </c:pt>
                <c:pt idx="264">
                  <c:v>1572001.1982506141</c:v>
                </c:pt>
                <c:pt idx="265">
                  <c:v>1571097.2059805421</c:v>
                </c:pt>
                <c:pt idx="266">
                  <c:v>1570195.355026101</c:v>
                </c:pt>
                <c:pt idx="267">
                  <c:v>1569295.638629688</c:v>
                </c:pt>
                <c:pt idx="268">
                  <c:v>1568398.0500603383</c:v>
                </c:pt>
                <c:pt idx="269">
                  <c:v>1567502.5826135962</c:v>
                </c:pt>
                <c:pt idx="270">
                  <c:v>1566609.2296113917</c:v>
                </c:pt>
                <c:pt idx="271">
                  <c:v>1565717.9844019148</c:v>
                </c:pt>
                <c:pt idx="272">
                  <c:v>1564828.8403594932</c:v>
                </c:pt>
                <c:pt idx="273">
                  <c:v>1563941.7908844668</c:v>
                </c:pt>
                <c:pt idx="274">
                  <c:v>1563056.8294030682</c:v>
                </c:pt>
                <c:pt idx="275">
                  <c:v>1562173.9493672983</c:v>
                </c:pt>
                <c:pt idx="276">
                  <c:v>1561293.1442548069</c:v>
                </c:pt>
                <c:pt idx="277">
                  <c:v>1560414.4075687712</c:v>
                </c:pt>
                <c:pt idx="278">
                  <c:v>1559537.7328377764</c:v>
                </c:pt>
                <c:pt idx="279">
                  <c:v>1558663.1136156968</c:v>
                </c:pt>
                <c:pt idx="280">
                  <c:v>1557790.5434815767</c:v>
                </c:pt>
                <c:pt idx="281">
                  <c:v>1556920.0160395131</c:v>
                </c:pt>
                <c:pt idx="282">
                  <c:v>1556051.5249185381</c:v>
                </c:pt>
                <c:pt idx="283">
                  <c:v>1555185.0637725028</c:v>
                </c:pt>
                <c:pt idx="284">
                  <c:v>1554320.6262799609</c:v>
                </c:pt>
                <c:pt idx="285">
                  <c:v>1553458.206144054</c:v>
                </c:pt>
                <c:pt idx="286">
                  <c:v>1552597.7970923958</c:v>
                </c:pt>
                <c:pt idx="287">
                  <c:v>1551739.3928769589</c:v>
                </c:pt>
                <c:pt idx="288">
                  <c:v>1550882.9872739622</c:v>
                </c:pt>
                <c:pt idx="289">
                  <c:v>1550028.5740837557</c:v>
                </c:pt>
                <c:pt idx="290">
                  <c:v>1549176.147130711</c:v>
                </c:pt>
                <c:pt idx="291">
                  <c:v>1548325.7002631077</c:v>
                </c:pt>
                <c:pt idx="292">
                  <c:v>1547477.2273530229</c:v>
                </c:pt>
                <c:pt idx="293">
                  <c:v>1546630.7222962221</c:v>
                </c:pt>
                <c:pt idx="294">
                  <c:v>1545786.1790120476</c:v>
                </c:pt>
                <c:pt idx="295">
                  <c:v>1544943.5914433098</c:v>
                </c:pt>
                <c:pt idx="296">
                  <c:v>1544102.95355618</c:v>
                </c:pt>
                <c:pt idx="297">
                  <c:v>1543264.2593400804</c:v>
                </c:pt>
                <c:pt idx="298">
                  <c:v>1542427.5028075771</c:v>
                </c:pt>
                <c:pt idx="299">
                  <c:v>1541592.6779942748</c:v>
                </c:pt>
                <c:pt idx="300">
                  <c:v>1540759.7789587085</c:v>
                </c:pt>
              </c:numCache>
            </c:numRef>
          </c:yVal>
        </c:ser>
        <c:ser>
          <c:idx val="1"/>
          <c:order val="1"/>
          <c:tx>
            <c:v>expected, t=0.3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expected3_r_0!$B$17:$B$1000</c:f>
              <c:numCache>
                <c:formatCode>General</c:formatCode>
                <c:ptCount val="984"/>
                <c:pt idx="0">
                  <c:v>1</c:v>
                </c:pt>
                <c:pt idx="1">
                  <c:v>1.0009999999999999</c:v>
                </c:pt>
                <c:pt idx="2">
                  <c:v>1.0019999999999998</c:v>
                </c:pt>
                <c:pt idx="3">
                  <c:v>1.0029999999999997</c:v>
                </c:pt>
                <c:pt idx="4">
                  <c:v>1.0039999999999996</c:v>
                </c:pt>
                <c:pt idx="5">
                  <c:v>1.0049999999999994</c:v>
                </c:pt>
                <c:pt idx="6">
                  <c:v>1.0059999999999993</c:v>
                </c:pt>
                <c:pt idx="7">
                  <c:v>1.0069999999999992</c:v>
                </c:pt>
                <c:pt idx="8">
                  <c:v>1.0079999999999991</c:v>
                </c:pt>
                <c:pt idx="9">
                  <c:v>1.008999999999999</c:v>
                </c:pt>
                <c:pt idx="10">
                  <c:v>1.0099999999999989</c:v>
                </c:pt>
                <c:pt idx="11">
                  <c:v>1.0109999999999988</c:v>
                </c:pt>
                <c:pt idx="12">
                  <c:v>1.0119999999999987</c:v>
                </c:pt>
                <c:pt idx="13">
                  <c:v>1.0129999999999986</c:v>
                </c:pt>
                <c:pt idx="14">
                  <c:v>1.0139999999999985</c:v>
                </c:pt>
                <c:pt idx="15">
                  <c:v>1.0149999999999983</c:v>
                </c:pt>
                <c:pt idx="16">
                  <c:v>1.0159999999999982</c:v>
                </c:pt>
                <c:pt idx="17">
                  <c:v>1.0169999999999981</c:v>
                </c:pt>
                <c:pt idx="18">
                  <c:v>1.017999999999998</c:v>
                </c:pt>
                <c:pt idx="19">
                  <c:v>1.0189999999999979</c:v>
                </c:pt>
                <c:pt idx="20">
                  <c:v>1.0199999999999978</c:v>
                </c:pt>
                <c:pt idx="21">
                  <c:v>1.0209999999999977</c:v>
                </c:pt>
                <c:pt idx="22">
                  <c:v>1.0219999999999976</c:v>
                </c:pt>
                <c:pt idx="23">
                  <c:v>1.0229999999999975</c:v>
                </c:pt>
                <c:pt idx="24">
                  <c:v>1.0239999999999974</c:v>
                </c:pt>
                <c:pt idx="25">
                  <c:v>1.0249999999999972</c:v>
                </c:pt>
                <c:pt idx="26">
                  <c:v>1.0259999999999971</c:v>
                </c:pt>
                <c:pt idx="27">
                  <c:v>1.026999999999997</c:v>
                </c:pt>
                <c:pt idx="28">
                  <c:v>1.0279999999999969</c:v>
                </c:pt>
                <c:pt idx="29">
                  <c:v>1.0289999999999968</c:v>
                </c:pt>
                <c:pt idx="30">
                  <c:v>1.0299999999999967</c:v>
                </c:pt>
                <c:pt idx="31">
                  <c:v>1.0309999999999966</c:v>
                </c:pt>
                <c:pt idx="32">
                  <c:v>1.0319999999999965</c:v>
                </c:pt>
                <c:pt idx="33">
                  <c:v>1.0329999999999964</c:v>
                </c:pt>
                <c:pt idx="34">
                  <c:v>1.0339999999999963</c:v>
                </c:pt>
                <c:pt idx="35">
                  <c:v>1.0349999999999961</c:v>
                </c:pt>
                <c:pt idx="36">
                  <c:v>1.035999999999996</c:v>
                </c:pt>
                <c:pt idx="37">
                  <c:v>1.0369999999999959</c:v>
                </c:pt>
                <c:pt idx="38">
                  <c:v>1.0379999999999958</c:v>
                </c:pt>
                <c:pt idx="39">
                  <c:v>1.0389999999999957</c:v>
                </c:pt>
                <c:pt idx="40">
                  <c:v>1.0399999999999956</c:v>
                </c:pt>
                <c:pt idx="41">
                  <c:v>1.0409999999999955</c:v>
                </c:pt>
                <c:pt idx="42">
                  <c:v>1.0419999999999954</c:v>
                </c:pt>
                <c:pt idx="43">
                  <c:v>1.0429999999999953</c:v>
                </c:pt>
                <c:pt idx="44">
                  <c:v>1.0439999999999952</c:v>
                </c:pt>
                <c:pt idx="45">
                  <c:v>1.044999999999995</c:v>
                </c:pt>
                <c:pt idx="46">
                  <c:v>1.0459999999999949</c:v>
                </c:pt>
                <c:pt idx="47">
                  <c:v>1.0469999999999948</c:v>
                </c:pt>
                <c:pt idx="48">
                  <c:v>1.0479999999999947</c:v>
                </c:pt>
                <c:pt idx="49">
                  <c:v>1.0489999999999946</c:v>
                </c:pt>
                <c:pt idx="50">
                  <c:v>1.0499999999999945</c:v>
                </c:pt>
                <c:pt idx="51">
                  <c:v>1.0509999999999944</c:v>
                </c:pt>
                <c:pt idx="52">
                  <c:v>1.0519999999999943</c:v>
                </c:pt>
                <c:pt idx="53">
                  <c:v>1.0529999999999942</c:v>
                </c:pt>
                <c:pt idx="54">
                  <c:v>1.0539999999999941</c:v>
                </c:pt>
                <c:pt idx="55">
                  <c:v>1.0549999999999939</c:v>
                </c:pt>
                <c:pt idx="56">
                  <c:v>1.0559999999999938</c:v>
                </c:pt>
                <c:pt idx="57">
                  <c:v>1.0569999999999937</c:v>
                </c:pt>
                <c:pt idx="58">
                  <c:v>1.0579999999999936</c:v>
                </c:pt>
                <c:pt idx="59">
                  <c:v>1.0589999999999935</c:v>
                </c:pt>
                <c:pt idx="60">
                  <c:v>1.0599999999999934</c:v>
                </c:pt>
                <c:pt idx="61">
                  <c:v>1.0609999999999933</c:v>
                </c:pt>
                <c:pt idx="62">
                  <c:v>1.0619999999999932</c:v>
                </c:pt>
                <c:pt idx="63">
                  <c:v>1.0629999999999931</c:v>
                </c:pt>
                <c:pt idx="64">
                  <c:v>1.063999999999993</c:v>
                </c:pt>
                <c:pt idx="65">
                  <c:v>1.0649999999999928</c:v>
                </c:pt>
                <c:pt idx="66">
                  <c:v>1.0659999999999927</c:v>
                </c:pt>
                <c:pt idx="67">
                  <c:v>1.0669999999999926</c:v>
                </c:pt>
                <c:pt idx="68">
                  <c:v>1.0679999999999925</c:v>
                </c:pt>
                <c:pt idx="69">
                  <c:v>1.0689999999999924</c:v>
                </c:pt>
                <c:pt idx="70">
                  <c:v>1.0699999999999923</c:v>
                </c:pt>
                <c:pt idx="71">
                  <c:v>1.0709999999999922</c:v>
                </c:pt>
                <c:pt idx="72">
                  <c:v>1.0719999999999921</c:v>
                </c:pt>
                <c:pt idx="73">
                  <c:v>1.072999999999992</c:v>
                </c:pt>
                <c:pt idx="74">
                  <c:v>1.0739999999999919</c:v>
                </c:pt>
                <c:pt idx="75">
                  <c:v>1.0749999999999917</c:v>
                </c:pt>
                <c:pt idx="76">
                  <c:v>1.0759999999999916</c:v>
                </c:pt>
                <c:pt idx="77">
                  <c:v>1.0769999999999915</c:v>
                </c:pt>
                <c:pt idx="78">
                  <c:v>1.0779999999999914</c:v>
                </c:pt>
                <c:pt idx="79">
                  <c:v>1.0789999999999913</c:v>
                </c:pt>
                <c:pt idx="80">
                  <c:v>1.0799999999999912</c:v>
                </c:pt>
                <c:pt idx="81">
                  <c:v>1.0809999999999911</c:v>
                </c:pt>
                <c:pt idx="82">
                  <c:v>1.081999999999991</c:v>
                </c:pt>
                <c:pt idx="83">
                  <c:v>1.0829999999999909</c:v>
                </c:pt>
                <c:pt idx="84">
                  <c:v>1.0839999999999907</c:v>
                </c:pt>
                <c:pt idx="85">
                  <c:v>1.0849999999999906</c:v>
                </c:pt>
                <c:pt idx="86">
                  <c:v>1.0859999999999905</c:v>
                </c:pt>
                <c:pt idx="87">
                  <c:v>1.0869999999999904</c:v>
                </c:pt>
                <c:pt idx="88">
                  <c:v>1.0879999999999903</c:v>
                </c:pt>
                <c:pt idx="89">
                  <c:v>1.0889999999999902</c:v>
                </c:pt>
                <c:pt idx="90">
                  <c:v>1.0899999999999901</c:v>
                </c:pt>
                <c:pt idx="91">
                  <c:v>1.09099999999999</c:v>
                </c:pt>
                <c:pt idx="92">
                  <c:v>1.0919999999999899</c:v>
                </c:pt>
                <c:pt idx="93">
                  <c:v>1.0929999999999898</c:v>
                </c:pt>
                <c:pt idx="94">
                  <c:v>1.0939999999999896</c:v>
                </c:pt>
                <c:pt idx="95">
                  <c:v>1.0949999999999895</c:v>
                </c:pt>
                <c:pt idx="96">
                  <c:v>1.0959999999999894</c:v>
                </c:pt>
                <c:pt idx="97">
                  <c:v>1.0969999999999893</c:v>
                </c:pt>
                <c:pt idx="98">
                  <c:v>1.0979999999999892</c:v>
                </c:pt>
                <c:pt idx="99">
                  <c:v>1.0989999999999891</c:v>
                </c:pt>
                <c:pt idx="100">
                  <c:v>1.099999999999989</c:v>
                </c:pt>
                <c:pt idx="101">
                  <c:v>1.1009999999999889</c:v>
                </c:pt>
                <c:pt idx="102">
                  <c:v>1.1019999999999888</c:v>
                </c:pt>
                <c:pt idx="103">
                  <c:v>1.1029999999999887</c:v>
                </c:pt>
                <c:pt idx="104">
                  <c:v>1.1039999999999885</c:v>
                </c:pt>
                <c:pt idx="105">
                  <c:v>1.1049999999999884</c:v>
                </c:pt>
                <c:pt idx="106">
                  <c:v>1.1059999999999883</c:v>
                </c:pt>
                <c:pt idx="107">
                  <c:v>1.1069999999999882</c:v>
                </c:pt>
                <c:pt idx="108">
                  <c:v>1.1079999999999881</c:v>
                </c:pt>
                <c:pt idx="109">
                  <c:v>1.108999999999988</c:v>
                </c:pt>
                <c:pt idx="110">
                  <c:v>1.1099999999999879</c:v>
                </c:pt>
                <c:pt idx="111">
                  <c:v>1.1109999999999878</c:v>
                </c:pt>
                <c:pt idx="112">
                  <c:v>1.1119999999999877</c:v>
                </c:pt>
                <c:pt idx="113">
                  <c:v>1.1129999999999876</c:v>
                </c:pt>
                <c:pt idx="114">
                  <c:v>1.1139999999999874</c:v>
                </c:pt>
                <c:pt idx="115">
                  <c:v>1.1149999999999873</c:v>
                </c:pt>
                <c:pt idx="116">
                  <c:v>1.1159999999999872</c:v>
                </c:pt>
                <c:pt idx="117">
                  <c:v>1.1169999999999871</c:v>
                </c:pt>
                <c:pt idx="118">
                  <c:v>1.117999999999987</c:v>
                </c:pt>
                <c:pt idx="119">
                  <c:v>1.1189999999999869</c:v>
                </c:pt>
                <c:pt idx="120">
                  <c:v>1.1199999999999868</c:v>
                </c:pt>
                <c:pt idx="121">
                  <c:v>1.1209999999999867</c:v>
                </c:pt>
                <c:pt idx="122">
                  <c:v>1.1219999999999866</c:v>
                </c:pt>
                <c:pt idx="123">
                  <c:v>1.1229999999999865</c:v>
                </c:pt>
                <c:pt idx="124">
                  <c:v>1.1239999999999863</c:v>
                </c:pt>
                <c:pt idx="125">
                  <c:v>1.1249999999999862</c:v>
                </c:pt>
                <c:pt idx="126">
                  <c:v>1.1259999999999861</c:v>
                </c:pt>
                <c:pt idx="127">
                  <c:v>1.126999999999986</c:v>
                </c:pt>
                <c:pt idx="128">
                  <c:v>1.1279999999999859</c:v>
                </c:pt>
                <c:pt idx="129">
                  <c:v>1.1289999999999858</c:v>
                </c:pt>
                <c:pt idx="130">
                  <c:v>1.1299999999999857</c:v>
                </c:pt>
                <c:pt idx="131">
                  <c:v>1.1309999999999856</c:v>
                </c:pt>
                <c:pt idx="132">
                  <c:v>1.1319999999999855</c:v>
                </c:pt>
                <c:pt idx="133">
                  <c:v>1.1329999999999854</c:v>
                </c:pt>
                <c:pt idx="134">
                  <c:v>1.1339999999999852</c:v>
                </c:pt>
                <c:pt idx="135">
                  <c:v>1.1349999999999851</c:v>
                </c:pt>
                <c:pt idx="136">
                  <c:v>1.135999999999985</c:v>
                </c:pt>
                <c:pt idx="137">
                  <c:v>1.1369999999999849</c:v>
                </c:pt>
                <c:pt idx="138">
                  <c:v>1.1379999999999848</c:v>
                </c:pt>
                <c:pt idx="139">
                  <c:v>1.1389999999999847</c:v>
                </c:pt>
                <c:pt idx="140">
                  <c:v>1.1399999999999846</c:v>
                </c:pt>
                <c:pt idx="141">
                  <c:v>1.1409999999999845</c:v>
                </c:pt>
                <c:pt idx="142">
                  <c:v>1.1419999999999844</c:v>
                </c:pt>
                <c:pt idx="143">
                  <c:v>1.1429999999999843</c:v>
                </c:pt>
                <c:pt idx="144">
                  <c:v>1.1439999999999841</c:v>
                </c:pt>
                <c:pt idx="145">
                  <c:v>1.144999999999984</c:v>
                </c:pt>
                <c:pt idx="146">
                  <c:v>1.1459999999999839</c:v>
                </c:pt>
                <c:pt idx="147">
                  <c:v>1.1469999999999838</c:v>
                </c:pt>
                <c:pt idx="148">
                  <c:v>1.1479999999999837</c:v>
                </c:pt>
                <c:pt idx="149">
                  <c:v>1.1489999999999836</c:v>
                </c:pt>
                <c:pt idx="150">
                  <c:v>1.1499999999999835</c:v>
                </c:pt>
                <c:pt idx="151">
                  <c:v>1.1509999999999834</c:v>
                </c:pt>
                <c:pt idx="152">
                  <c:v>1.1519999999999833</c:v>
                </c:pt>
                <c:pt idx="153">
                  <c:v>1.1529999999999831</c:v>
                </c:pt>
                <c:pt idx="154">
                  <c:v>1.153999999999983</c:v>
                </c:pt>
                <c:pt idx="155">
                  <c:v>1.1549999999999829</c:v>
                </c:pt>
                <c:pt idx="156">
                  <c:v>1.1559999999999828</c:v>
                </c:pt>
                <c:pt idx="157">
                  <c:v>1.1569999999999827</c:v>
                </c:pt>
                <c:pt idx="158">
                  <c:v>1.1579999999999826</c:v>
                </c:pt>
                <c:pt idx="159">
                  <c:v>1.1589999999999825</c:v>
                </c:pt>
                <c:pt idx="160">
                  <c:v>1.1599999999999824</c:v>
                </c:pt>
                <c:pt idx="161">
                  <c:v>1.1609999999999823</c:v>
                </c:pt>
                <c:pt idx="162">
                  <c:v>1.1619999999999822</c:v>
                </c:pt>
                <c:pt idx="163">
                  <c:v>1.162999999999982</c:v>
                </c:pt>
                <c:pt idx="164">
                  <c:v>1.1639999999999819</c:v>
                </c:pt>
                <c:pt idx="165">
                  <c:v>1.1649999999999818</c:v>
                </c:pt>
                <c:pt idx="166">
                  <c:v>1.1659999999999817</c:v>
                </c:pt>
                <c:pt idx="167">
                  <c:v>1.1669999999999816</c:v>
                </c:pt>
                <c:pt idx="168">
                  <c:v>1.1679999999999815</c:v>
                </c:pt>
                <c:pt idx="169">
                  <c:v>1.1689999999999814</c:v>
                </c:pt>
                <c:pt idx="170">
                  <c:v>1.1699999999999813</c:v>
                </c:pt>
                <c:pt idx="171">
                  <c:v>1.1709999999999812</c:v>
                </c:pt>
                <c:pt idx="172">
                  <c:v>1.1719999999999811</c:v>
                </c:pt>
                <c:pt idx="173">
                  <c:v>1.1729999999999809</c:v>
                </c:pt>
                <c:pt idx="174">
                  <c:v>1.1739999999999808</c:v>
                </c:pt>
                <c:pt idx="175">
                  <c:v>1.1749999999999807</c:v>
                </c:pt>
                <c:pt idx="176">
                  <c:v>1.1759999999999806</c:v>
                </c:pt>
                <c:pt idx="177">
                  <c:v>1.1769999999999805</c:v>
                </c:pt>
                <c:pt idx="178">
                  <c:v>1.1779999999999804</c:v>
                </c:pt>
                <c:pt idx="179">
                  <c:v>1.1789999999999803</c:v>
                </c:pt>
                <c:pt idx="180">
                  <c:v>1.1799999999999802</c:v>
                </c:pt>
                <c:pt idx="181">
                  <c:v>1.1809999999999801</c:v>
                </c:pt>
                <c:pt idx="182">
                  <c:v>1.18199999999998</c:v>
                </c:pt>
                <c:pt idx="183">
                  <c:v>1.1829999999999798</c:v>
                </c:pt>
                <c:pt idx="184">
                  <c:v>1.1839999999999797</c:v>
                </c:pt>
                <c:pt idx="185">
                  <c:v>1.1849999999999796</c:v>
                </c:pt>
                <c:pt idx="186">
                  <c:v>1.1859999999999795</c:v>
                </c:pt>
                <c:pt idx="187">
                  <c:v>1.1869999999999794</c:v>
                </c:pt>
                <c:pt idx="188">
                  <c:v>1.1879999999999793</c:v>
                </c:pt>
                <c:pt idx="189">
                  <c:v>1.1889999999999792</c:v>
                </c:pt>
                <c:pt idx="190">
                  <c:v>1.1899999999999791</c:v>
                </c:pt>
                <c:pt idx="191">
                  <c:v>1.190999999999979</c:v>
                </c:pt>
                <c:pt idx="192">
                  <c:v>1.1919999999999789</c:v>
                </c:pt>
                <c:pt idx="193">
                  <c:v>1.1929999999999787</c:v>
                </c:pt>
                <c:pt idx="194">
                  <c:v>1.1939999999999786</c:v>
                </c:pt>
                <c:pt idx="195">
                  <c:v>1.1949999999999785</c:v>
                </c:pt>
                <c:pt idx="196">
                  <c:v>1.1959999999999784</c:v>
                </c:pt>
                <c:pt idx="197">
                  <c:v>1.1969999999999783</c:v>
                </c:pt>
                <c:pt idx="198">
                  <c:v>1.1979999999999782</c:v>
                </c:pt>
                <c:pt idx="199">
                  <c:v>1.1989999999999781</c:v>
                </c:pt>
                <c:pt idx="200">
                  <c:v>1.199999999999978</c:v>
                </c:pt>
                <c:pt idx="201">
                  <c:v>1.2009999999999779</c:v>
                </c:pt>
                <c:pt idx="202">
                  <c:v>1.2019999999999778</c:v>
                </c:pt>
                <c:pt idx="203">
                  <c:v>1.2029999999999776</c:v>
                </c:pt>
                <c:pt idx="204">
                  <c:v>1.2039999999999775</c:v>
                </c:pt>
                <c:pt idx="205">
                  <c:v>1.2049999999999774</c:v>
                </c:pt>
                <c:pt idx="206">
                  <c:v>1.2059999999999773</c:v>
                </c:pt>
                <c:pt idx="207">
                  <c:v>1.2069999999999772</c:v>
                </c:pt>
                <c:pt idx="208">
                  <c:v>1.2079999999999771</c:v>
                </c:pt>
                <c:pt idx="209">
                  <c:v>1.208999999999977</c:v>
                </c:pt>
                <c:pt idx="210">
                  <c:v>1.2099999999999769</c:v>
                </c:pt>
                <c:pt idx="211">
                  <c:v>1.2109999999999768</c:v>
                </c:pt>
                <c:pt idx="212">
                  <c:v>1.2119999999999767</c:v>
                </c:pt>
                <c:pt idx="213">
                  <c:v>1.2129999999999765</c:v>
                </c:pt>
                <c:pt idx="214">
                  <c:v>1.2139999999999764</c:v>
                </c:pt>
                <c:pt idx="215">
                  <c:v>1.2149999999999763</c:v>
                </c:pt>
                <c:pt idx="216">
                  <c:v>1.2159999999999762</c:v>
                </c:pt>
                <c:pt idx="217">
                  <c:v>1.2169999999999761</c:v>
                </c:pt>
                <c:pt idx="218">
                  <c:v>1.217999999999976</c:v>
                </c:pt>
                <c:pt idx="219">
                  <c:v>1.2189999999999759</c:v>
                </c:pt>
                <c:pt idx="220">
                  <c:v>1.2199999999999758</c:v>
                </c:pt>
                <c:pt idx="221">
                  <c:v>1.2209999999999757</c:v>
                </c:pt>
                <c:pt idx="222">
                  <c:v>1.2219999999999756</c:v>
                </c:pt>
                <c:pt idx="223">
                  <c:v>1.2229999999999754</c:v>
                </c:pt>
                <c:pt idx="224">
                  <c:v>1.2239999999999753</c:v>
                </c:pt>
                <c:pt idx="225">
                  <c:v>1.2249999999999752</c:v>
                </c:pt>
                <c:pt idx="226">
                  <c:v>1.2259999999999751</c:v>
                </c:pt>
                <c:pt idx="227">
                  <c:v>1.226999999999975</c:v>
                </c:pt>
                <c:pt idx="228">
                  <c:v>1.2279999999999749</c:v>
                </c:pt>
                <c:pt idx="229">
                  <c:v>1.2289999999999748</c:v>
                </c:pt>
                <c:pt idx="230">
                  <c:v>1.2299999999999747</c:v>
                </c:pt>
                <c:pt idx="231">
                  <c:v>1.2309999999999746</c:v>
                </c:pt>
                <c:pt idx="232">
                  <c:v>1.2319999999999744</c:v>
                </c:pt>
                <c:pt idx="233">
                  <c:v>1.2329999999999743</c:v>
                </c:pt>
                <c:pt idx="234">
                  <c:v>1.2339999999999742</c:v>
                </c:pt>
                <c:pt idx="235">
                  <c:v>1.2349999999999741</c:v>
                </c:pt>
                <c:pt idx="236">
                  <c:v>1.235999999999974</c:v>
                </c:pt>
                <c:pt idx="237">
                  <c:v>1.2369999999999739</c:v>
                </c:pt>
                <c:pt idx="238">
                  <c:v>1.2379999999999738</c:v>
                </c:pt>
                <c:pt idx="239">
                  <c:v>1.2389999999999737</c:v>
                </c:pt>
                <c:pt idx="240">
                  <c:v>1.2399999999999736</c:v>
                </c:pt>
                <c:pt idx="241">
                  <c:v>1.2409999999999735</c:v>
                </c:pt>
                <c:pt idx="242">
                  <c:v>1.2419999999999733</c:v>
                </c:pt>
                <c:pt idx="243">
                  <c:v>1.2429999999999732</c:v>
                </c:pt>
                <c:pt idx="244">
                  <c:v>1.2439999999999731</c:v>
                </c:pt>
                <c:pt idx="245">
                  <c:v>1.244999999999973</c:v>
                </c:pt>
                <c:pt idx="246">
                  <c:v>1.2459999999999729</c:v>
                </c:pt>
                <c:pt idx="247">
                  <c:v>1.2469999999999728</c:v>
                </c:pt>
                <c:pt idx="248">
                  <c:v>1.2479999999999727</c:v>
                </c:pt>
                <c:pt idx="249">
                  <c:v>1.2489999999999726</c:v>
                </c:pt>
                <c:pt idx="250">
                  <c:v>1.2499999999999725</c:v>
                </c:pt>
                <c:pt idx="251">
                  <c:v>1.2509999999999724</c:v>
                </c:pt>
                <c:pt idx="252">
                  <c:v>1.2519999999999722</c:v>
                </c:pt>
                <c:pt idx="253">
                  <c:v>1.2529999999999721</c:v>
                </c:pt>
                <c:pt idx="254">
                  <c:v>1.253999999999972</c:v>
                </c:pt>
                <c:pt idx="255">
                  <c:v>1.2549999999999719</c:v>
                </c:pt>
                <c:pt idx="256">
                  <c:v>1.2559999999999718</c:v>
                </c:pt>
                <c:pt idx="257">
                  <c:v>1.2569999999999717</c:v>
                </c:pt>
                <c:pt idx="258">
                  <c:v>1.2579999999999716</c:v>
                </c:pt>
                <c:pt idx="259">
                  <c:v>1.2589999999999715</c:v>
                </c:pt>
                <c:pt idx="260">
                  <c:v>1.2599999999999714</c:v>
                </c:pt>
                <c:pt idx="261">
                  <c:v>1.2609999999999713</c:v>
                </c:pt>
                <c:pt idx="262">
                  <c:v>1.2619999999999711</c:v>
                </c:pt>
                <c:pt idx="263">
                  <c:v>1.262999999999971</c:v>
                </c:pt>
                <c:pt idx="264">
                  <c:v>1.2639999999999709</c:v>
                </c:pt>
                <c:pt idx="265">
                  <c:v>1.2649999999999708</c:v>
                </c:pt>
                <c:pt idx="266">
                  <c:v>1.2659999999999707</c:v>
                </c:pt>
                <c:pt idx="267">
                  <c:v>1.2669999999999706</c:v>
                </c:pt>
                <c:pt idx="268">
                  <c:v>1.2679999999999705</c:v>
                </c:pt>
                <c:pt idx="269">
                  <c:v>1.2689999999999704</c:v>
                </c:pt>
                <c:pt idx="270">
                  <c:v>1.2699999999999703</c:v>
                </c:pt>
                <c:pt idx="271">
                  <c:v>1.2709999999999702</c:v>
                </c:pt>
                <c:pt idx="272">
                  <c:v>1.27199999999997</c:v>
                </c:pt>
                <c:pt idx="273">
                  <c:v>1.2729999999999699</c:v>
                </c:pt>
                <c:pt idx="274">
                  <c:v>1.2739999999999698</c:v>
                </c:pt>
                <c:pt idx="275">
                  <c:v>1.2749999999999697</c:v>
                </c:pt>
                <c:pt idx="276">
                  <c:v>1.2759999999999696</c:v>
                </c:pt>
                <c:pt idx="277">
                  <c:v>1.2769999999999695</c:v>
                </c:pt>
                <c:pt idx="278">
                  <c:v>1.2779999999999694</c:v>
                </c:pt>
                <c:pt idx="279">
                  <c:v>1.2789999999999693</c:v>
                </c:pt>
                <c:pt idx="280">
                  <c:v>1.2799999999999692</c:v>
                </c:pt>
                <c:pt idx="281">
                  <c:v>1.2809999999999691</c:v>
                </c:pt>
                <c:pt idx="282">
                  <c:v>1.2819999999999689</c:v>
                </c:pt>
                <c:pt idx="283">
                  <c:v>1.2829999999999688</c:v>
                </c:pt>
                <c:pt idx="284">
                  <c:v>1.2839999999999687</c:v>
                </c:pt>
                <c:pt idx="285">
                  <c:v>1.2849999999999686</c:v>
                </c:pt>
                <c:pt idx="286">
                  <c:v>1.2859999999999685</c:v>
                </c:pt>
                <c:pt idx="287">
                  <c:v>1.2869999999999684</c:v>
                </c:pt>
                <c:pt idx="288">
                  <c:v>1.2879999999999683</c:v>
                </c:pt>
                <c:pt idx="289">
                  <c:v>1.2889999999999682</c:v>
                </c:pt>
                <c:pt idx="290">
                  <c:v>1.2899999999999681</c:v>
                </c:pt>
                <c:pt idx="291">
                  <c:v>1.290999999999968</c:v>
                </c:pt>
                <c:pt idx="292">
                  <c:v>1.2919999999999678</c:v>
                </c:pt>
                <c:pt idx="293">
                  <c:v>1.2929999999999677</c:v>
                </c:pt>
                <c:pt idx="294">
                  <c:v>1.2939999999999676</c:v>
                </c:pt>
                <c:pt idx="295">
                  <c:v>1.2949999999999675</c:v>
                </c:pt>
                <c:pt idx="296">
                  <c:v>1.2959999999999674</c:v>
                </c:pt>
                <c:pt idx="297">
                  <c:v>1.2969999999999673</c:v>
                </c:pt>
                <c:pt idx="298">
                  <c:v>1.2979999999999672</c:v>
                </c:pt>
                <c:pt idx="299">
                  <c:v>1.2989999999999671</c:v>
                </c:pt>
                <c:pt idx="300">
                  <c:v>1.299999999999967</c:v>
                </c:pt>
              </c:numCache>
            </c:numRef>
          </c:xVal>
          <c:yVal>
            <c:numRef>
              <c:f>expected3_r_0!$X$17:$X$1000</c:f>
              <c:numCache>
                <c:formatCode>0.000000000000000E+00</c:formatCode>
                <c:ptCount val="984"/>
                <c:pt idx="0">
                  <c:v>0</c:v>
                </c:pt>
                <c:pt idx="1">
                  <c:v>48211.550167927642</c:v>
                </c:pt>
                <c:pt idx="2">
                  <c:v>96327.65900232947</c:v>
                </c:pt>
                <c:pt idx="3">
                  <c:v>144297.94402003457</c:v>
                </c:pt>
                <c:pt idx="4">
                  <c:v>192072.43644443032</c:v>
                </c:pt>
                <c:pt idx="5">
                  <c:v>239601.7346231296</c:v>
                </c:pt>
                <c:pt idx="6">
                  <c:v>286837.15506087174</c:v>
                </c:pt>
                <c:pt idx="7">
                  <c:v>333730.87839357433</c:v>
                </c:pt>
                <c:pt idx="8">
                  <c:v>380236.09305180656</c:v>
                </c:pt>
                <c:pt idx="9">
                  <c:v>426307.13220605592</c:v>
                </c:pt>
                <c:pt idx="10">
                  <c:v>471899.60560335021</c:v>
                </c:pt>
                <c:pt idx="11">
                  <c:v>516970.52485105593</c:v>
                </c:pt>
                <c:pt idx="12">
                  <c:v>561478.42547221808</c:v>
                </c:pt>
                <c:pt idx="13">
                  <c:v>605383.46739822323</c:v>
                </c:pt>
                <c:pt idx="14">
                  <c:v>648647.5503326389</c:v>
                </c:pt>
                <c:pt idx="15">
                  <c:v>691234.4012983212</c:v>
                </c:pt>
                <c:pt idx="16">
                  <c:v>733109.66178592865</c:v>
                </c:pt>
                <c:pt idx="17">
                  <c:v>774240.96425484738</c:v>
                </c:pt>
                <c:pt idx="18">
                  <c:v>814598.00697632367</c:v>
                </c:pt>
                <c:pt idx="19">
                  <c:v>854152.58795620385</c:v>
                </c:pt>
                <c:pt idx="20">
                  <c:v>892878.68265108834</c:v>
                </c:pt>
                <c:pt idx="21">
                  <c:v>930752.46508717362</c:v>
                </c:pt>
                <c:pt idx="22">
                  <c:v>967752.34005988506</c:v>
                </c:pt>
                <c:pt idx="23">
                  <c:v>1003858.9618204236</c:v>
                </c:pt>
                <c:pt idx="24">
                  <c:v>1039055.2431115576</c:v>
                </c:pt>
                <c:pt idx="25">
                  <c:v>1073326.3751550419</c:v>
                </c:pt>
                <c:pt idx="26">
                  <c:v>1106659.7514402806</c:v>
                </c:pt>
                <c:pt idx="27">
                  <c:v>1139045.0355356713</c:v>
                </c:pt>
                <c:pt idx="28">
                  <c:v>1170474.0832863753</c:v>
                </c:pt>
                <c:pt idx="29">
                  <c:v>1200940.9188517756</c:v>
                </c:pt>
                <c:pt idx="30">
                  <c:v>1230441.691473528</c:v>
                </c:pt>
                <c:pt idx="31">
                  <c:v>1258974.6500402684</c:v>
                </c:pt>
                <c:pt idx="32">
                  <c:v>1286539.5305275349</c:v>
                </c:pt>
                <c:pt idx="33">
                  <c:v>1313139.580419899</c:v>
                </c:pt>
                <c:pt idx="34">
                  <c:v>1338778.1825916595</c:v>
                </c:pt>
                <c:pt idx="35">
                  <c:v>1363461.4598176815</c:v>
                </c:pt>
                <c:pt idx="36">
                  <c:v>1387196.9122681415</c:v>
                </c:pt>
                <c:pt idx="37">
                  <c:v>1409993.8067487366</c:v>
                </c:pt>
                <c:pt idx="38">
                  <c:v>1431862.9657520913</c:v>
                </c:pt>
                <c:pt idx="39">
                  <c:v>1452816.6769438908</c:v>
                </c:pt>
                <c:pt idx="40">
                  <c:v>1472868.6751820021</c:v>
                </c:pt>
                <c:pt idx="41">
                  <c:v>1492033.7494290825</c:v>
                </c:pt>
                <c:pt idx="42">
                  <c:v>1510328.0914468579</c:v>
                </c:pt>
                <c:pt idx="43">
                  <c:v>1527768.9012597017</c:v>
                </c:pt>
                <c:pt idx="44">
                  <c:v>1544374.4276332373</c:v>
                </c:pt>
                <c:pt idx="45">
                  <c:v>1560163.625408682</c:v>
                </c:pt>
                <c:pt idx="46">
                  <c:v>1575156.4668808691</c:v>
                </c:pt>
                <c:pt idx="47">
                  <c:v>1589373.4184905491</c:v>
                </c:pt>
                <c:pt idx="48">
                  <c:v>1602835.7282598787</c:v>
                </c:pt>
                <c:pt idx="49">
                  <c:v>1615564.9884767411</c:v>
                </c:pt>
                <c:pt idx="50">
                  <c:v>1627583.3628123293</c:v>
                </c:pt>
                <c:pt idx="51">
                  <c:v>1638913.2038575828</c:v>
                </c:pt>
                <c:pt idx="52">
                  <c:v>1649577.2485691749</c:v>
                </c:pt>
                <c:pt idx="53">
                  <c:v>1659598.2963379363</c:v>
                </c:pt>
                <c:pt idx="54">
                  <c:v>1668999.255380129</c:v>
                </c:pt>
                <c:pt idx="55">
                  <c:v>1677803.1151838109</c:v>
                </c:pt>
                <c:pt idx="56">
                  <c:v>1686032.7381850672</c:v>
                </c:pt>
                <c:pt idx="57">
                  <c:v>1693710.8792599342</c:v>
                </c:pt>
                <c:pt idx="58">
                  <c:v>1700860.1626089104</c:v>
                </c:pt>
                <c:pt idx="59">
                  <c:v>1707502.917589325</c:v>
                </c:pt>
                <c:pt idx="60">
                  <c:v>1713661.2029406857</c:v>
                </c:pt>
                <c:pt idx="61">
                  <c:v>1719356.7269414649</c:v>
                </c:pt>
                <c:pt idx="62">
                  <c:v>1724610.8443679472</c:v>
                </c:pt>
                <c:pt idx="63">
                  <c:v>1729444.4493423188</c:v>
                </c:pt>
                <c:pt idx="64">
                  <c:v>1733877.987387557</c:v>
                </c:pt>
                <c:pt idx="65">
                  <c:v>1737931.4031704529</c:v>
                </c:pt>
                <c:pt idx="66">
                  <c:v>1741624.1420822646</c:v>
                </c:pt>
                <c:pt idx="67">
                  <c:v>1744975.0784535669</c:v>
                </c:pt>
                <c:pt idx="68">
                  <c:v>1748002.5293776526</c:v>
                </c:pt>
                <c:pt idx="69">
                  <c:v>1750724.2285308107</c:v>
                </c:pt>
                <c:pt idx="70">
                  <c:v>1753157.3084903087</c:v>
                </c:pt>
                <c:pt idx="71">
                  <c:v>1755318.3089960506</c:v>
                </c:pt>
                <c:pt idx="72">
                  <c:v>1757223.1405866321</c:v>
                </c:pt>
                <c:pt idx="73">
                  <c:v>1758887.1016379721</c:v>
                </c:pt>
                <c:pt idx="74">
                  <c:v>1760324.8713194262</c:v>
                </c:pt>
                <c:pt idx="75">
                  <c:v>1761550.5108427051</c:v>
                </c:pt>
                <c:pt idx="76">
                  <c:v>1762577.4670701872</c:v>
                </c:pt>
                <c:pt idx="77">
                  <c:v>1763418.5764376123</c:v>
                </c:pt>
                <c:pt idx="78">
                  <c:v>1764086.0805709264</c:v>
                </c:pt>
                <c:pt idx="79">
                  <c:v>1764591.6232664422</c:v>
                </c:pt>
                <c:pt idx="80">
                  <c:v>1764946.2706346109</c:v>
                </c:pt>
                <c:pt idx="81">
                  <c:v>1765160.5212446502</c:v>
                </c:pt>
                <c:pt idx="82">
                  <c:v>1765244.3199614719</c:v>
                </c:pt>
                <c:pt idx="83">
                  <c:v>1765207.0728684412</c:v>
                </c:pt>
                <c:pt idx="84">
                  <c:v>1765057.6631152388</c:v>
                </c:pt>
                <c:pt idx="85">
                  <c:v>1764804.4667530616</c:v>
                </c:pt>
                <c:pt idx="86">
                  <c:v>1764455.3733002222</c:v>
                </c:pt>
                <c:pt idx="87">
                  <c:v>1764017.7981840158</c:v>
                </c:pt>
                <c:pt idx="88">
                  <c:v>1763498.7046129722</c:v>
                </c:pt>
                <c:pt idx="89">
                  <c:v>1762904.6208942323</c:v>
                </c:pt>
                <c:pt idx="90">
                  <c:v>1762241.6589010074</c:v>
                </c:pt>
                <c:pt idx="91">
                  <c:v>1761515.5325675686</c:v>
                </c:pt>
                <c:pt idx="92">
                  <c:v>1760731.5763182999</c:v>
                </c:pt>
                <c:pt idx="93">
                  <c:v>1759894.7633460017</c:v>
                </c:pt>
                <c:pt idx="94">
                  <c:v>1759009.7236630723</c:v>
                </c:pt>
                <c:pt idx="95">
                  <c:v>1758080.7618574086</c:v>
                </c:pt>
                <c:pt idx="96">
                  <c:v>1757111.8744928231</c:v>
                </c:pt>
                <c:pt idx="97">
                  <c:v>1756106.7669380736</c:v>
                </c:pt>
                <c:pt idx="98">
                  <c:v>1755068.8705957537</c:v>
                </c:pt>
                <c:pt idx="99">
                  <c:v>1754001.3578517549</c:v>
                </c:pt>
                <c:pt idx="100">
                  <c:v>1752907.1583801478</c:v>
                </c:pt>
                <c:pt idx="101">
                  <c:v>1751788.9739074376</c:v>
                </c:pt>
                <c:pt idx="102">
                  <c:v>1750649.2926179101</c:v>
                </c:pt>
                <c:pt idx="103">
                  <c:v>1749490.4029750286</c:v>
                </c:pt>
                <c:pt idx="104">
                  <c:v>1748314.4069490698</c:v>
                </c:pt>
                <c:pt idx="105">
                  <c:v>1747123.2326456474</c:v>
                </c:pt>
                <c:pt idx="106">
                  <c:v>1745918.646333837</c:v>
                </c:pt>
                <c:pt idx="107">
                  <c:v>1744702.2638762533</c:v>
                </c:pt>
                <c:pt idx="108">
                  <c:v>1743475.5615667079</c:v>
                </c:pt>
                <c:pt idx="109">
                  <c:v>1742239.8863839633</c:v>
                </c:pt>
                <c:pt idx="110">
                  <c:v>1740996.465672629</c:v>
                </c:pt>
                <c:pt idx="111">
                  <c:v>1739746.4162644469</c:v>
                </c:pt>
                <c:pt idx="112">
                  <c:v>1738490.7530550756</c:v>
                </c:pt>
                <c:pt idx="113">
                  <c:v>1737230.3970530578</c:v>
                </c:pt>
                <c:pt idx="114">
                  <c:v>1735966.1829189402</c:v>
                </c:pt>
                <c:pt idx="115">
                  <c:v>1734698.8660015366</c:v>
                </c:pt>
                <c:pt idx="116">
                  <c:v>1733429.1289657615</c:v>
                </c:pt>
                <c:pt idx="117">
                  <c:v>1732157.5878386167</c:v>
                </c:pt>
                <c:pt idx="118">
                  <c:v>1730884.7977627711</c:v>
                </c:pt>
                <c:pt idx="119">
                  <c:v>1729611.2582684839</c:v>
                </c:pt>
                <c:pt idx="120">
                  <c:v>1728337.4181726333</c:v>
                </c:pt>
                <c:pt idx="121">
                  <c:v>1727063.6801102669</c:v>
                </c:pt>
                <c:pt idx="122">
                  <c:v>1725790.40471919</c:v>
                </c:pt>
                <c:pt idx="123">
                  <c:v>1724517.9144977599</c:v>
                </c:pt>
                <c:pt idx="124">
                  <c:v>1723246.4973555743</c:v>
                </c:pt>
                <c:pt idx="125">
                  <c:v>1721976.4098762244</c:v>
                </c:pt>
                <c:pt idx="126">
                  <c:v>1720707.8803106658</c:v>
                </c:pt>
                <c:pt idx="127">
                  <c:v>1719441.1113191126</c:v>
                </c:pt>
                <c:pt idx="128">
                  <c:v>1718176.2824786487</c:v>
                </c:pt>
                <c:pt idx="129">
                  <c:v>1716913.5525730334</c:v>
                </c:pt>
                <c:pt idx="130">
                  <c:v>1715653.0616804091</c:v>
                </c:pt>
                <c:pt idx="131">
                  <c:v>1714394.9330738634</c:v>
                </c:pt>
                <c:pt idx="132">
                  <c:v>1713139.2749490174</c:v>
                </c:pt>
                <c:pt idx="133">
                  <c:v>1711886.1819920414</c:v>
                </c:pt>
                <c:pt idx="134">
                  <c:v>1710635.7368007377</c:v>
                </c:pt>
                <c:pt idx="135">
                  <c:v>1709388.0111705591</c:v>
                </c:pt>
                <c:pt idx="136">
                  <c:v>1708143.0672567226</c:v>
                </c:pt>
                <c:pt idx="137">
                  <c:v>1706900.9586228223</c:v>
                </c:pt>
                <c:pt idx="138">
                  <c:v>1705661.7311856821</c:v>
                </c:pt>
                <c:pt idx="139">
                  <c:v>1704425.4240654944</c:v>
                </c:pt>
                <c:pt idx="140">
                  <c:v>1703192.070349664</c:v>
                </c:pt>
                <c:pt idx="141">
                  <c:v>1701961.697778143</c:v>
                </c:pt>
                <c:pt idx="142">
                  <c:v>1700734.329357472</c:v>
                </c:pt>
                <c:pt idx="143">
                  <c:v>1699509.983910179</c:v>
                </c:pt>
                <c:pt idx="144">
                  <c:v>1698288.6765656578</c:v>
                </c:pt>
                <c:pt idx="145">
                  <c:v>1697070.4191980744</c:v>
                </c:pt>
                <c:pt idx="146">
                  <c:v>1695855.2208169918</c:v>
                </c:pt>
                <c:pt idx="147">
                  <c:v>1694643.0879140694</c:v>
                </c:pt>
                <c:pt idx="148">
                  <c:v>1693434.0247720536</c:v>
                </c:pt>
                <c:pt idx="149">
                  <c:v>1692228.0337385132</c:v>
                </c:pt>
                <c:pt idx="150">
                  <c:v>1691025.1154685291</c:v>
                </c:pt>
                <c:pt idx="151">
                  <c:v>1689825.2691394747</c:v>
                </c:pt>
                <c:pt idx="152">
                  <c:v>1688628.4926408576</c:v>
                </c:pt>
                <c:pt idx="153">
                  <c:v>1687434.7827418782</c:v>
                </c:pt>
                <c:pt idx="154">
                  <c:v>1686244.1352391357</c:v>
                </c:pt>
                <c:pt idx="155">
                  <c:v>1685056.5450866562</c:v>
                </c:pt>
                <c:pt idx="156">
                  <c:v>1683872.0065102037</c:v>
                </c:pt>
                <c:pt idx="157">
                  <c:v>1682690.5131076463</c:v>
                </c:pt>
                <c:pt idx="158">
                  <c:v>1681512.0579369571</c:v>
                </c:pt>
                <c:pt idx="159">
                  <c:v>1680336.6335932727</c:v>
                </c:pt>
                <c:pt idx="160">
                  <c:v>1679164.2322762778</c:v>
                </c:pt>
                <c:pt idx="161">
                  <c:v>1677994.8458490563</c:v>
                </c:pt>
                <c:pt idx="162">
                  <c:v>1676828.4658894145</c:v>
                </c:pt>
                <c:pt idx="163">
                  <c:v>1675665.0837345845</c:v>
                </c:pt>
                <c:pt idx="164">
                  <c:v>1674504.6905201045</c:v>
                </c:pt>
                <c:pt idx="165">
                  <c:v>1673347.2772135893</c:v>
                </c:pt>
                <c:pt idx="166">
                  <c:v>1672192.8346440266</c:v>
                </c:pt>
                <c:pt idx="167">
                  <c:v>1671041.3535271469</c:v>
                </c:pt>
                <c:pt idx="168">
                  <c:v>1669892.8244873697</c:v>
                </c:pt>
                <c:pt idx="169">
                  <c:v>1668747.2380767595</c:v>
                </c:pt>
                <c:pt idx="170">
                  <c:v>1667604.5847913683</c:v>
                </c:pt>
                <c:pt idx="171">
                  <c:v>1666464.8550853131</c:v>
                </c:pt>
                <c:pt idx="172">
                  <c:v>1665328.0393828773</c:v>
                </c:pt>
                <c:pt idx="173">
                  <c:v>1664194.1280888936</c:v>
                </c:pt>
                <c:pt idx="174">
                  <c:v>1663063.111597646</c:v>
                </c:pt>
                <c:pt idx="175">
                  <c:v>1661934.9803004805</c:v>
                </c:pt>
                <c:pt idx="176">
                  <c:v>1660809.7245923053</c:v>
                </c:pt>
                <c:pt idx="177">
                  <c:v>1659687.3348771252</c:v>
                </c:pt>
                <c:pt idx="178">
                  <c:v>1658567.8015727513</c:v>
                </c:pt>
                <c:pt idx="179">
                  <c:v>1657451.1151147906</c:v>
                </c:pt>
                <c:pt idx="180">
                  <c:v>1656337.2659600275</c:v>
                </c:pt>
                <c:pt idx="181">
                  <c:v>1655226.2445892687</c:v>
                </c:pt>
                <c:pt idx="182">
                  <c:v>1654118.0415097438</c:v>
                </c:pt>
                <c:pt idx="183">
                  <c:v>1653012.647257111</c:v>
                </c:pt>
                <c:pt idx="184">
                  <c:v>1651910.0523971326</c:v>
                </c:pt>
                <c:pt idx="185">
                  <c:v>1650810.247527068</c:v>
                </c:pt>
                <c:pt idx="186">
                  <c:v>1649713.223276821</c:v>
                </c:pt>
                <c:pt idx="187">
                  <c:v>1648618.9703098855</c:v>
                </c:pt>
                <c:pt idx="188">
                  <c:v>1647527.4793241094</c:v>
                </c:pt>
                <c:pt idx="189">
                  <c:v>1646438.7410523137</c:v>
                </c:pt>
                <c:pt idx="190">
                  <c:v>1645352.7462627839</c:v>
                </c:pt>
                <c:pt idx="191">
                  <c:v>1644269.4857596525</c:v>
                </c:pt>
                <c:pt idx="192">
                  <c:v>1643188.9503831926</c:v>
                </c:pt>
                <c:pt idx="193">
                  <c:v>1642111.1310100311</c:v>
                </c:pt>
                <c:pt idx="194">
                  <c:v>1641036.0185533038</c:v>
                </c:pt>
                <c:pt idx="195">
                  <c:v>1639963.6039627488</c:v>
                </c:pt>
                <c:pt idx="196">
                  <c:v>1638893.8782247594</c:v>
                </c:pt>
                <c:pt idx="197">
                  <c:v>1637826.8323623943</c:v>
                </c:pt>
                <c:pt idx="198">
                  <c:v>1636762.4574353602</c:v>
                </c:pt>
                <c:pt idx="199">
                  <c:v>1635700.7445399635</c:v>
                </c:pt>
                <c:pt idx="200">
                  <c:v>1634641.6848090421</c:v>
                </c:pt>
                <c:pt idx="201">
                  <c:v>1633585.2694118787</c:v>
                </c:pt>
                <c:pt idx="202">
                  <c:v>1632531.4895540951</c:v>
                </c:pt>
                <c:pt idx="203">
                  <c:v>1631480.33647754</c:v>
                </c:pt>
                <c:pt idx="204">
                  <c:v>1630431.8014601609</c:v>
                </c:pt>
                <c:pt idx="205">
                  <c:v>1629385.8758158695</c:v>
                </c:pt>
                <c:pt idx="206">
                  <c:v>1628342.550894401</c:v>
                </c:pt>
                <c:pt idx="207">
                  <c:v>1627301.818081168</c:v>
                </c:pt>
                <c:pt idx="208">
                  <c:v>1626263.6687971046</c:v>
                </c:pt>
                <c:pt idx="209">
                  <c:v>1625228.094498517</c:v>
                </c:pt>
                <c:pt idx="210">
                  <c:v>1624195.0866769198</c:v>
                </c:pt>
                <c:pt idx="211">
                  <c:v>1623164.6368588815</c:v>
                </c:pt>
                <c:pt idx="212">
                  <c:v>1622136.7366058584</c:v>
                </c:pt>
                <c:pt idx="213">
                  <c:v>1621111.3775140333</c:v>
                </c:pt>
                <c:pt idx="214">
                  <c:v>1620088.5512141525</c:v>
                </c:pt>
                <c:pt idx="215">
                  <c:v>1619068.2493713601</c:v>
                </c:pt>
                <c:pt idx="216">
                  <c:v>1618050.4636850348</c:v>
                </c:pt>
                <c:pt idx="217">
                  <c:v>1617035.1858886264</c:v>
                </c:pt>
                <c:pt idx="218">
                  <c:v>1616022.4077494883</c:v>
                </c:pt>
                <c:pt idx="219">
                  <c:v>1615012.1210687174</c:v>
                </c:pt>
                <c:pt idx="220">
                  <c:v>1614004.317680988</c:v>
                </c:pt>
                <c:pt idx="221">
                  <c:v>1612998.98945439</c:v>
                </c:pt>
                <c:pt idx="222">
                  <c:v>1611996.128290266</c:v>
                </c:pt>
                <c:pt idx="223">
                  <c:v>1610995.7261230494</c:v>
                </c:pt>
                <c:pt idx="224">
                  <c:v>1609997.7749201031</c:v>
                </c:pt>
                <c:pt idx="225">
                  <c:v>1609002.2666815605</c:v>
                </c:pt>
                <c:pt idx="226">
                  <c:v>1608009.193440164</c:v>
                </c:pt>
                <c:pt idx="227">
                  <c:v>1607018.5472611068</c:v>
                </c:pt>
                <c:pt idx="228">
                  <c:v>1606030.320241875</c:v>
                </c:pt>
                <c:pt idx="229">
                  <c:v>1605044.5045120916</c:v>
                </c:pt>
                <c:pt idx="230">
                  <c:v>1604061.0922333577</c:v>
                </c:pt>
                <c:pt idx="231">
                  <c:v>1603080.0755990981</c:v>
                </c:pt>
                <c:pt idx="232">
                  <c:v>1602101.4468344063</c:v>
                </c:pt>
                <c:pt idx="233">
                  <c:v>1601125.1981958919</c:v>
                </c:pt>
                <c:pt idx="234">
                  <c:v>1600151.3219715254</c:v>
                </c:pt>
                <c:pt idx="235">
                  <c:v>1599179.810480488</c:v>
                </c:pt>
                <c:pt idx="236">
                  <c:v>1598210.6560730182</c:v>
                </c:pt>
                <c:pt idx="237">
                  <c:v>1597243.8511302634</c:v>
                </c:pt>
                <c:pt idx="238">
                  <c:v>1596279.3880641288</c:v>
                </c:pt>
                <c:pt idx="239">
                  <c:v>1595317.2593171289</c:v>
                </c:pt>
                <c:pt idx="240">
                  <c:v>1594357.4573622392</c:v>
                </c:pt>
                <c:pt idx="241">
                  <c:v>1593399.9747027499</c:v>
                </c:pt>
                <c:pt idx="242">
                  <c:v>1592444.8038721192</c:v>
                </c:pt>
                <c:pt idx="243">
                  <c:v>1591491.9374338263</c:v>
                </c:pt>
                <c:pt idx="244">
                  <c:v>1590541.3679812292</c:v>
                </c:pt>
                <c:pt idx="245">
                  <c:v>1589593.0881374185</c:v>
                </c:pt>
                <c:pt idx="246">
                  <c:v>1588647.0905550756</c:v>
                </c:pt>
                <c:pt idx="247">
                  <c:v>1587703.3679163307</c:v>
                </c:pt>
                <c:pt idx="248">
                  <c:v>1586761.9129326197</c:v>
                </c:pt>
                <c:pt idx="249">
                  <c:v>1585822.7183445445</c:v>
                </c:pt>
                <c:pt idx="250">
                  <c:v>1584885.7769217335</c:v>
                </c:pt>
                <c:pt idx="251">
                  <c:v>1583951.0814627018</c:v>
                </c:pt>
                <c:pt idx="252">
                  <c:v>1583018.6247947118</c:v>
                </c:pt>
                <c:pt idx="253">
                  <c:v>1582088.3997736382</c:v>
                </c:pt>
                <c:pt idx="254">
                  <c:v>1581160.3992838296</c:v>
                </c:pt>
                <c:pt idx="255">
                  <c:v>1580234.6162379715</c:v>
                </c:pt>
                <c:pt idx="256">
                  <c:v>1579311.0435769525</c:v>
                </c:pt>
                <c:pt idx="257">
                  <c:v>1578389.6742697295</c:v>
                </c:pt>
                <c:pt idx="258">
                  <c:v>1577470.501313193</c:v>
                </c:pt>
                <c:pt idx="259">
                  <c:v>1576553.5177320349</c:v>
                </c:pt>
                <c:pt idx="260">
                  <c:v>1575638.7165786168</c:v>
                </c:pt>
                <c:pt idx="261">
                  <c:v>1574726.0909328363</c:v>
                </c:pt>
                <c:pt idx="262">
                  <c:v>1573815.6339019975</c:v>
                </c:pt>
                <c:pt idx="263">
                  <c:v>1572907.3386206808</c:v>
                </c:pt>
                <c:pt idx="264">
                  <c:v>1572001.1982506141</c:v>
                </c:pt>
                <c:pt idx="265">
                  <c:v>1571097.2059805421</c:v>
                </c:pt>
                <c:pt idx="266">
                  <c:v>1570195.355026101</c:v>
                </c:pt>
                <c:pt idx="267">
                  <c:v>1569295.638629688</c:v>
                </c:pt>
                <c:pt idx="268">
                  <c:v>1568398.0500603383</c:v>
                </c:pt>
                <c:pt idx="269">
                  <c:v>1567502.5826135962</c:v>
                </c:pt>
                <c:pt idx="270">
                  <c:v>1566609.2296113917</c:v>
                </c:pt>
                <c:pt idx="271">
                  <c:v>1565717.9844019148</c:v>
                </c:pt>
                <c:pt idx="272">
                  <c:v>1564828.8403594932</c:v>
                </c:pt>
                <c:pt idx="273">
                  <c:v>1563941.7908844668</c:v>
                </c:pt>
                <c:pt idx="274">
                  <c:v>1563056.8294030682</c:v>
                </c:pt>
                <c:pt idx="275">
                  <c:v>1562173.9493672983</c:v>
                </c:pt>
                <c:pt idx="276">
                  <c:v>1561293.1442548069</c:v>
                </c:pt>
                <c:pt idx="277">
                  <c:v>1560414.4075687712</c:v>
                </c:pt>
                <c:pt idx="278">
                  <c:v>1559537.7328377764</c:v>
                </c:pt>
                <c:pt idx="279">
                  <c:v>1558663.1136156968</c:v>
                </c:pt>
                <c:pt idx="280">
                  <c:v>1557790.5434815767</c:v>
                </c:pt>
                <c:pt idx="281">
                  <c:v>1556920.0160395131</c:v>
                </c:pt>
                <c:pt idx="282">
                  <c:v>1556051.5249185381</c:v>
                </c:pt>
                <c:pt idx="283">
                  <c:v>1555185.0637725028</c:v>
                </c:pt>
                <c:pt idx="284">
                  <c:v>1554320.6262799609</c:v>
                </c:pt>
                <c:pt idx="285">
                  <c:v>1553458.206144054</c:v>
                </c:pt>
                <c:pt idx="286">
                  <c:v>1552597.7970923958</c:v>
                </c:pt>
                <c:pt idx="287">
                  <c:v>1551739.3928769589</c:v>
                </c:pt>
                <c:pt idx="288">
                  <c:v>1550882.9872739622</c:v>
                </c:pt>
                <c:pt idx="289">
                  <c:v>1550028.5740837557</c:v>
                </c:pt>
                <c:pt idx="290">
                  <c:v>1549176.147130711</c:v>
                </c:pt>
                <c:pt idx="291">
                  <c:v>1548325.7002631077</c:v>
                </c:pt>
                <c:pt idx="292">
                  <c:v>1547477.2273530229</c:v>
                </c:pt>
                <c:pt idx="293">
                  <c:v>1546630.7222962221</c:v>
                </c:pt>
                <c:pt idx="294">
                  <c:v>1545786.1790120476</c:v>
                </c:pt>
                <c:pt idx="295">
                  <c:v>1544943.5914433098</c:v>
                </c:pt>
                <c:pt idx="296">
                  <c:v>1544102.95355618</c:v>
                </c:pt>
                <c:pt idx="297">
                  <c:v>1543264.2593400804</c:v>
                </c:pt>
                <c:pt idx="298">
                  <c:v>1542427.5028075771</c:v>
                </c:pt>
                <c:pt idx="299">
                  <c:v>1541592.6779942748</c:v>
                </c:pt>
                <c:pt idx="300">
                  <c:v>1540759.7789587085</c:v>
                </c:pt>
              </c:numCache>
            </c:numRef>
          </c:yVal>
        </c:ser>
        <c:ser>
          <c:idx val="2"/>
          <c:order val="2"/>
          <c:tx>
            <c:v>moose, t=0.003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moose_lowres!$B$2:$AA$2</c:f>
              <c:numCache>
                <c:formatCode>General</c:formatCode>
                <c:ptCount val="26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</c:numCache>
            </c:numRef>
          </c:xVal>
          <c:yVal>
            <c:numRef>
              <c:f>moose_lowres!$B$6:$AA$6</c:f>
              <c:numCache>
                <c:formatCode>General</c:formatCode>
                <c:ptCount val="26"/>
                <c:pt idx="0" formatCode="0.00E+00">
                  <c:v>3.1015249671985E-9</c:v>
                </c:pt>
                <c:pt idx="1">
                  <c:v>1976872.0126223001</c:v>
                </c:pt>
                <c:pt idx="2">
                  <c:v>1880575.6196155001</c:v>
                </c:pt>
                <c:pt idx="3">
                  <c:v>1784279.2266086</c:v>
                </c:pt>
                <c:pt idx="4">
                  <c:v>1777674.4643568001</c:v>
                </c:pt>
                <c:pt idx="5">
                  <c:v>1771214.5451839</c:v>
                </c:pt>
                <c:pt idx="6">
                  <c:v>1764754.626011</c:v>
                </c:pt>
                <c:pt idx="7">
                  <c:v>1758294.7068382001</c:v>
                </c:pt>
                <c:pt idx="8">
                  <c:v>1751834.7876653001</c:v>
                </c:pt>
                <c:pt idx="9">
                  <c:v>1745233.9239779001</c:v>
                </c:pt>
                <c:pt idx="10" formatCode="0.00E+00">
                  <c:v>1734568.4583068001</c:v>
                </c:pt>
                <c:pt idx="11">
                  <c:v>1723902.9926356</c:v>
                </c:pt>
                <c:pt idx="12">
                  <c:v>1713237.5269644</c:v>
                </c:pt>
                <c:pt idx="13">
                  <c:v>1702572.0612931999</c:v>
                </c:pt>
                <c:pt idx="14">
                  <c:v>1691906.5956220999</c:v>
                </c:pt>
                <c:pt idx="15">
                  <c:v>1681241.1299509001</c:v>
                </c:pt>
                <c:pt idx="16">
                  <c:v>1670575.6642797</c:v>
                </c:pt>
                <c:pt idx="17">
                  <c:v>1659910.1986086001</c:v>
                </c:pt>
                <c:pt idx="18">
                  <c:v>1649244.7329374</c:v>
                </c:pt>
                <c:pt idx="19">
                  <c:v>1638579.2672661999</c:v>
                </c:pt>
                <c:pt idx="20">
                  <c:v>1627913.8015950001</c:v>
                </c:pt>
                <c:pt idx="21">
                  <c:v>1617248.3359238999</c:v>
                </c:pt>
                <c:pt idx="22">
                  <c:v>1606582.8702527001</c:v>
                </c:pt>
                <c:pt idx="23">
                  <c:v>1595917.4045815</c:v>
                </c:pt>
                <c:pt idx="24">
                  <c:v>1585251.9389102999</c:v>
                </c:pt>
                <c:pt idx="25">
                  <c:v>1574586.4732392</c:v>
                </c:pt>
              </c:numCache>
            </c:numRef>
          </c:yVal>
        </c:ser>
        <c:ser>
          <c:idx val="3"/>
          <c:order val="3"/>
          <c:tx>
            <c:v>moose, t=0.3</c:v>
          </c:tx>
          <c:spPr>
            <a:ln>
              <a:noFill/>
            </a:ln>
          </c:spPr>
          <c:marker>
            <c:symbol val="triang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moose_lowres!$B$2:$AA$2</c:f>
              <c:numCache>
                <c:formatCode>General</c:formatCode>
                <c:ptCount val="26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</c:numCache>
            </c:numRef>
          </c:xVal>
          <c:yVal>
            <c:numRef>
              <c:f>moose_lowres!$B$8:$AA$8</c:f>
              <c:numCache>
                <c:formatCode>General</c:formatCode>
                <c:ptCount val="26"/>
                <c:pt idx="0" formatCode="0.00E+00">
                  <c:v>7.1442209879612004E-10</c:v>
                </c:pt>
                <c:pt idx="1">
                  <c:v>537933.86524469999</c:v>
                </c:pt>
                <c:pt idx="2">
                  <c:v>944150.91826606996</c:v>
                </c:pt>
                <c:pt idx="3">
                  <c:v>1350367.9712874</c:v>
                </c:pt>
                <c:pt idx="4">
                  <c:v>1421748.3497822999</c:v>
                </c:pt>
                <c:pt idx="5">
                  <c:v>1492588.0002909</c:v>
                </c:pt>
                <c:pt idx="6">
                  <c:v>1563427.6507995999</c:v>
                </c:pt>
                <c:pt idx="7">
                  <c:v>1634267.3013083001</c:v>
                </c:pt>
                <c:pt idx="8">
                  <c:v>1705106.9518170001</c:v>
                </c:pt>
                <c:pt idx="9">
                  <c:v>1773155.4066653999</c:v>
                </c:pt>
                <c:pt idx="10" formatCode="0.00E+00">
                  <c:v>1760710.4882224</c:v>
                </c:pt>
                <c:pt idx="11">
                  <c:v>1748265.5697794999</c:v>
                </c:pt>
                <c:pt idx="12">
                  <c:v>1735820.6513365</c:v>
                </c:pt>
                <c:pt idx="13">
                  <c:v>1723375.7328935999</c:v>
                </c:pt>
                <c:pt idx="14">
                  <c:v>1710930.8144506</c:v>
                </c:pt>
                <c:pt idx="15">
                  <c:v>1698485.8960076999</c:v>
                </c:pt>
                <c:pt idx="16">
                  <c:v>1686040.9775646999</c:v>
                </c:pt>
                <c:pt idx="17">
                  <c:v>1673596.0591217999</c:v>
                </c:pt>
                <c:pt idx="18">
                  <c:v>1661151.1406787999</c:v>
                </c:pt>
                <c:pt idx="19">
                  <c:v>1648706.2222358999</c:v>
                </c:pt>
                <c:pt idx="20">
                  <c:v>1636261.3037930001</c:v>
                </c:pt>
                <c:pt idx="21">
                  <c:v>1623816.3853500001</c:v>
                </c:pt>
                <c:pt idx="22">
                  <c:v>1611371.4669071001</c:v>
                </c:pt>
                <c:pt idx="23">
                  <c:v>1598926.5484641001</c:v>
                </c:pt>
                <c:pt idx="24">
                  <c:v>1586481.6300212</c:v>
                </c:pt>
                <c:pt idx="25">
                  <c:v>1574036.7115782001</c:v>
                </c:pt>
              </c:numCache>
            </c:numRef>
          </c:yVal>
        </c:ser>
        <c:axId val="133643264"/>
        <c:axId val="146400768"/>
      </c:scatterChart>
      <c:valAx>
        <c:axId val="133643264"/>
        <c:scaling>
          <c:orientation val="minMax"/>
          <c:max val="1.25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radius (m)</a:t>
                </a:r>
              </a:p>
            </c:rich>
          </c:tx>
        </c:title>
        <c:numFmt formatCode="General" sourceLinked="1"/>
        <c:tickLblPos val="nextTo"/>
        <c:crossAx val="146400768"/>
        <c:crosses val="autoZero"/>
        <c:crossBetween val="midCat"/>
      </c:valAx>
      <c:valAx>
        <c:axId val="146400768"/>
        <c:scaling>
          <c:orientation val="minMax"/>
          <c:max val="20000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Porepressure</a:t>
                </a:r>
                <a:r>
                  <a:rPr lang="en-AU" baseline="0"/>
                  <a:t> (Pa)</a:t>
                </a:r>
                <a:endParaRPr lang="en-AU"/>
              </a:p>
            </c:rich>
          </c:tx>
        </c:title>
        <c:numFmt formatCode="0.0E+00" sourceLinked="0"/>
        <c:tickLblPos val="nextTo"/>
        <c:crossAx val="133643264"/>
        <c:crosses val="autoZero"/>
        <c:crossBetween val="midCat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Poroelastic</a:t>
            </a:r>
            <a:r>
              <a:rPr lang="en-AU" baseline="0"/>
              <a:t> response of a borehole: porepressure at theta=0</a:t>
            </a:r>
            <a:endParaRPr lang="en-AU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expected, t=0.003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expected003_r_0!$B$17:$B$1000</c:f>
              <c:numCache>
                <c:formatCode>General</c:formatCode>
                <c:ptCount val="984"/>
                <c:pt idx="0">
                  <c:v>1</c:v>
                </c:pt>
                <c:pt idx="1">
                  <c:v>1.0009999999999999</c:v>
                </c:pt>
                <c:pt idx="2">
                  <c:v>1.0019999999999998</c:v>
                </c:pt>
                <c:pt idx="3">
                  <c:v>1.0029999999999997</c:v>
                </c:pt>
                <c:pt idx="4">
                  <c:v>1.0039999999999996</c:v>
                </c:pt>
                <c:pt idx="5">
                  <c:v>1.0049999999999994</c:v>
                </c:pt>
                <c:pt idx="6">
                  <c:v>1.0059999999999993</c:v>
                </c:pt>
                <c:pt idx="7">
                  <c:v>1.0069999999999992</c:v>
                </c:pt>
                <c:pt idx="8">
                  <c:v>1.0079999999999991</c:v>
                </c:pt>
                <c:pt idx="9">
                  <c:v>1.008999999999999</c:v>
                </c:pt>
                <c:pt idx="10">
                  <c:v>1.0099999999999989</c:v>
                </c:pt>
                <c:pt idx="11">
                  <c:v>1.0109999999999988</c:v>
                </c:pt>
                <c:pt idx="12">
                  <c:v>1.0119999999999987</c:v>
                </c:pt>
                <c:pt idx="13">
                  <c:v>1.0129999999999986</c:v>
                </c:pt>
                <c:pt idx="14">
                  <c:v>1.0139999999999985</c:v>
                </c:pt>
                <c:pt idx="15">
                  <c:v>1.0149999999999983</c:v>
                </c:pt>
                <c:pt idx="16">
                  <c:v>1.0159999999999982</c:v>
                </c:pt>
                <c:pt idx="17">
                  <c:v>1.0169999999999981</c:v>
                </c:pt>
                <c:pt idx="18">
                  <c:v>1.017999999999998</c:v>
                </c:pt>
                <c:pt idx="19">
                  <c:v>1.0189999999999979</c:v>
                </c:pt>
                <c:pt idx="20">
                  <c:v>1.0199999999999978</c:v>
                </c:pt>
                <c:pt idx="21">
                  <c:v>1.0209999999999977</c:v>
                </c:pt>
                <c:pt idx="22">
                  <c:v>1.0219999999999976</c:v>
                </c:pt>
                <c:pt idx="23">
                  <c:v>1.0229999999999975</c:v>
                </c:pt>
                <c:pt idx="24">
                  <c:v>1.0239999999999974</c:v>
                </c:pt>
                <c:pt idx="25">
                  <c:v>1.0249999999999972</c:v>
                </c:pt>
                <c:pt idx="26">
                  <c:v>1.0259999999999971</c:v>
                </c:pt>
                <c:pt idx="27">
                  <c:v>1.026999999999997</c:v>
                </c:pt>
                <c:pt idx="28">
                  <c:v>1.0279999999999969</c:v>
                </c:pt>
                <c:pt idx="29">
                  <c:v>1.0289999999999968</c:v>
                </c:pt>
                <c:pt idx="30">
                  <c:v>1.0299999999999967</c:v>
                </c:pt>
                <c:pt idx="31">
                  <c:v>1.0309999999999966</c:v>
                </c:pt>
                <c:pt idx="32">
                  <c:v>1.0319999999999965</c:v>
                </c:pt>
                <c:pt idx="33">
                  <c:v>1.0329999999999964</c:v>
                </c:pt>
                <c:pt idx="34">
                  <c:v>1.0339999999999963</c:v>
                </c:pt>
                <c:pt idx="35">
                  <c:v>1.0349999999999961</c:v>
                </c:pt>
                <c:pt idx="36">
                  <c:v>1.035999999999996</c:v>
                </c:pt>
                <c:pt idx="37">
                  <c:v>1.0369999999999959</c:v>
                </c:pt>
                <c:pt idx="38">
                  <c:v>1.0379999999999958</c:v>
                </c:pt>
                <c:pt idx="39">
                  <c:v>1.0389999999999957</c:v>
                </c:pt>
                <c:pt idx="40">
                  <c:v>1.0399999999999956</c:v>
                </c:pt>
                <c:pt idx="41">
                  <c:v>1.0409999999999955</c:v>
                </c:pt>
                <c:pt idx="42">
                  <c:v>1.0419999999999954</c:v>
                </c:pt>
                <c:pt idx="43">
                  <c:v>1.0429999999999953</c:v>
                </c:pt>
                <c:pt idx="44">
                  <c:v>1.0439999999999952</c:v>
                </c:pt>
                <c:pt idx="45">
                  <c:v>1.044999999999995</c:v>
                </c:pt>
                <c:pt idx="46">
                  <c:v>1.0459999999999949</c:v>
                </c:pt>
                <c:pt idx="47">
                  <c:v>1.0469999999999948</c:v>
                </c:pt>
                <c:pt idx="48">
                  <c:v>1.0479999999999947</c:v>
                </c:pt>
                <c:pt idx="49">
                  <c:v>1.0489999999999946</c:v>
                </c:pt>
                <c:pt idx="50">
                  <c:v>1.0499999999999945</c:v>
                </c:pt>
                <c:pt idx="51">
                  <c:v>1.0509999999999944</c:v>
                </c:pt>
                <c:pt idx="52">
                  <c:v>1.0519999999999943</c:v>
                </c:pt>
                <c:pt idx="53">
                  <c:v>1.0529999999999942</c:v>
                </c:pt>
                <c:pt idx="54">
                  <c:v>1.0539999999999941</c:v>
                </c:pt>
                <c:pt idx="55">
                  <c:v>1.0549999999999939</c:v>
                </c:pt>
                <c:pt idx="56">
                  <c:v>1.0559999999999938</c:v>
                </c:pt>
                <c:pt idx="57">
                  <c:v>1.0569999999999937</c:v>
                </c:pt>
                <c:pt idx="58">
                  <c:v>1.0579999999999936</c:v>
                </c:pt>
                <c:pt idx="59">
                  <c:v>1.0589999999999935</c:v>
                </c:pt>
                <c:pt idx="60">
                  <c:v>1.0599999999999934</c:v>
                </c:pt>
                <c:pt idx="61">
                  <c:v>1.0609999999999933</c:v>
                </c:pt>
                <c:pt idx="62">
                  <c:v>1.0619999999999932</c:v>
                </c:pt>
                <c:pt idx="63">
                  <c:v>1.0629999999999931</c:v>
                </c:pt>
                <c:pt idx="64">
                  <c:v>1.063999999999993</c:v>
                </c:pt>
                <c:pt idx="65">
                  <c:v>1.0649999999999928</c:v>
                </c:pt>
                <c:pt idx="66">
                  <c:v>1.0659999999999927</c:v>
                </c:pt>
                <c:pt idx="67">
                  <c:v>1.0669999999999926</c:v>
                </c:pt>
                <c:pt idx="68">
                  <c:v>1.0679999999999925</c:v>
                </c:pt>
                <c:pt idx="69">
                  <c:v>1.0689999999999924</c:v>
                </c:pt>
                <c:pt idx="70">
                  <c:v>1.0699999999999923</c:v>
                </c:pt>
                <c:pt idx="71">
                  <c:v>1.0709999999999922</c:v>
                </c:pt>
                <c:pt idx="72">
                  <c:v>1.0719999999999921</c:v>
                </c:pt>
                <c:pt idx="73">
                  <c:v>1.072999999999992</c:v>
                </c:pt>
                <c:pt idx="74">
                  <c:v>1.0739999999999919</c:v>
                </c:pt>
                <c:pt idx="75">
                  <c:v>1.0749999999999917</c:v>
                </c:pt>
                <c:pt idx="76">
                  <c:v>1.0759999999999916</c:v>
                </c:pt>
                <c:pt idx="77">
                  <c:v>1.0769999999999915</c:v>
                </c:pt>
                <c:pt idx="78">
                  <c:v>1.0779999999999914</c:v>
                </c:pt>
                <c:pt idx="79">
                  <c:v>1.0789999999999913</c:v>
                </c:pt>
                <c:pt idx="80">
                  <c:v>1.0799999999999912</c:v>
                </c:pt>
                <c:pt idx="81">
                  <c:v>1.0809999999999911</c:v>
                </c:pt>
                <c:pt idx="82">
                  <c:v>1.081999999999991</c:v>
                </c:pt>
                <c:pt idx="83">
                  <c:v>1.0829999999999909</c:v>
                </c:pt>
                <c:pt idx="84">
                  <c:v>1.0839999999999907</c:v>
                </c:pt>
                <c:pt idx="85">
                  <c:v>1.0849999999999906</c:v>
                </c:pt>
                <c:pt idx="86">
                  <c:v>1.0859999999999905</c:v>
                </c:pt>
                <c:pt idx="87">
                  <c:v>1.0869999999999904</c:v>
                </c:pt>
                <c:pt idx="88">
                  <c:v>1.0879999999999903</c:v>
                </c:pt>
                <c:pt idx="89">
                  <c:v>1.0889999999999902</c:v>
                </c:pt>
                <c:pt idx="90">
                  <c:v>1.0899999999999901</c:v>
                </c:pt>
                <c:pt idx="91">
                  <c:v>1.09099999999999</c:v>
                </c:pt>
                <c:pt idx="92">
                  <c:v>1.0919999999999899</c:v>
                </c:pt>
                <c:pt idx="93">
                  <c:v>1.0929999999999898</c:v>
                </c:pt>
                <c:pt idx="94">
                  <c:v>1.0939999999999896</c:v>
                </c:pt>
                <c:pt idx="95">
                  <c:v>1.0949999999999895</c:v>
                </c:pt>
                <c:pt idx="96">
                  <c:v>1.0959999999999894</c:v>
                </c:pt>
                <c:pt idx="97">
                  <c:v>1.0969999999999893</c:v>
                </c:pt>
                <c:pt idx="98">
                  <c:v>1.0979999999999892</c:v>
                </c:pt>
                <c:pt idx="99">
                  <c:v>1.0989999999999891</c:v>
                </c:pt>
                <c:pt idx="100">
                  <c:v>1.099999999999989</c:v>
                </c:pt>
                <c:pt idx="101">
                  <c:v>1.1009999999999889</c:v>
                </c:pt>
                <c:pt idx="102">
                  <c:v>1.1019999999999888</c:v>
                </c:pt>
                <c:pt idx="103">
                  <c:v>1.1029999999999887</c:v>
                </c:pt>
                <c:pt idx="104">
                  <c:v>1.1039999999999885</c:v>
                </c:pt>
                <c:pt idx="105">
                  <c:v>1.1049999999999884</c:v>
                </c:pt>
                <c:pt idx="106">
                  <c:v>1.1059999999999883</c:v>
                </c:pt>
                <c:pt idx="107">
                  <c:v>1.1069999999999882</c:v>
                </c:pt>
                <c:pt idx="108">
                  <c:v>1.1079999999999881</c:v>
                </c:pt>
                <c:pt idx="109">
                  <c:v>1.108999999999988</c:v>
                </c:pt>
                <c:pt idx="110">
                  <c:v>1.1099999999999879</c:v>
                </c:pt>
                <c:pt idx="111">
                  <c:v>1.1109999999999878</c:v>
                </c:pt>
                <c:pt idx="112">
                  <c:v>1.1119999999999877</c:v>
                </c:pt>
                <c:pt idx="113">
                  <c:v>1.1129999999999876</c:v>
                </c:pt>
                <c:pt idx="114">
                  <c:v>1.1139999999999874</c:v>
                </c:pt>
                <c:pt idx="115">
                  <c:v>1.1149999999999873</c:v>
                </c:pt>
                <c:pt idx="116">
                  <c:v>1.1159999999999872</c:v>
                </c:pt>
                <c:pt idx="117">
                  <c:v>1.1169999999999871</c:v>
                </c:pt>
                <c:pt idx="118">
                  <c:v>1.117999999999987</c:v>
                </c:pt>
                <c:pt idx="119">
                  <c:v>1.1189999999999869</c:v>
                </c:pt>
                <c:pt idx="120">
                  <c:v>1.1199999999999868</c:v>
                </c:pt>
                <c:pt idx="121">
                  <c:v>1.1209999999999867</c:v>
                </c:pt>
                <c:pt idx="122">
                  <c:v>1.1219999999999866</c:v>
                </c:pt>
                <c:pt idx="123">
                  <c:v>1.1229999999999865</c:v>
                </c:pt>
                <c:pt idx="124">
                  <c:v>1.1239999999999863</c:v>
                </c:pt>
                <c:pt idx="125">
                  <c:v>1.1249999999999862</c:v>
                </c:pt>
                <c:pt idx="126">
                  <c:v>1.1259999999999861</c:v>
                </c:pt>
                <c:pt idx="127">
                  <c:v>1.126999999999986</c:v>
                </c:pt>
                <c:pt idx="128">
                  <c:v>1.1279999999999859</c:v>
                </c:pt>
                <c:pt idx="129">
                  <c:v>1.1289999999999858</c:v>
                </c:pt>
                <c:pt idx="130">
                  <c:v>1.1299999999999857</c:v>
                </c:pt>
                <c:pt idx="131">
                  <c:v>1.1309999999999856</c:v>
                </c:pt>
                <c:pt idx="132">
                  <c:v>1.1319999999999855</c:v>
                </c:pt>
                <c:pt idx="133">
                  <c:v>1.1329999999999854</c:v>
                </c:pt>
                <c:pt idx="134">
                  <c:v>1.1339999999999852</c:v>
                </c:pt>
                <c:pt idx="135">
                  <c:v>1.1349999999999851</c:v>
                </c:pt>
                <c:pt idx="136">
                  <c:v>1.135999999999985</c:v>
                </c:pt>
                <c:pt idx="137">
                  <c:v>1.1369999999999849</c:v>
                </c:pt>
                <c:pt idx="138">
                  <c:v>1.1379999999999848</c:v>
                </c:pt>
                <c:pt idx="139">
                  <c:v>1.1389999999999847</c:v>
                </c:pt>
                <c:pt idx="140">
                  <c:v>1.1399999999999846</c:v>
                </c:pt>
                <c:pt idx="141">
                  <c:v>1.1409999999999845</c:v>
                </c:pt>
                <c:pt idx="142">
                  <c:v>1.1419999999999844</c:v>
                </c:pt>
                <c:pt idx="143">
                  <c:v>1.1429999999999843</c:v>
                </c:pt>
                <c:pt idx="144">
                  <c:v>1.1439999999999841</c:v>
                </c:pt>
                <c:pt idx="145">
                  <c:v>1.144999999999984</c:v>
                </c:pt>
                <c:pt idx="146">
                  <c:v>1.1459999999999839</c:v>
                </c:pt>
                <c:pt idx="147">
                  <c:v>1.1469999999999838</c:v>
                </c:pt>
                <c:pt idx="148">
                  <c:v>1.1479999999999837</c:v>
                </c:pt>
                <c:pt idx="149">
                  <c:v>1.1489999999999836</c:v>
                </c:pt>
                <c:pt idx="150">
                  <c:v>1.1499999999999835</c:v>
                </c:pt>
                <c:pt idx="151">
                  <c:v>1.1509999999999834</c:v>
                </c:pt>
                <c:pt idx="152">
                  <c:v>1.1519999999999833</c:v>
                </c:pt>
                <c:pt idx="153">
                  <c:v>1.1529999999999831</c:v>
                </c:pt>
                <c:pt idx="154">
                  <c:v>1.153999999999983</c:v>
                </c:pt>
                <c:pt idx="155">
                  <c:v>1.1549999999999829</c:v>
                </c:pt>
                <c:pt idx="156">
                  <c:v>1.1559999999999828</c:v>
                </c:pt>
                <c:pt idx="157">
                  <c:v>1.1569999999999827</c:v>
                </c:pt>
                <c:pt idx="158">
                  <c:v>1.1579999999999826</c:v>
                </c:pt>
                <c:pt idx="159">
                  <c:v>1.1589999999999825</c:v>
                </c:pt>
                <c:pt idx="160">
                  <c:v>1.1599999999999824</c:v>
                </c:pt>
                <c:pt idx="161">
                  <c:v>1.1609999999999823</c:v>
                </c:pt>
                <c:pt idx="162">
                  <c:v>1.1619999999999822</c:v>
                </c:pt>
                <c:pt idx="163">
                  <c:v>1.162999999999982</c:v>
                </c:pt>
                <c:pt idx="164">
                  <c:v>1.1639999999999819</c:v>
                </c:pt>
                <c:pt idx="165">
                  <c:v>1.1649999999999818</c:v>
                </c:pt>
                <c:pt idx="166">
                  <c:v>1.1659999999999817</c:v>
                </c:pt>
                <c:pt idx="167">
                  <c:v>1.1669999999999816</c:v>
                </c:pt>
                <c:pt idx="168">
                  <c:v>1.1679999999999815</c:v>
                </c:pt>
                <c:pt idx="169">
                  <c:v>1.1689999999999814</c:v>
                </c:pt>
                <c:pt idx="170">
                  <c:v>1.1699999999999813</c:v>
                </c:pt>
                <c:pt idx="171">
                  <c:v>1.1709999999999812</c:v>
                </c:pt>
                <c:pt idx="172">
                  <c:v>1.1719999999999811</c:v>
                </c:pt>
                <c:pt idx="173">
                  <c:v>1.1729999999999809</c:v>
                </c:pt>
                <c:pt idx="174">
                  <c:v>1.1739999999999808</c:v>
                </c:pt>
                <c:pt idx="175">
                  <c:v>1.1749999999999807</c:v>
                </c:pt>
                <c:pt idx="176">
                  <c:v>1.1759999999999806</c:v>
                </c:pt>
                <c:pt idx="177">
                  <c:v>1.1769999999999805</c:v>
                </c:pt>
                <c:pt idx="178">
                  <c:v>1.1779999999999804</c:v>
                </c:pt>
                <c:pt idx="179">
                  <c:v>1.1789999999999803</c:v>
                </c:pt>
                <c:pt idx="180">
                  <c:v>1.1799999999999802</c:v>
                </c:pt>
                <c:pt idx="181">
                  <c:v>1.1809999999999801</c:v>
                </c:pt>
                <c:pt idx="182">
                  <c:v>1.18199999999998</c:v>
                </c:pt>
                <c:pt idx="183">
                  <c:v>1.1829999999999798</c:v>
                </c:pt>
                <c:pt idx="184">
                  <c:v>1.1839999999999797</c:v>
                </c:pt>
                <c:pt idx="185">
                  <c:v>1.1849999999999796</c:v>
                </c:pt>
                <c:pt idx="186">
                  <c:v>1.1859999999999795</c:v>
                </c:pt>
                <c:pt idx="187">
                  <c:v>1.1869999999999794</c:v>
                </c:pt>
                <c:pt idx="188">
                  <c:v>1.1879999999999793</c:v>
                </c:pt>
                <c:pt idx="189">
                  <c:v>1.1889999999999792</c:v>
                </c:pt>
                <c:pt idx="190">
                  <c:v>1.1899999999999791</c:v>
                </c:pt>
                <c:pt idx="191">
                  <c:v>1.190999999999979</c:v>
                </c:pt>
                <c:pt idx="192">
                  <c:v>1.1919999999999789</c:v>
                </c:pt>
                <c:pt idx="193">
                  <c:v>1.1929999999999787</c:v>
                </c:pt>
                <c:pt idx="194">
                  <c:v>1.1939999999999786</c:v>
                </c:pt>
                <c:pt idx="195">
                  <c:v>1.1949999999999785</c:v>
                </c:pt>
                <c:pt idx="196">
                  <c:v>1.1959999999999784</c:v>
                </c:pt>
                <c:pt idx="197">
                  <c:v>1.1969999999999783</c:v>
                </c:pt>
                <c:pt idx="198">
                  <c:v>1.1979999999999782</c:v>
                </c:pt>
                <c:pt idx="199">
                  <c:v>1.1989999999999781</c:v>
                </c:pt>
                <c:pt idx="200">
                  <c:v>1.199999999999978</c:v>
                </c:pt>
                <c:pt idx="201">
                  <c:v>1.2009999999999779</c:v>
                </c:pt>
                <c:pt idx="202">
                  <c:v>1.2019999999999778</c:v>
                </c:pt>
                <c:pt idx="203">
                  <c:v>1.2029999999999776</c:v>
                </c:pt>
                <c:pt idx="204">
                  <c:v>1.2039999999999775</c:v>
                </c:pt>
                <c:pt idx="205">
                  <c:v>1.2049999999999774</c:v>
                </c:pt>
                <c:pt idx="206">
                  <c:v>1.2059999999999773</c:v>
                </c:pt>
                <c:pt idx="207">
                  <c:v>1.2069999999999772</c:v>
                </c:pt>
                <c:pt idx="208">
                  <c:v>1.2079999999999771</c:v>
                </c:pt>
                <c:pt idx="209">
                  <c:v>1.208999999999977</c:v>
                </c:pt>
                <c:pt idx="210">
                  <c:v>1.2099999999999769</c:v>
                </c:pt>
                <c:pt idx="211">
                  <c:v>1.2109999999999768</c:v>
                </c:pt>
                <c:pt idx="212">
                  <c:v>1.2119999999999767</c:v>
                </c:pt>
                <c:pt idx="213">
                  <c:v>1.2129999999999765</c:v>
                </c:pt>
                <c:pt idx="214">
                  <c:v>1.2139999999999764</c:v>
                </c:pt>
                <c:pt idx="215">
                  <c:v>1.2149999999999763</c:v>
                </c:pt>
                <c:pt idx="216">
                  <c:v>1.2159999999999762</c:v>
                </c:pt>
                <c:pt idx="217">
                  <c:v>1.2169999999999761</c:v>
                </c:pt>
                <c:pt idx="218">
                  <c:v>1.217999999999976</c:v>
                </c:pt>
                <c:pt idx="219">
                  <c:v>1.2189999999999759</c:v>
                </c:pt>
                <c:pt idx="220">
                  <c:v>1.2199999999999758</c:v>
                </c:pt>
                <c:pt idx="221">
                  <c:v>1.2209999999999757</c:v>
                </c:pt>
                <c:pt idx="222">
                  <c:v>1.2219999999999756</c:v>
                </c:pt>
                <c:pt idx="223">
                  <c:v>1.2229999999999754</c:v>
                </c:pt>
                <c:pt idx="224">
                  <c:v>1.2239999999999753</c:v>
                </c:pt>
                <c:pt idx="225">
                  <c:v>1.2249999999999752</c:v>
                </c:pt>
                <c:pt idx="226">
                  <c:v>1.2259999999999751</c:v>
                </c:pt>
                <c:pt idx="227">
                  <c:v>1.226999999999975</c:v>
                </c:pt>
                <c:pt idx="228">
                  <c:v>1.2279999999999749</c:v>
                </c:pt>
                <c:pt idx="229">
                  <c:v>1.2289999999999748</c:v>
                </c:pt>
                <c:pt idx="230">
                  <c:v>1.2299999999999747</c:v>
                </c:pt>
                <c:pt idx="231">
                  <c:v>1.2309999999999746</c:v>
                </c:pt>
                <c:pt idx="232">
                  <c:v>1.2319999999999744</c:v>
                </c:pt>
                <c:pt idx="233">
                  <c:v>1.2329999999999743</c:v>
                </c:pt>
                <c:pt idx="234">
                  <c:v>1.2339999999999742</c:v>
                </c:pt>
                <c:pt idx="235">
                  <c:v>1.2349999999999741</c:v>
                </c:pt>
                <c:pt idx="236">
                  <c:v>1.235999999999974</c:v>
                </c:pt>
                <c:pt idx="237">
                  <c:v>1.2369999999999739</c:v>
                </c:pt>
                <c:pt idx="238">
                  <c:v>1.2379999999999738</c:v>
                </c:pt>
                <c:pt idx="239">
                  <c:v>1.2389999999999737</c:v>
                </c:pt>
                <c:pt idx="240">
                  <c:v>1.2399999999999736</c:v>
                </c:pt>
                <c:pt idx="241">
                  <c:v>1.2409999999999735</c:v>
                </c:pt>
                <c:pt idx="242">
                  <c:v>1.2419999999999733</c:v>
                </c:pt>
                <c:pt idx="243">
                  <c:v>1.2429999999999732</c:v>
                </c:pt>
                <c:pt idx="244">
                  <c:v>1.2439999999999731</c:v>
                </c:pt>
                <c:pt idx="245">
                  <c:v>1.244999999999973</c:v>
                </c:pt>
                <c:pt idx="246">
                  <c:v>1.2459999999999729</c:v>
                </c:pt>
                <c:pt idx="247">
                  <c:v>1.2469999999999728</c:v>
                </c:pt>
                <c:pt idx="248">
                  <c:v>1.2479999999999727</c:v>
                </c:pt>
                <c:pt idx="249">
                  <c:v>1.2489999999999726</c:v>
                </c:pt>
                <c:pt idx="250">
                  <c:v>1.2499999999999725</c:v>
                </c:pt>
                <c:pt idx="251">
                  <c:v>1.2509999999999724</c:v>
                </c:pt>
                <c:pt idx="252">
                  <c:v>1.2519999999999722</c:v>
                </c:pt>
                <c:pt idx="253">
                  <c:v>1.2529999999999721</c:v>
                </c:pt>
                <c:pt idx="254">
                  <c:v>1.253999999999972</c:v>
                </c:pt>
                <c:pt idx="255">
                  <c:v>1.2549999999999719</c:v>
                </c:pt>
                <c:pt idx="256">
                  <c:v>1.2559999999999718</c:v>
                </c:pt>
                <c:pt idx="257">
                  <c:v>1.2569999999999717</c:v>
                </c:pt>
                <c:pt idx="258">
                  <c:v>1.2579999999999716</c:v>
                </c:pt>
                <c:pt idx="259">
                  <c:v>1.2589999999999715</c:v>
                </c:pt>
                <c:pt idx="260">
                  <c:v>1.2599999999999714</c:v>
                </c:pt>
                <c:pt idx="261">
                  <c:v>1.2609999999999713</c:v>
                </c:pt>
                <c:pt idx="262">
                  <c:v>1.2619999999999711</c:v>
                </c:pt>
                <c:pt idx="263">
                  <c:v>1.262999999999971</c:v>
                </c:pt>
                <c:pt idx="264">
                  <c:v>1.2639999999999709</c:v>
                </c:pt>
                <c:pt idx="265">
                  <c:v>1.2649999999999708</c:v>
                </c:pt>
                <c:pt idx="266">
                  <c:v>1.2659999999999707</c:v>
                </c:pt>
                <c:pt idx="267">
                  <c:v>1.2669999999999706</c:v>
                </c:pt>
                <c:pt idx="268">
                  <c:v>1.2679999999999705</c:v>
                </c:pt>
                <c:pt idx="269">
                  <c:v>1.2689999999999704</c:v>
                </c:pt>
                <c:pt idx="270">
                  <c:v>1.2699999999999703</c:v>
                </c:pt>
                <c:pt idx="271">
                  <c:v>1.2709999999999702</c:v>
                </c:pt>
                <c:pt idx="272">
                  <c:v>1.27199999999997</c:v>
                </c:pt>
                <c:pt idx="273">
                  <c:v>1.2729999999999699</c:v>
                </c:pt>
                <c:pt idx="274">
                  <c:v>1.2739999999999698</c:v>
                </c:pt>
                <c:pt idx="275">
                  <c:v>1.2749999999999697</c:v>
                </c:pt>
                <c:pt idx="276">
                  <c:v>1.2759999999999696</c:v>
                </c:pt>
                <c:pt idx="277">
                  <c:v>1.2769999999999695</c:v>
                </c:pt>
                <c:pt idx="278">
                  <c:v>1.2779999999999694</c:v>
                </c:pt>
                <c:pt idx="279">
                  <c:v>1.2789999999999693</c:v>
                </c:pt>
                <c:pt idx="280">
                  <c:v>1.2799999999999692</c:v>
                </c:pt>
                <c:pt idx="281">
                  <c:v>1.2809999999999691</c:v>
                </c:pt>
                <c:pt idx="282">
                  <c:v>1.2819999999999689</c:v>
                </c:pt>
                <c:pt idx="283">
                  <c:v>1.2829999999999688</c:v>
                </c:pt>
                <c:pt idx="284">
                  <c:v>1.2839999999999687</c:v>
                </c:pt>
                <c:pt idx="285">
                  <c:v>1.2849999999999686</c:v>
                </c:pt>
                <c:pt idx="286">
                  <c:v>1.2859999999999685</c:v>
                </c:pt>
                <c:pt idx="287">
                  <c:v>1.2869999999999684</c:v>
                </c:pt>
                <c:pt idx="288">
                  <c:v>1.2879999999999683</c:v>
                </c:pt>
                <c:pt idx="289">
                  <c:v>1.2889999999999682</c:v>
                </c:pt>
                <c:pt idx="290">
                  <c:v>1.2899999999999681</c:v>
                </c:pt>
                <c:pt idx="291">
                  <c:v>1.290999999999968</c:v>
                </c:pt>
                <c:pt idx="292">
                  <c:v>1.2919999999999678</c:v>
                </c:pt>
                <c:pt idx="293">
                  <c:v>1.2929999999999677</c:v>
                </c:pt>
                <c:pt idx="294">
                  <c:v>1.2939999999999676</c:v>
                </c:pt>
                <c:pt idx="295">
                  <c:v>1.2949999999999675</c:v>
                </c:pt>
                <c:pt idx="296">
                  <c:v>1.2959999999999674</c:v>
                </c:pt>
                <c:pt idx="297">
                  <c:v>1.2969999999999673</c:v>
                </c:pt>
                <c:pt idx="298">
                  <c:v>1.2979999999999672</c:v>
                </c:pt>
                <c:pt idx="299">
                  <c:v>1.2989999999999671</c:v>
                </c:pt>
                <c:pt idx="300">
                  <c:v>1.299999999999967</c:v>
                </c:pt>
              </c:numCache>
            </c:numRef>
          </c:xVal>
          <c:yVal>
            <c:numRef>
              <c:f>expected003_r_0!$X$17:$X$1000</c:f>
              <c:numCache>
                <c:formatCode>0.000000000000000E+00</c:formatCode>
                <c:ptCount val="984"/>
                <c:pt idx="0">
                  <c:v>0</c:v>
                </c:pt>
                <c:pt idx="1">
                  <c:v>481714.21864885278</c:v>
                </c:pt>
                <c:pt idx="2">
                  <c:v>915932.43394070747</c:v>
                </c:pt>
                <c:pt idx="3">
                  <c:v>1269027.1886098578</c:v>
                </c:pt>
                <c:pt idx="4">
                  <c:v>1527950.1365484372</c:v>
                </c:pt>
                <c:pt idx="5">
                  <c:v>1699027.0402232998</c:v>
                </c:pt>
                <c:pt idx="6">
                  <c:v>1800686.7792761782</c:v>
                </c:pt>
                <c:pt idx="7">
                  <c:v>1854772.191813407</c:v>
                </c:pt>
                <c:pt idx="8">
                  <c:v>1880222.9218282029</c:v>
                </c:pt>
                <c:pt idx="9">
                  <c:v>1890423.8333597803</c:v>
                </c:pt>
                <c:pt idx="10">
                  <c:v>1893404.8325034105</c:v>
                </c:pt>
                <c:pt idx="11">
                  <c:v>1893338.2269868357</c:v>
                </c:pt>
                <c:pt idx="12">
                  <c:v>1892123.3838553689</c:v>
                </c:pt>
                <c:pt idx="13">
                  <c:v>1890523.3672138585</c:v>
                </c:pt>
                <c:pt idx="14">
                  <c:v>1888810.0427027429</c:v>
                </c:pt>
                <c:pt idx="15">
                  <c:v>1887069.6022211062</c:v>
                </c:pt>
                <c:pt idx="16">
                  <c:v>1885326.4166616588</c:v>
                </c:pt>
                <c:pt idx="17">
                  <c:v>1883586.6349165943</c:v>
                </c:pt>
                <c:pt idx="18">
                  <c:v>1881851.6338174907</c:v>
                </c:pt>
                <c:pt idx="19">
                  <c:v>1880121.6768474407</c:v>
                </c:pt>
                <c:pt idx="20">
                  <c:v>1878396.7956489716</c:v>
                </c:pt>
                <c:pt idx="21">
                  <c:v>1876676.9787564608</c:v>
                </c:pt>
                <c:pt idx="22">
                  <c:v>1874962.2075946047</c:v>
                </c:pt>
                <c:pt idx="23">
                  <c:v>1873252.4626072485</c:v>
                </c:pt>
                <c:pt idx="24">
                  <c:v>1871547.7241899038</c:v>
                </c:pt>
                <c:pt idx="25">
                  <c:v>1869847.9728163464</c:v>
                </c:pt>
                <c:pt idx="26">
                  <c:v>1868153.189053589</c:v>
                </c:pt>
                <c:pt idx="27">
                  <c:v>1866463.3535630256</c:v>
                </c:pt>
                <c:pt idx="28">
                  <c:v>1864778.4471000473</c:v>
                </c:pt>
                <c:pt idx="29">
                  <c:v>1863098.4505135112</c:v>
                </c:pt>
                <c:pt idx="30">
                  <c:v>1861423.3447451945</c:v>
                </c:pt>
                <c:pt idx="31">
                  <c:v>1859753.1108292562</c:v>
                </c:pt>
                <c:pt idx="32">
                  <c:v>1858087.7298916993</c:v>
                </c:pt>
                <c:pt idx="33">
                  <c:v>1856427.1831498379</c:v>
                </c:pt>
                <c:pt idx="34">
                  <c:v>1854771.4519117675</c:v>
                </c:pt>
                <c:pt idx="35">
                  <c:v>1853120.5175758386</c:v>
                </c:pt>
                <c:pt idx="36">
                  <c:v>1851474.3616301357</c:v>
                </c:pt>
                <c:pt idx="37">
                  <c:v>1849832.9656519559</c:v>
                </c:pt>
                <c:pt idx="38">
                  <c:v>1848196.3113072962</c:v>
                </c:pt>
                <c:pt idx="39">
                  <c:v>1846564.3803503392</c:v>
                </c:pt>
                <c:pt idx="40">
                  <c:v>1844937.1546229462</c:v>
                </c:pt>
                <c:pt idx="41">
                  <c:v>1843314.6160541512</c:v>
                </c:pt>
                <c:pt idx="42">
                  <c:v>1841696.7466596598</c:v>
                </c:pt>
                <c:pt idx="43">
                  <c:v>1840083.5285413503</c:v>
                </c:pt>
                <c:pt idx="44">
                  <c:v>1838474.9438867781</c:v>
                </c:pt>
                <c:pt idx="45">
                  <c:v>1836870.9749686862</c:v>
                </c:pt>
                <c:pt idx="46">
                  <c:v>1835271.6041445145</c:v>
                </c:pt>
                <c:pt idx="47">
                  <c:v>1833676.8138559163</c:v>
                </c:pt>
                <c:pt idx="48">
                  <c:v>1832086.5866282743</c:v>
                </c:pt>
                <c:pt idx="49">
                  <c:v>1830500.9050702248</c:v>
                </c:pt>
                <c:pt idx="50">
                  <c:v>1828919.7518731793</c:v>
                </c:pt>
                <c:pt idx="51">
                  <c:v>1827343.1098108552</c:v>
                </c:pt>
                <c:pt idx="52">
                  <c:v>1825770.9617388034</c:v>
                </c:pt>
                <c:pt idx="53">
                  <c:v>1824203.2905939445</c:v>
                </c:pt>
                <c:pt idx="54">
                  <c:v>1822640.0793941049</c:v>
                </c:pt>
                <c:pt idx="55">
                  <c:v>1821081.3112375566</c:v>
                </c:pt>
                <c:pt idx="56">
                  <c:v>1819526.9693025618</c:v>
                </c:pt>
                <c:pt idx="57">
                  <c:v>1817977.0368469176</c:v>
                </c:pt>
                <c:pt idx="58">
                  <c:v>1816431.4972075052</c:v>
                </c:pt>
                <c:pt idx="59">
                  <c:v>1814890.3337998432</c:v>
                </c:pt>
                <c:pt idx="60">
                  <c:v>1813353.5301176417</c:v>
                </c:pt>
                <c:pt idx="61">
                  <c:v>1811821.0697323605</c:v>
                </c:pt>
                <c:pt idx="62">
                  <c:v>1810292.9362927699</c:v>
                </c:pt>
                <c:pt idx="63">
                  <c:v>1808769.1135245152</c:v>
                </c:pt>
                <c:pt idx="64">
                  <c:v>1807249.5852296827</c:v>
                </c:pt>
                <c:pt idx="65">
                  <c:v>1805734.3352863702</c:v>
                </c:pt>
                <c:pt idx="66">
                  <c:v>1804223.3476482574</c:v>
                </c:pt>
                <c:pt idx="67">
                  <c:v>1802716.6063441839</c:v>
                </c:pt>
                <c:pt idx="68">
                  <c:v>1801214.0954777244</c:v>
                </c:pt>
                <c:pt idx="69">
                  <c:v>1799715.7992267709</c:v>
                </c:pt>
                <c:pt idx="70">
                  <c:v>1798221.7018431167</c:v>
                </c:pt>
                <c:pt idx="71">
                  <c:v>1796731.7876520406</c:v>
                </c:pt>
                <c:pt idx="72">
                  <c:v>1795246.0410518982</c:v>
                </c:pt>
                <c:pt idx="73">
                  <c:v>1793764.4465137115</c:v>
                </c:pt>
                <c:pt idx="74">
                  <c:v>1792286.9885807633</c:v>
                </c:pt>
                <c:pt idx="75">
                  <c:v>1790813.6518681967</c:v>
                </c:pt>
                <c:pt idx="76">
                  <c:v>1789344.4210626106</c:v>
                </c:pt>
                <c:pt idx="77">
                  <c:v>1787879.2809216646</c:v>
                </c:pt>
                <c:pt idx="78">
                  <c:v>1786418.2162736822</c:v>
                </c:pt>
                <c:pt idx="79">
                  <c:v>1784961.2120172591</c:v>
                </c:pt>
                <c:pt idx="80">
                  <c:v>1783508.2531208727</c:v>
                </c:pt>
                <c:pt idx="81">
                  <c:v>1782059.3246224937</c:v>
                </c:pt>
                <c:pt idx="82">
                  <c:v>1780614.4116292023</c:v>
                </c:pt>
                <c:pt idx="83">
                  <c:v>1779173.4993168036</c:v>
                </c:pt>
                <c:pt idx="84">
                  <c:v>1777736.5729294489</c:v>
                </c:pt>
                <c:pt idx="85">
                  <c:v>1776303.6177792577</c:v>
                </c:pt>
                <c:pt idx="86">
                  <c:v>1774874.619245942</c:v>
                </c:pt>
                <c:pt idx="87">
                  <c:v>1773449.5627764328</c:v>
                </c:pt>
                <c:pt idx="88">
                  <c:v>1772028.4338845115</c:v>
                </c:pt>
                <c:pt idx="89">
                  <c:v>1770611.2181504397</c:v>
                </c:pt>
                <c:pt idx="90">
                  <c:v>1769197.9012205938</c:v>
                </c:pt>
                <c:pt idx="91">
                  <c:v>1767788.4688071031</c:v>
                </c:pt>
                <c:pt idx="92">
                  <c:v>1766382.9066874874</c:v>
                </c:pt>
                <c:pt idx="93">
                  <c:v>1764981.2007042975</c:v>
                </c:pt>
                <c:pt idx="94">
                  <c:v>1763583.3367647598</c:v>
                </c:pt>
                <c:pt idx="95">
                  <c:v>1762189.3008404232</c:v>
                </c:pt>
                <c:pt idx="96">
                  <c:v>1760799.0789668041</c:v>
                </c:pt>
                <c:pt idx="97">
                  <c:v>1759412.6572430395</c:v>
                </c:pt>
                <c:pt idx="98">
                  <c:v>1758030.0218315376</c:v>
                </c:pt>
                <c:pt idx="99">
                  <c:v>1756651.1589576339</c:v>
                </c:pt>
                <c:pt idx="100">
                  <c:v>1755276.0549092472</c:v>
                </c:pt>
                <c:pt idx="101">
                  <c:v>1753904.6960365395</c:v>
                </c:pt>
                <c:pt idx="102">
                  <c:v>1752537.0687515766</c:v>
                </c:pt>
                <c:pt idx="103">
                  <c:v>1751173.159527991</c:v>
                </c:pt>
                <c:pt idx="104">
                  <c:v>1749812.9549006494</c:v>
                </c:pt>
                <c:pt idx="105">
                  <c:v>1748456.4414653182</c:v>
                </c:pt>
                <c:pt idx="106">
                  <c:v>1747103.6058783345</c:v>
                </c:pt>
                <c:pt idx="107">
                  <c:v>1745754.4348562774</c:v>
                </c:pt>
                <c:pt idx="108">
                  <c:v>1744408.9151756431</c:v>
                </c:pt>
                <c:pt idx="109">
                  <c:v>1743067.0336725186</c:v>
                </c:pt>
                <c:pt idx="110">
                  <c:v>1741728.7772422619</c:v>
                </c:pt>
                <c:pt idx="111">
                  <c:v>1740394.1328391812</c:v>
                </c:pt>
                <c:pt idx="112">
                  <c:v>1739063.0874762167</c:v>
                </c:pt>
                <c:pt idx="113">
                  <c:v>1737735.6282246257</c:v>
                </c:pt>
                <c:pt idx="114">
                  <c:v>1736411.7422136667</c:v>
                </c:pt>
                <c:pt idx="115">
                  <c:v>1735091.4166302895</c:v>
                </c:pt>
                <c:pt idx="116">
                  <c:v>1733774.6387188241</c:v>
                </c:pt>
                <c:pt idx="117">
                  <c:v>1732461.3957806728</c:v>
                </c:pt>
                <c:pt idx="118">
                  <c:v>1731151.6751740044</c:v>
                </c:pt>
                <c:pt idx="119">
                  <c:v>1729845.4643134489</c:v>
                </c:pt>
                <c:pt idx="120">
                  <c:v>1728542.7506697963</c:v>
                </c:pt>
                <c:pt idx="121">
                  <c:v>1727243.5217696961</c:v>
                </c:pt>
                <c:pt idx="122">
                  <c:v>1725947.7651953576</c:v>
                </c:pt>
                <c:pt idx="123">
                  <c:v>1724655.4685842548</c:v>
                </c:pt>
                <c:pt idx="124">
                  <c:v>1723366.6196288303</c:v>
                </c:pt>
                <c:pt idx="125">
                  <c:v>1722081.206076202</c:v>
                </c:pt>
                <c:pt idx="126">
                  <c:v>1720799.2157278736</c:v>
                </c:pt>
                <c:pt idx="127">
                  <c:v>1719520.6364394433</c:v>
                </c:pt>
                <c:pt idx="128">
                  <c:v>1718245.4561203173</c:v>
                </c:pt>
                <c:pt idx="129">
                  <c:v>1716973.6627334238</c:v>
                </c:pt>
                <c:pt idx="130">
                  <c:v>1715705.2442949284</c:v>
                </c:pt>
                <c:pt idx="131">
                  <c:v>1714440.1888739527</c:v>
                </c:pt>
                <c:pt idx="132">
                  <c:v>1713178.4845922929</c:v>
                </c:pt>
                <c:pt idx="133">
                  <c:v>1711920.1196241414</c:v>
                </c:pt>
                <c:pt idx="134">
                  <c:v>1710665.0821958098</c:v>
                </c:pt>
                <c:pt idx="135">
                  <c:v>1709413.3605854528</c:v>
                </c:pt>
                <c:pt idx="136">
                  <c:v>1708164.9431227953</c:v>
                </c:pt>
                <c:pt idx="137">
                  <c:v>1706919.8181888605</c:v>
                </c:pt>
                <c:pt idx="138">
                  <c:v>1705677.9742156989</c:v>
                </c:pt>
                <c:pt idx="139">
                  <c:v>1704439.3996861191</c:v>
                </c:pt>
                <c:pt idx="140">
                  <c:v>1703204.0831334223</c:v>
                </c:pt>
                <c:pt idx="141">
                  <c:v>1701972.0131411364</c:v>
                </c:pt>
                <c:pt idx="142">
                  <c:v>1700743.1783427512</c:v>
                </c:pt>
                <c:pt idx="143">
                  <c:v>1699517.5674214577</c:v>
                </c:pt>
                <c:pt idx="144">
                  <c:v>1698295.1691098865</c:v>
                </c:pt>
                <c:pt idx="145">
                  <c:v>1697075.9721898488</c:v>
                </c:pt>
                <c:pt idx="146">
                  <c:v>1695859.96549208</c:v>
                </c:pt>
                <c:pt idx="147">
                  <c:v>1694647.1378959832</c:v>
                </c:pt>
                <c:pt idx="148">
                  <c:v>1693437.4783293752</c:v>
                </c:pt>
                <c:pt idx="149">
                  <c:v>1692230.9757682332</c:v>
                </c:pt>
                <c:pt idx="150">
                  <c:v>1691027.6192364441</c:v>
                </c:pt>
                <c:pt idx="151">
                  <c:v>1689827.3978055553</c:v>
                </c:pt>
                <c:pt idx="152">
                  <c:v>1688630.3005945256</c:v>
                </c:pt>
                <c:pt idx="153">
                  <c:v>1687436.3167694802</c:v>
                </c:pt>
                <c:pt idx="154">
                  <c:v>1686245.4355434626</c:v>
                </c:pt>
                <c:pt idx="155">
                  <c:v>1685057.6461761945</c:v>
                </c:pt>
                <c:pt idx="156">
                  <c:v>1683872.9379738313</c:v>
                </c:pt>
                <c:pt idx="157">
                  <c:v>1682691.3002887226</c:v>
                </c:pt>
                <c:pt idx="158">
                  <c:v>1681512.7225191714</c:v>
                </c:pt>
                <c:pt idx="159">
                  <c:v>1680337.1941091986</c:v>
                </c:pt>
                <c:pt idx="160">
                  <c:v>1679164.7045483044</c:v>
                </c:pt>
                <c:pt idx="161">
                  <c:v>1677995.2433712352</c:v>
                </c:pt>
                <c:pt idx="162">
                  <c:v>1676828.8001577486</c:v>
                </c:pt>
                <c:pt idx="163">
                  <c:v>1675665.3645323818</c:v>
                </c:pt>
                <c:pt idx="164">
                  <c:v>1674504.9261642217</c:v>
                </c:pt>
                <c:pt idx="165">
                  <c:v>1673347.474766674</c:v>
                </c:pt>
                <c:pt idx="166">
                  <c:v>1672193.0000972371</c:v>
                </c:pt>
                <c:pt idx="167">
                  <c:v>1671041.4919572738</c:v>
                </c:pt>
                <c:pt idx="168">
                  <c:v>1669892.9401917865</c:v>
                </c:pt>
                <c:pt idx="169">
                  <c:v>1668747.3346891943</c:v>
                </c:pt>
                <c:pt idx="170">
                  <c:v>1667604.6653811091</c:v>
                </c:pt>
                <c:pt idx="171">
                  <c:v>1666464.9222421153</c:v>
                </c:pt>
                <c:pt idx="172">
                  <c:v>1665328.0952895493</c:v>
                </c:pt>
                <c:pt idx="173">
                  <c:v>1664194.1745832819</c:v>
                </c:pt>
                <c:pt idx="174">
                  <c:v>1663063.1502254996</c:v>
                </c:pt>
                <c:pt idx="175">
                  <c:v>1661935.0123604897</c:v>
                </c:pt>
                <c:pt idx="176">
                  <c:v>1660809.7511744248</c:v>
                </c:pt>
                <c:pt idx="177">
                  <c:v>1659687.3568951499</c:v>
                </c:pt>
                <c:pt idx="178">
                  <c:v>1658567.8197919708</c:v>
                </c:pt>
                <c:pt idx="179">
                  <c:v>1657451.130175442</c:v>
                </c:pt>
                <c:pt idx="180">
                  <c:v>1656337.2783971573</c:v>
                </c:pt>
                <c:pt idx="181">
                  <c:v>1655226.2548495419</c:v>
                </c:pt>
                <c:pt idx="182">
                  <c:v>1654118.0499656452</c:v>
                </c:pt>
                <c:pt idx="183">
                  <c:v>1653012.6542189345</c:v>
                </c:pt>
                <c:pt idx="184">
                  <c:v>1651910.0581230898</c:v>
                </c:pt>
                <c:pt idx="185">
                  <c:v>1650810.2522318023</c:v>
                </c:pt>
                <c:pt idx="186">
                  <c:v>1649713.2271385689</c:v>
                </c:pt>
                <c:pt idx="187">
                  <c:v>1648618.9734764942</c:v>
                </c:pt>
                <c:pt idx="188">
                  <c:v>1647527.4819180886</c:v>
                </c:pt>
                <c:pt idx="189">
                  <c:v>1646438.7431750698</c:v>
                </c:pt>
                <c:pt idx="190">
                  <c:v>1645352.7479981661</c:v>
                </c:pt>
                <c:pt idx="191">
                  <c:v>1644269.4871769189</c:v>
                </c:pt>
                <c:pt idx="192">
                  <c:v>1643188.9515394883</c:v>
                </c:pt>
                <c:pt idx="193">
                  <c:v>1642111.1319524576</c:v>
                </c:pt>
                <c:pt idx="194">
                  <c:v>1641036.0193206426</c:v>
                </c:pt>
                <c:pt idx="195">
                  <c:v>1639963.6045868972</c:v>
                </c:pt>
                <c:pt idx="196">
                  <c:v>1638893.8787319241</c:v>
                </c:pt>
                <c:pt idx="197">
                  <c:v>1637826.832774085</c:v>
                </c:pt>
                <c:pt idx="198">
                  <c:v>1636762.4577692121</c:v>
                </c:pt>
                <c:pt idx="199">
                  <c:v>1635700.7448104199</c:v>
                </c:pt>
                <c:pt idx="200">
                  <c:v>1634641.6850279197</c:v>
                </c:pt>
                <c:pt idx="201">
                  <c:v>1633585.2695888346</c:v>
                </c:pt>
                <c:pt idx="202">
                  <c:v>1632531.489697014</c:v>
                </c:pt>
                <c:pt idx="203">
                  <c:v>1631480.3365928521</c:v>
                </c:pt>
                <c:pt idx="204">
                  <c:v>1630431.8015531045</c:v>
                </c:pt>
                <c:pt idx="205">
                  <c:v>1629385.8758907081</c:v>
                </c:pt>
                <c:pt idx="206">
                  <c:v>1628342.5509546003</c:v>
                </c:pt>
                <c:pt idx="207">
                  <c:v>1627301.8181295423</c:v>
                </c:pt>
                <c:pt idx="208">
                  <c:v>1626263.6688359375</c:v>
                </c:pt>
                <c:pt idx="209">
                  <c:v>1625228.0945296586</c:v>
                </c:pt>
                <c:pt idx="210">
                  <c:v>1624195.0867018686</c:v>
                </c:pt>
                <c:pt idx="211">
                  <c:v>1623164.6368788485</c:v>
                </c:pt>
                <c:pt idx="212">
                  <c:v>1622136.7366218222</c:v>
                </c:pt>
                <c:pt idx="213">
                  <c:v>1621111.3775267839</c:v>
                </c:pt>
                <c:pt idx="214">
                  <c:v>1620088.5512243258</c:v>
                </c:pt>
                <c:pt idx="215">
                  <c:v>1619068.2493794691</c:v>
                </c:pt>
                <c:pt idx="216">
                  <c:v>1618050.4636914919</c:v>
                </c:pt>
                <c:pt idx="217">
                  <c:v>1617035.1858937624</c:v>
                </c:pt>
                <c:pt idx="218">
                  <c:v>1616022.40775357</c:v>
                </c:pt>
                <c:pt idx="219">
                  <c:v>1615012.1210719575</c:v>
                </c:pt>
                <c:pt idx="220">
                  <c:v>1614004.3176835575</c:v>
                </c:pt>
                <c:pt idx="221">
                  <c:v>1612998.9894564259</c:v>
                </c:pt>
                <c:pt idx="222">
                  <c:v>1611996.1282918772</c:v>
                </c:pt>
                <c:pt idx="223">
                  <c:v>1610995.726124323</c:v>
                </c:pt>
                <c:pt idx="224">
                  <c:v>1609997.7749211092</c:v>
                </c:pt>
                <c:pt idx="225">
                  <c:v>1609002.2666823543</c:v>
                </c:pt>
                <c:pt idx="226">
                  <c:v>1608009.1934407894</c:v>
                </c:pt>
                <c:pt idx="227">
                  <c:v>1607018.5472615992</c:v>
                </c:pt>
                <c:pt idx="228">
                  <c:v>1606030.3202422629</c:v>
                </c:pt>
                <c:pt idx="229">
                  <c:v>1605044.5045123962</c:v>
                </c:pt>
                <c:pt idx="230">
                  <c:v>1604061.0922335968</c:v>
                </c:pt>
                <c:pt idx="231">
                  <c:v>1603080.0755992853</c:v>
                </c:pt>
                <c:pt idx="232">
                  <c:v>1602101.4468345533</c:v>
                </c:pt>
                <c:pt idx="233">
                  <c:v>1601125.1981960069</c:v>
                </c:pt>
                <c:pt idx="234">
                  <c:v>1600151.3219716153</c:v>
                </c:pt>
                <c:pt idx="235">
                  <c:v>1599179.8104805581</c:v>
                </c:pt>
                <c:pt idx="236">
                  <c:v>1598210.6560730729</c:v>
                </c:pt>
                <c:pt idx="237">
                  <c:v>1597243.8511303063</c:v>
                </c:pt>
                <c:pt idx="238">
                  <c:v>1596279.3880641619</c:v>
                </c:pt>
                <c:pt idx="239">
                  <c:v>1595317.2593171548</c:v>
                </c:pt>
                <c:pt idx="240">
                  <c:v>1594357.4573622593</c:v>
                </c:pt>
                <c:pt idx="241">
                  <c:v>1593399.9747027657</c:v>
                </c:pt>
                <c:pt idx="242">
                  <c:v>1592444.8038721313</c:v>
                </c:pt>
                <c:pt idx="243">
                  <c:v>1591491.9374338356</c:v>
                </c:pt>
                <c:pt idx="244">
                  <c:v>1590541.3679812364</c:v>
                </c:pt>
                <c:pt idx="245">
                  <c:v>1589593.0881374241</c:v>
                </c:pt>
                <c:pt idx="246">
                  <c:v>1588647.0905550802</c:v>
                </c:pt>
                <c:pt idx="247">
                  <c:v>1587703.3679163342</c:v>
                </c:pt>
                <c:pt idx="248">
                  <c:v>1586761.9129326222</c:v>
                </c:pt>
                <c:pt idx="249">
                  <c:v>1585822.7183445464</c:v>
                </c:pt>
                <c:pt idx="250">
                  <c:v>1584885.7769217351</c:v>
                </c:pt>
                <c:pt idx="251">
                  <c:v>1583951.0814627027</c:v>
                </c:pt>
                <c:pt idx="252">
                  <c:v>1583018.6247947128</c:v>
                </c:pt>
                <c:pt idx="253">
                  <c:v>1582088.3997736392</c:v>
                </c:pt>
                <c:pt idx="254">
                  <c:v>1581160.3992838303</c:v>
                </c:pt>
                <c:pt idx="255">
                  <c:v>1580234.6162379719</c:v>
                </c:pt>
                <c:pt idx="256">
                  <c:v>1579311.043576953</c:v>
                </c:pt>
                <c:pt idx="257">
                  <c:v>1578389.6742697298</c:v>
                </c:pt>
                <c:pt idx="258">
                  <c:v>1577470.5013131932</c:v>
                </c:pt>
                <c:pt idx="259">
                  <c:v>1576553.5177320354</c:v>
                </c:pt>
                <c:pt idx="260">
                  <c:v>1575638.7165786172</c:v>
                </c:pt>
                <c:pt idx="261">
                  <c:v>1574726.0909328363</c:v>
                </c:pt>
                <c:pt idx="262">
                  <c:v>1573815.6339019975</c:v>
                </c:pt>
                <c:pt idx="263">
                  <c:v>1572907.3386206808</c:v>
                </c:pt>
                <c:pt idx="264">
                  <c:v>1572001.1982506141</c:v>
                </c:pt>
                <c:pt idx="265">
                  <c:v>1571097.2059805421</c:v>
                </c:pt>
                <c:pt idx="266">
                  <c:v>1570195.355026101</c:v>
                </c:pt>
                <c:pt idx="267">
                  <c:v>1569295.638629688</c:v>
                </c:pt>
                <c:pt idx="268">
                  <c:v>1568398.0500603383</c:v>
                </c:pt>
                <c:pt idx="269">
                  <c:v>1567502.5826135962</c:v>
                </c:pt>
                <c:pt idx="270">
                  <c:v>1566609.2296113917</c:v>
                </c:pt>
                <c:pt idx="271">
                  <c:v>1565717.9844019148</c:v>
                </c:pt>
                <c:pt idx="272">
                  <c:v>1564828.8403594932</c:v>
                </c:pt>
                <c:pt idx="273">
                  <c:v>1563941.7908844668</c:v>
                </c:pt>
                <c:pt idx="274">
                  <c:v>1563056.8294030682</c:v>
                </c:pt>
                <c:pt idx="275">
                  <c:v>1562173.9493672983</c:v>
                </c:pt>
                <c:pt idx="276">
                  <c:v>1561293.1442548069</c:v>
                </c:pt>
                <c:pt idx="277">
                  <c:v>1560414.4075687712</c:v>
                </c:pt>
                <c:pt idx="278">
                  <c:v>1559537.7328377764</c:v>
                </c:pt>
                <c:pt idx="279">
                  <c:v>1558663.1136156968</c:v>
                </c:pt>
                <c:pt idx="280">
                  <c:v>1557790.5434815767</c:v>
                </c:pt>
                <c:pt idx="281">
                  <c:v>1556920.0160395131</c:v>
                </c:pt>
                <c:pt idx="282">
                  <c:v>1556051.5249185381</c:v>
                </c:pt>
                <c:pt idx="283">
                  <c:v>1555185.0637725028</c:v>
                </c:pt>
                <c:pt idx="284">
                  <c:v>1554320.6262799609</c:v>
                </c:pt>
                <c:pt idx="285">
                  <c:v>1553458.206144054</c:v>
                </c:pt>
                <c:pt idx="286">
                  <c:v>1552597.7970923958</c:v>
                </c:pt>
                <c:pt idx="287">
                  <c:v>1551739.3928769589</c:v>
                </c:pt>
                <c:pt idx="288">
                  <c:v>1550882.9872739622</c:v>
                </c:pt>
                <c:pt idx="289">
                  <c:v>1550028.5740837557</c:v>
                </c:pt>
                <c:pt idx="290">
                  <c:v>1549176.147130711</c:v>
                </c:pt>
                <c:pt idx="291">
                  <c:v>1548325.7002631077</c:v>
                </c:pt>
                <c:pt idx="292">
                  <c:v>1547477.2273530229</c:v>
                </c:pt>
                <c:pt idx="293">
                  <c:v>1546630.7222962221</c:v>
                </c:pt>
                <c:pt idx="294">
                  <c:v>1545786.1790120476</c:v>
                </c:pt>
                <c:pt idx="295">
                  <c:v>1544943.5914433098</c:v>
                </c:pt>
                <c:pt idx="296">
                  <c:v>1544102.95355618</c:v>
                </c:pt>
                <c:pt idx="297">
                  <c:v>1543264.2593400804</c:v>
                </c:pt>
                <c:pt idx="298">
                  <c:v>1542427.5028075771</c:v>
                </c:pt>
                <c:pt idx="299">
                  <c:v>1541592.6779942748</c:v>
                </c:pt>
                <c:pt idx="300">
                  <c:v>1540759.7789587085</c:v>
                </c:pt>
              </c:numCache>
            </c:numRef>
          </c:yVal>
        </c:ser>
        <c:ser>
          <c:idx val="1"/>
          <c:order val="1"/>
          <c:tx>
            <c:v>expected, t=0.3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expected3_r_0!$B$17:$B$1000</c:f>
              <c:numCache>
                <c:formatCode>General</c:formatCode>
                <c:ptCount val="984"/>
                <c:pt idx="0">
                  <c:v>1</c:v>
                </c:pt>
                <c:pt idx="1">
                  <c:v>1.0009999999999999</c:v>
                </c:pt>
                <c:pt idx="2">
                  <c:v>1.0019999999999998</c:v>
                </c:pt>
                <c:pt idx="3">
                  <c:v>1.0029999999999997</c:v>
                </c:pt>
                <c:pt idx="4">
                  <c:v>1.0039999999999996</c:v>
                </c:pt>
                <c:pt idx="5">
                  <c:v>1.0049999999999994</c:v>
                </c:pt>
                <c:pt idx="6">
                  <c:v>1.0059999999999993</c:v>
                </c:pt>
                <c:pt idx="7">
                  <c:v>1.0069999999999992</c:v>
                </c:pt>
                <c:pt idx="8">
                  <c:v>1.0079999999999991</c:v>
                </c:pt>
                <c:pt idx="9">
                  <c:v>1.008999999999999</c:v>
                </c:pt>
                <c:pt idx="10">
                  <c:v>1.0099999999999989</c:v>
                </c:pt>
                <c:pt idx="11">
                  <c:v>1.0109999999999988</c:v>
                </c:pt>
                <c:pt idx="12">
                  <c:v>1.0119999999999987</c:v>
                </c:pt>
                <c:pt idx="13">
                  <c:v>1.0129999999999986</c:v>
                </c:pt>
                <c:pt idx="14">
                  <c:v>1.0139999999999985</c:v>
                </c:pt>
                <c:pt idx="15">
                  <c:v>1.0149999999999983</c:v>
                </c:pt>
                <c:pt idx="16">
                  <c:v>1.0159999999999982</c:v>
                </c:pt>
                <c:pt idx="17">
                  <c:v>1.0169999999999981</c:v>
                </c:pt>
                <c:pt idx="18">
                  <c:v>1.017999999999998</c:v>
                </c:pt>
                <c:pt idx="19">
                  <c:v>1.0189999999999979</c:v>
                </c:pt>
                <c:pt idx="20">
                  <c:v>1.0199999999999978</c:v>
                </c:pt>
                <c:pt idx="21">
                  <c:v>1.0209999999999977</c:v>
                </c:pt>
                <c:pt idx="22">
                  <c:v>1.0219999999999976</c:v>
                </c:pt>
                <c:pt idx="23">
                  <c:v>1.0229999999999975</c:v>
                </c:pt>
                <c:pt idx="24">
                  <c:v>1.0239999999999974</c:v>
                </c:pt>
                <c:pt idx="25">
                  <c:v>1.0249999999999972</c:v>
                </c:pt>
                <c:pt idx="26">
                  <c:v>1.0259999999999971</c:v>
                </c:pt>
                <c:pt idx="27">
                  <c:v>1.026999999999997</c:v>
                </c:pt>
                <c:pt idx="28">
                  <c:v>1.0279999999999969</c:v>
                </c:pt>
                <c:pt idx="29">
                  <c:v>1.0289999999999968</c:v>
                </c:pt>
                <c:pt idx="30">
                  <c:v>1.0299999999999967</c:v>
                </c:pt>
                <c:pt idx="31">
                  <c:v>1.0309999999999966</c:v>
                </c:pt>
                <c:pt idx="32">
                  <c:v>1.0319999999999965</c:v>
                </c:pt>
                <c:pt idx="33">
                  <c:v>1.0329999999999964</c:v>
                </c:pt>
                <c:pt idx="34">
                  <c:v>1.0339999999999963</c:v>
                </c:pt>
                <c:pt idx="35">
                  <c:v>1.0349999999999961</c:v>
                </c:pt>
                <c:pt idx="36">
                  <c:v>1.035999999999996</c:v>
                </c:pt>
                <c:pt idx="37">
                  <c:v>1.0369999999999959</c:v>
                </c:pt>
                <c:pt idx="38">
                  <c:v>1.0379999999999958</c:v>
                </c:pt>
                <c:pt idx="39">
                  <c:v>1.0389999999999957</c:v>
                </c:pt>
                <c:pt idx="40">
                  <c:v>1.0399999999999956</c:v>
                </c:pt>
                <c:pt idx="41">
                  <c:v>1.0409999999999955</c:v>
                </c:pt>
                <c:pt idx="42">
                  <c:v>1.0419999999999954</c:v>
                </c:pt>
                <c:pt idx="43">
                  <c:v>1.0429999999999953</c:v>
                </c:pt>
                <c:pt idx="44">
                  <c:v>1.0439999999999952</c:v>
                </c:pt>
                <c:pt idx="45">
                  <c:v>1.044999999999995</c:v>
                </c:pt>
                <c:pt idx="46">
                  <c:v>1.0459999999999949</c:v>
                </c:pt>
                <c:pt idx="47">
                  <c:v>1.0469999999999948</c:v>
                </c:pt>
                <c:pt idx="48">
                  <c:v>1.0479999999999947</c:v>
                </c:pt>
                <c:pt idx="49">
                  <c:v>1.0489999999999946</c:v>
                </c:pt>
                <c:pt idx="50">
                  <c:v>1.0499999999999945</c:v>
                </c:pt>
                <c:pt idx="51">
                  <c:v>1.0509999999999944</c:v>
                </c:pt>
                <c:pt idx="52">
                  <c:v>1.0519999999999943</c:v>
                </c:pt>
                <c:pt idx="53">
                  <c:v>1.0529999999999942</c:v>
                </c:pt>
                <c:pt idx="54">
                  <c:v>1.0539999999999941</c:v>
                </c:pt>
                <c:pt idx="55">
                  <c:v>1.0549999999999939</c:v>
                </c:pt>
                <c:pt idx="56">
                  <c:v>1.0559999999999938</c:v>
                </c:pt>
                <c:pt idx="57">
                  <c:v>1.0569999999999937</c:v>
                </c:pt>
                <c:pt idx="58">
                  <c:v>1.0579999999999936</c:v>
                </c:pt>
                <c:pt idx="59">
                  <c:v>1.0589999999999935</c:v>
                </c:pt>
                <c:pt idx="60">
                  <c:v>1.0599999999999934</c:v>
                </c:pt>
                <c:pt idx="61">
                  <c:v>1.0609999999999933</c:v>
                </c:pt>
                <c:pt idx="62">
                  <c:v>1.0619999999999932</c:v>
                </c:pt>
                <c:pt idx="63">
                  <c:v>1.0629999999999931</c:v>
                </c:pt>
                <c:pt idx="64">
                  <c:v>1.063999999999993</c:v>
                </c:pt>
                <c:pt idx="65">
                  <c:v>1.0649999999999928</c:v>
                </c:pt>
                <c:pt idx="66">
                  <c:v>1.0659999999999927</c:v>
                </c:pt>
                <c:pt idx="67">
                  <c:v>1.0669999999999926</c:v>
                </c:pt>
                <c:pt idx="68">
                  <c:v>1.0679999999999925</c:v>
                </c:pt>
                <c:pt idx="69">
                  <c:v>1.0689999999999924</c:v>
                </c:pt>
                <c:pt idx="70">
                  <c:v>1.0699999999999923</c:v>
                </c:pt>
                <c:pt idx="71">
                  <c:v>1.0709999999999922</c:v>
                </c:pt>
                <c:pt idx="72">
                  <c:v>1.0719999999999921</c:v>
                </c:pt>
                <c:pt idx="73">
                  <c:v>1.072999999999992</c:v>
                </c:pt>
                <c:pt idx="74">
                  <c:v>1.0739999999999919</c:v>
                </c:pt>
                <c:pt idx="75">
                  <c:v>1.0749999999999917</c:v>
                </c:pt>
                <c:pt idx="76">
                  <c:v>1.0759999999999916</c:v>
                </c:pt>
                <c:pt idx="77">
                  <c:v>1.0769999999999915</c:v>
                </c:pt>
                <c:pt idx="78">
                  <c:v>1.0779999999999914</c:v>
                </c:pt>
                <c:pt idx="79">
                  <c:v>1.0789999999999913</c:v>
                </c:pt>
                <c:pt idx="80">
                  <c:v>1.0799999999999912</c:v>
                </c:pt>
                <c:pt idx="81">
                  <c:v>1.0809999999999911</c:v>
                </c:pt>
                <c:pt idx="82">
                  <c:v>1.081999999999991</c:v>
                </c:pt>
                <c:pt idx="83">
                  <c:v>1.0829999999999909</c:v>
                </c:pt>
                <c:pt idx="84">
                  <c:v>1.0839999999999907</c:v>
                </c:pt>
                <c:pt idx="85">
                  <c:v>1.0849999999999906</c:v>
                </c:pt>
                <c:pt idx="86">
                  <c:v>1.0859999999999905</c:v>
                </c:pt>
                <c:pt idx="87">
                  <c:v>1.0869999999999904</c:v>
                </c:pt>
                <c:pt idx="88">
                  <c:v>1.0879999999999903</c:v>
                </c:pt>
                <c:pt idx="89">
                  <c:v>1.0889999999999902</c:v>
                </c:pt>
                <c:pt idx="90">
                  <c:v>1.0899999999999901</c:v>
                </c:pt>
                <c:pt idx="91">
                  <c:v>1.09099999999999</c:v>
                </c:pt>
                <c:pt idx="92">
                  <c:v>1.0919999999999899</c:v>
                </c:pt>
                <c:pt idx="93">
                  <c:v>1.0929999999999898</c:v>
                </c:pt>
                <c:pt idx="94">
                  <c:v>1.0939999999999896</c:v>
                </c:pt>
                <c:pt idx="95">
                  <c:v>1.0949999999999895</c:v>
                </c:pt>
                <c:pt idx="96">
                  <c:v>1.0959999999999894</c:v>
                </c:pt>
                <c:pt idx="97">
                  <c:v>1.0969999999999893</c:v>
                </c:pt>
                <c:pt idx="98">
                  <c:v>1.0979999999999892</c:v>
                </c:pt>
                <c:pt idx="99">
                  <c:v>1.0989999999999891</c:v>
                </c:pt>
                <c:pt idx="100">
                  <c:v>1.099999999999989</c:v>
                </c:pt>
                <c:pt idx="101">
                  <c:v>1.1009999999999889</c:v>
                </c:pt>
                <c:pt idx="102">
                  <c:v>1.1019999999999888</c:v>
                </c:pt>
                <c:pt idx="103">
                  <c:v>1.1029999999999887</c:v>
                </c:pt>
                <c:pt idx="104">
                  <c:v>1.1039999999999885</c:v>
                </c:pt>
                <c:pt idx="105">
                  <c:v>1.1049999999999884</c:v>
                </c:pt>
                <c:pt idx="106">
                  <c:v>1.1059999999999883</c:v>
                </c:pt>
                <c:pt idx="107">
                  <c:v>1.1069999999999882</c:v>
                </c:pt>
                <c:pt idx="108">
                  <c:v>1.1079999999999881</c:v>
                </c:pt>
                <c:pt idx="109">
                  <c:v>1.108999999999988</c:v>
                </c:pt>
                <c:pt idx="110">
                  <c:v>1.1099999999999879</c:v>
                </c:pt>
                <c:pt idx="111">
                  <c:v>1.1109999999999878</c:v>
                </c:pt>
                <c:pt idx="112">
                  <c:v>1.1119999999999877</c:v>
                </c:pt>
                <c:pt idx="113">
                  <c:v>1.1129999999999876</c:v>
                </c:pt>
                <c:pt idx="114">
                  <c:v>1.1139999999999874</c:v>
                </c:pt>
                <c:pt idx="115">
                  <c:v>1.1149999999999873</c:v>
                </c:pt>
                <c:pt idx="116">
                  <c:v>1.1159999999999872</c:v>
                </c:pt>
                <c:pt idx="117">
                  <c:v>1.1169999999999871</c:v>
                </c:pt>
                <c:pt idx="118">
                  <c:v>1.117999999999987</c:v>
                </c:pt>
                <c:pt idx="119">
                  <c:v>1.1189999999999869</c:v>
                </c:pt>
                <c:pt idx="120">
                  <c:v>1.1199999999999868</c:v>
                </c:pt>
                <c:pt idx="121">
                  <c:v>1.1209999999999867</c:v>
                </c:pt>
                <c:pt idx="122">
                  <c:v>1.1219999999999866</c:v>
                </c:pt>
                <c:pt idx="123">
                  <c:v>1.1229999999999865</c:v>
                </c:pt>
                <c:pt idx="124">
                  <c:v>1.1239999999999863</c:v>
                </c:pt>
                <c:pt idx="125">
                  <c:v>1.1249999999999862</c:v>
                </c:pt>
                <c:pt idx="126">
                  <c:v>1.1259999999999861</c:v>
                </c:pt>
                <c:pt idx="127">
                  <c:v>1.126999999999986</c:v>
                </c:pt>
                <c:pt idx="128">
                  <c:v>1.1279999999999859</c:v>
                </c:pt>
                <c:pt idx="129">
                  <c:v>1.1289999999999858</c:v>
                </c:pt>
                <c:pt idx="130">
                  <c:v>1.1299999999999857</c:v>
                </c:pt>
                <c:pt idx="131">
                  <c:v>1.1309999999999856</c:v>
                </c:pt>
                <c:pt idx="132">
                  <c:v>1.1319999999999855</c:v>
                </c:pt>
                <c:pt idx="133">
                  <c:v>1.1329999999999854</c:v>
                </c:pt>
                <c:pt idx="134">
                  <c:v>1.1339999999999852</c:v>
                </c:pt>
                <c:pt idx="135">
                  <c:v>1.1349999999999851</c:v>
                </c:pt>
                <c:pt idx="136">
                  <c:v>1.135999999999985</c:v>
                </c:pt>
                <c:pt idx="137">
                  <c:v>1.1369999999999849</c:v>
                </c:pt>
                <c:pt idx="138">
                  <c:v>1.1379999999999848</c:v>
                </c:pt>
                <c:pt idx="139">
                  <c:v>1.1389999999999847</c:v>
                </c:pt>
                <c:pt idx="140">
                  <c:v>1.1399999999999846</c:v>
                </c:pt>
                <c:pt idx="141">
                  <c:v>1.1409999999999845</c:v>
                </c:pt>
                <c:pt idx="142">
                  <c:v>1.1419999999999844</c:v>
                </c:pt>
                <c:pt idx="143">
                  <c:v>1.1429999999999843</c:v>
                </c:pt>
                <c:pt idx="144">
                  <c:v>1.1439999999999841</c:v>
                </c:pt>
                <c:pt idx="145">
                  <c:v>1.144999999999984</c:v>
                </c:pt>
                <c:pt idx="146">
                  <c:v>1.1459999999999839</c:v>
                </c:pt>
                <c:pt idx="147">
                  <c:v>1.1469999999999838</c:v>
                </c:pt>
                <c:pt idx="148">
                  <c:v>1.1479999999999837</c:v>
                </c:pt>
                <c:pt idx="149">
                  <c:v>1.1489999999999836</c:v>
                </c:pt>
                <c:pt idx="150">
                  <c:v>1.1499999999999835</c:v>
                </c:pt>
                <c:pt idx="151">
                  <c:v>1.1509999999999834</c:v>
                </c:pt>
                <c:pt idx="152">
                  <c:v>1.1519999999999833</c:v>
                </c:pt>
                <c:pt idx="153">
                  <c:v>1.1529999999999831</c:v>
                </c:pt>
                <c:pt idx="154">
                  <c:v>1.153999999999983</c:v>
                </c:pt>
                <c:pt idx="155">
                  <c:v>1.1549999999999829</c:v>
                </c:pt>
                <c:pt idx="156">
                  <c:v>1.1559999999999828</c:v>
                </c:pt>
                <c:pt idx="157">
                  <c:v>1.1569999999999827</c:v>
                </c:pt>
                <c:pt idx="158">
                  <c:v>1.1579999999999826</c:v>
                </c:pt>
                <c:pt idx="159">
                  <c:v>1.1589999999999825</c:v>
                </c:pt>
                <c:pt idx="160">
                  <c:v>1.1599999999999824</c:v>
                </c:pt>
                <c:pt idx="161">
                  <c:v>1.1609999999999823</c:v>
                </c:pt>
                <c:pt idx="162">
                  <c:v>1.1619999999999822</c:v>
                </c:pt>
                <c:pt idx="163">
                  <c:v>1.162999999999982</c:v>
                </c:pt>
                <c:pt idx="164">
                  <c:v>1.1639999999999819</c:v>
                </c:pt>
                <c:pt idx="165">
                  <c:v>1.1649999999999818</c:v>
                </c:pt>
                <c:pt idx="166">
                  <c:v>1.1659999999999817</c:v>
                </c:pt>
                <c:pt idx="167">
                  <c:v>1.1669999999999816</c:v>
                </c:pt>
                <c:pt idx="168">
                  <c:v>1.1679999999999815</c:v>
                </c:pt>
                <c:pt idx="169">
                  <c:v>1.1689999999999814</c:v>
                </c:pt>
                <c:pt idx="170">
                  <c:v>1.1699999999999813</c:v>
                </c:pt>
                <c:pt idx="171">
                  <c:v>1.1709999999999812</c:v>
                </c:pt>
                <c:pt idx="172">
                  <c:v>1.1719999999999811</c:v>
                </c:pt>
                <c:pt idx="173">
                  <c:v>1.1729999999999809</c:v>
                </c:pt>
                <c:pt idx="174">
                  <c:v>1.1739999999999808</c:v>
                </c:pt>
                <c:pt idx="175">
                  <c:v>1.1749999999999807</c:v>
                </c:pt>
                <c:pt idx="176">
                  <c:v>1.1759999999999806</c:v>
                </c:pt>
                <c:pt idx="177">
                  <c:v>1.1769999999999805</c:v>
                </c:pt>
                <c:pt idx="178">
                  <c:v>1.1779999999999804</c:v>
                </c:pt>
                <c:pt idx="179">
                  <c:v>1.1789999999999803</c:v>
                </c:pt>
                <c:pt idx="180">
                  <c:v>1.1799999999999802</c:v>
                </c:pt>
                <c:pt idx="181">
                  <c:v>1.1809999999999801</c:v>
                </c:pt>
                <c:pt idx="182">
                  <c:v>1.18199999999998</c:v>
                </c:pt>
                <c:pt idx="183">
                  <c:v>1.1829999999999798</c:v>
                </c:pt>
                <c:pt idx="184">
                  <c:v>1.1839999999999797</c:v>
                </c:pt>
                <c:pt idx="185">
                  <c:v>1.1849999999999796</c:v>
                </c:pt>
                <c:pt idx="186">
                  <c:v>1.1859999999999795</c:v>
                </c:pt>
                <c:pt idx="187">
                  <c:v>1.1869999999999794</c:v>
                </c:pt>
                <c:pt idx="188">
                  <c:v>1.1879999999999793</c:v>
                </c:pt>
                <c:pt idx="189">
                  <c:v>1.1889999999999792</c:v>
                </c:pt>
                <c:pt idx="190">
                  <c:v>1.1899999999999791</c:v>
                </c:pt>
                <c:pt idx="191">
                  <c:v>1.190999999999979</c:v>
                </c:pt>
                <c:pt idx="192">
                  <c:v>1.1919999999999789</c:v>
                </c:pt>
                <c:pt idx="193">
                  <c:v>1.1929999999999787</c:v>
                </c:pt>
                <c:pt idx="194">
                  <c:v>1.1939999999999786</c:v>
                </c:pt>
                <c:pt idx="195">
                  <c:v>1.1949999999999785</c:v>
                </c:pt>
                <c:pt idx="196">
                  <c:v>1.1959999999999784</c:v>
                </c:pt>
                <c:pt idx="197">
                  <c:v>1.1969999999999783</c:v>
                </c:pt>
                <c:pt idx="198">
                  <c:v>1.1979999999999782</c:v>
                </c:pt>
                <c:pt idx="199">
                  <c:v>1.1989999999999781</c:v>
                </c:pt>
                <c:pt idx="200">
                  <c:v>1.199999999999978</c:v>
                </c:pt>
                <c:pt idx="201">
                  <c:v>1.2009999999999779</c:v>
                </c:pt>
                <c:pt idx="202">
                  <c:v>1.2019999999999778</c:v>
                </c:pt>
                <c:pt idx="203">
                  <c:v>1.2029999999999776</c:v>
                </c:pt>
                <c:pt idx="204">
                  <c:v>1.2039999999999775</c:v>
                </c:pt>
                <c:pt idx="205">
                  <c:v>1.2049999999999774</c:v>
                </c:pt>
                <c:pt idx="206">
                  <c:v>1.2059999999999773</c:v>
                </c:pt>
                <c:pt idx="207">
                  <c:v>1.2069999999999772</c:v>
                </c:pt>
                <c:pt idx="208">
                  <c:v>1.2079999999999771</c:v>
                </c:pt>
                <c:pt idx="209">
                  <c:v>1.208999999999977</c:v>
                </c:pt>
                <c:pt idx="210">
                  <c:v>1.2099999999999769</c:v>
                </c:pt>
                <c:pt idx="211">
                  <c:v>1.2109999999999768</c:v>
                </c:pt>
                <c:pt idx="212">
                  <c:v>1.2119999999999767</c:v>
                </c:pt>
                <c:pt idx="213">
                  <c:v>1.2129999999999765</c:v>
                </c:pt>
                <c:pt idx="214">
                  <c:v>1.2139999999999764</c:v>
                </c:pt>
                <c:pt idx="215">
                  <c:v>1.2149999999999763</c:v>
                </c:pt>
                <c:pt idx="216">
                  <c:v>1.2159999999999762</c:v>
                </c:pt>
                <c:pt idx="217">
                  <c:v>1.2169999999999761</c:v>
                </c:pt>
                <c:pt idx="218">
                  <c:v>1.217999999999976</c:v>
                </c:pt>
                <c:pt idx="219">
                  <c:v>1.2189999999999759</c:v>
                </c:pt>
                <c:pt idx="220">
                  <c:v>1.2199999999999758</c:v>
                </c:pt>
                <c:pt idx="221">
                  <c:v>1.2209999999999757</c:v>
                </c:pt>
                <c:pt idx="222">
                  <c:v>1.2219999999999756</c:v>
                </c:pt>
                <c:pt idx="223">
                  <c:v>1.2229999999999754</c:v>
                </c:pt>
                <c:pt idx="224">
                  <c:v>1.2239999999999753</c:v>
                </c:pt>
                <c:pt idx="225">
                  <c:v>1.2249999999999752</c:v>
                </c:pt>
                <c:pt idx="226">
                  <c:v>1.2259999999999751</c:v>
                </c:pt>
                <c:pt idx="227">
                  <c:v>1.226999999999975</c:v>
                </c:pt>
                <c:pt idx="228">
                  <c:v>1.2279999999999749</c:v>
                </c:pt>
                <c:pt idx="229">
                  <c:v>1.2289999999999748</c:v>
                </c:pt>
                <c:pt idx="230">
                  <c:v>1.2299999999999747</c:v>
                </c:pt>
                <c:pt idx="231">
                  <c:v>1.2309999999999746</c:v>
                </c:pt>
                <c:pt idx="232">
                  <c:v>1.2319999999999744</c:v>
                </c:pt>
                <c:pt idx="233">
                  <c:v>1.2329999999999743</c:v>
                </c:pt>
                <c:pt idx="234">
                  <c:v>1.2339999999999742</c:v>
                </c:pt>
                <c:pt idx="235">
                  <c:v>1.2349999999999741</c:v>
                </c:pt>
                <c:pt idx="236">
                  <c:v>1.235999999999974</c:v>
                </c:pt>
                <c:pt idx="237">
                  <c:v>1.2369999999999739</c:v>
                </c:pt>
                <c:pt idx="238">
                  <c:v>1.2379999999999738</c:v>
                </c:pt>
                <c:pt idx="239">
                  <c:v>1.2389999999999737</c:v>
                </c:pt>
                <c:pt idx="240">
                  <c:v>1.2399999999999736</c:v>
                </c:pt>
                <c:pt idx="241">
                  <c:v>1.2409999999999735</c:v>
                </c:pt>
                <c:pt idx="242">
                  <c:v>1.2419999999999733</c:v>
                </c:pt>
                <c:pt idx="243">
                  <c:v>1.2429999999999732</c:v>
                </c:pt>
                <c:pt idx="244">
                  <c:v>1.2439999999999731</c:v>
                </c:pt>
                <c:pt idx="245">
                  <c:v>1.244999999999973</c:v>
                </c:pt>
                <c:pt idx="246">
                  <c:v>1.2459999999999729</c:v>
                </c:pt>
                <c:pt idx="247">
                  <c:v>1.2469999999999728</c:v>
                </c:pt>
                <c:pt idx="248">
                  <c:v>1.2479999999999727</c:v>
                </c:pt>
                <c:pt idx="249">
                  <c:v>1.2489999999999726</c:v>
                </c:pt>
                <c:pt idx="250">
                  <c:v>1.2499999999999725</c:v>
                </c:pt>
                <c:pt idx="251">
                  <c:v>1.2509999999999724</c:v>
                </c:pt>
                <c:pt idx="252">
                  <c:v>1.2519999999999722</c:v>
                </c:pt>
                <c:pt idx="253">
                  <c:v>1.2529999999999721</c:v>
                </c:pt>
                <c:pt idx="254">
                  <c:v>1.253999999999972</c:v>
                </c:pt>
                <c:pt idx="255">
                  <c:v>1.2549999999999719</c:v>
                </c:pt>
                <c:pt idx="256">
                  <c:v>1.2559999999999718</c:v>
                </c:pt>
                <c:pt idx="257">
                  <c:v>1.2569999999999717</c:v>
                </c:pt>
                <c:pt idx="258">
                  <c:v>1.2579999999999716</c:v>
                </c:pt>
                <c:pt idx="259">
                  <c:v>1.2589999999999715</c:v>
                </c:pt>
                <c:pt idx="260">
                  <c:v>1.2599999999999714</c:v>
                </c:pt>
                <c:pt idx="261">
                  <c:v>1.2609999999999713</c:v>
                </c:pt>
                <c:pt idx="262">
                  <c:v>1.2619999999999711</c:v>
                </c:pt>
                <c:pt idx="263">
                  <c:v>1.262999999999971</c:v>
                </c:pt>
                <c:pt idx="264">
                  <c:v>1.2639999999999709</c:v>
                </c:pt>
                <c:pt idx="265">
                  <c:v>1.2649999999999708</c:v>
                </c:pt>
                <c:pt idx="266">
                  <c:v>1.2659999999999707</c:v>
                </c:pt>
                <c:pt idx="267">
                  <c:v>1.2669999999999706</c:v>
                </c:pt>
                <c:pt idx="268">
                  <c:v>1.2679999999999705</c:v>
                </c:pt>
                <c:pt idx="269">
                  <c:v>1.2689999999999704</c:v>
                </c:pt>
                <c:pt idx="270">
                  <c:v>1.2699999999999703</c:v>
                </c:pt>
                <c:pt idx="271">
                  <c:v>1.2709999999999702</c:v>
                </c:pt>
                <c:pt idx="272">
                  <c:v>1.27199999999997</c:v>
                </c:pt>
                <c:pt idx="273">
                  <c:v>1.2729999999999699</c:v>
                </c:pt>
                <c:pt idx="274">
                  <c:v>1.2739999999999698</c:v>
                </c:pt>
                <c:pt idx="275">
                  <c:v>1.2749999999999697</c:v>
                </c:pt>
                <c:pt idx="276">
                  <c:v>1.2759999999999696</c:v>
                </c:pt>
                <c:pt idx="277">
                  <c:v>1.2769999999999695</c:v>
                </c:pt>
                <c:pt idx="278">
                  <c:v>1.2779999999999694</c:v>
                </c:pt>
                <c:pt idx="279">
                  <c:v>1.2789999999999693</c:v>
                </c:pt>
                <c:pt idx="280">
                  <c:v>1.2799999999999692</c:v>
                </c:pt>
                <c:pt idx="281">
                  <c:v>1.2809999999999691</c:v>
                </c:pt>
                <c:pt idx="282">
                  <c:v>1.2819999999999689</c:v>
                </c:pt>
                <c:pt idx="283">
                  <c:v>1.2829999999999688</c:v>
                </c:pt>
                <c:pt idx="284">
                  <c:v>1.2839999999999687</c:v>
                </c:pt>
                <c:pt idx="285">
                  <c:v>1.2849999999999686</c:v>
                </c:pt>
                <c:pt idx="286">
                  <c:v>1.2859999999999685</c:v>
                </c:pt>
                <c:pt idx="287">
                  <c:v>1.2869999999999684</c:v>
                </c:pt>
                <c:pt idx="288">
                  <c:v>1.2879999999999683</c:v>
                </c:pt>
                <c:pt idx="289">
                  <c:v>1.2889999999999682</c:v>
                </c:pt>
                <c:pt idx="290">
                  <c:v>1.2899999999999681</c:v>
                </c:pt>
                <c:pt idx="291">
                  <c:v>1.290999999999968</c:v>
                </c:pt>
                <c:pt idx="292">
                  <c:v>1.2919999999999678</c:v>
                </c:pt>
                <c:pt idx="293">
                  <c:v>1.2929999999999677</c:v>
                </c:pt>
                <c:pt idx="294">
                  <c:v>1.2939999999999676</c:v>
                </c:pt>
                <c:pt idx="295">
                  <c:v>1.2949999999999675</c:v>
                </c:pt>
                <c:pt idx="296">
                  <c:v>1.2959999999999674</c:v>
                </c:pt>
                <c:pt idx="297">
                  <c:v>1.2969999999999673</c:v>
                </c:pt>
                <c:pt idx="298">
                  <c:v>1.2979999999999672</c:v>
                </c:pt>
                <c:pt idx="299">
                  <c:v>1.2989999999999671</c:v>
                </c:pt>
                <c:pt idx="300">
                  <c:v>1.299999999999967</c:v>
                </c:pt>
              </c:numCache>
            </c:numRef>
          </c:xVal>
          <c:yVal>
            <c:numRef>
              <c:f>expected3_r_0!$X$17:$X$1000</c:f>
              <c:numCache>
                <c:formatCode>0.000000000000000E+00</c:formatCode>
                <c:ptCount val="984"/>
                <c:pt idx="0">
                  <c:v>0</c:v>
                </c:pt>
                <c:pt idx="1">
                  <c:v>48211.550167927642</c:v>
                </c:pt>
                <c:pt idx="2">
                  <c:v>96327.65900232947</c:v>
                </c:pt>
                <c:pt idx="3">
                  <c:v>144297.94402003457</c:v>
                </c:pt>
                <c:pt idx="4">
                  <c:v>192072.43644443032</c:v>
                </c:pt>
                <c:pt idx="5">
                  <c:v>239601.7346231296</c:v>
                </c:pt>
                <c:pt idx="6">
                  <c:v>286837.15506087174</c:v>
                </c:pt>
                <c:pt idx="7">
                  <c:v>333730.87839357433</c:v>
                </c:pt>
                <c:pt idx="8">
                  <c:v>380236.09305180656</c:v>
                </c:pt>
                <c:pt idx="9">
                  <c:v>426307.13220605592</c:v>
                </c:pt>
                <c:pt idx="10">
                  <c:v>471899.60560335021</c:v>
                </c:pt>
                <c:pt idx="11">
                  <c:v>516970.52485105593</c:v>
                </c:pt>
                <c:pt idx="12">
                  <c:v>561478.42547221808</c:v>
                </c:pt>
                <c:pt idx="13">
                  <c:v>605383.46739822323</c:v>
                </c:pt>
                <c:pt idx="14">
                  <c:v>648647.5503326389</c:v>
                </c:pt>
                <c:pt idx="15">
                  <c:v>691234.4012983212</c:v>
                </c:pt>
                <c:pt idx="16">
                  <c:v>733109.66178592865</c:v>
                </c:pt>
                <c:pt idx="17">
                  <c:v>774240.96425484738</c:v>
                </c:pt>
                <c:pt idx="18">
                  <c:v>814598.00697632367</c:v>
                </c:pt>
                <c:pt idx="19">
                  <c:v>854152.58795620385</c:v>
                </c:pt>
                <c:pt idx="20">
                  <c:v>892878.68265108834</c:v>
                </c:pt>
                <c:pt idx="21">
                  <c:v>930752.46508717362</c:v>
                </c:pt>
                <c:pt idx="22">
                  <c:v>967752.34005988506</c:v>
                </c:pt>
                <c:pt idx="23">
                  <c:v>1003858.9618204236</c:v>
                </c:pt>
                <c:pt idx="24">
                  <c:v>1039055.2431115576</c:v>
                </c:pt>
                <c:pt idx="25">
                  <c:v>1073326.3751550419</c:v>
                </c:pt>
                <c:pt idx="26">
                  <c:v>1106659.7514402806</c:v>
                </c:pt>
                <c:pt idx="27">
                  <c:v>1139045.0355356713</c:v>
                </c:pt>
                <c:pt idx="28">
                  <c:v>1170474.0832863753</c:v>
                </c:pt>
                <c:pt idx="29">
                  <c:v>1200940.9188517756</c:v>
                </c:pt>
                <c:pt idx="30">
                  <c:v>1230441.691473528</c:v>
                </c:pt>
                <c:pt idx="31">
                  <c:v>1258974.6500402684</c:v>
                </c:pt>
                <c:pt idx="32">
                  <c:v>1286539.5305275349</c:v>
                </c:pt>
                <c:pt idx="33">
                  <c:v>1313139.580419899</c:v>
                </c:pt>
                <c:pt idx="34">
                  <c:v>1338778.1825916595</c:v>
                </c:pt>
                <c:pt idx="35">
                  <c:v>1363461.4598176815</c:v>
                </c:pt>
                <c:pt idx="36">
                  <c:v>1387196.9122681415</c:v>
                </c:pt>
                <c:pt idx="37">
                  <c:v>1409993.8067487366</c:v>
                </c:pt>
                <c:pt idx="38">
                  <c:v>1431862.9657520913</c:v>
                </c:pt>
                <c:pt idx="39">
                  <c:v>1452816.6769438908</c:v>
                </c:pt>
                <c:pt idx="40">
                  <c:v>1472868.6751820021</c:v>
                </c:pt>
                <c:pt idx="41">
                  <c:v>1492033.7494290825</c:v>
                </c:pt>
                <c:pt idx="42">
                  <c:v>1510328.0914468579</c:v>
                </c:pt>
                <c:pt idx="43">
                  <c:v>1527768.9012597017</c:v>
                </c:pt>
                <c:pt idx="44">
                  <c:v>1544374.4276332373</c:v>
                </c:pt>
                <c:pt idx="45">
                  <c:v>1560163.625408682</c:v>
                </c:pt>
                <c:pt idx="46">
                  <c:v>1575156.4668808691</c:v>
                </c:pt>
                <c:pt idx="47">
                  <c:v>1589373.4184905491</c:v>
                </c:pt>
                <c:pt idx="48">
                  <c:v>1602835.7282598787</c:v>
                </c:pt>
                <c:pt idx="49">
                  <c:v>1615564.9884767411</c:v>
                </c:pt>
                <c:pt idx="50">
                  <c:v>1627583.3628123293</c:v>
                </c:pt>
                <c:pt idx="51">
                  <c:v>1638913.2038575828</c:v>
                </c:pt>
                <c:pt idx="52">
                  <c:v>1649577.2485691749</c:v>
                </c:pt>
                <c:pt idx="53">
                  <c:v>1659598.2963379363</c:v>
                </c:pt>
                <c:pt idx="54">
                  <c:v>1668999.255380129</c:v>
                </c:pt>
                <c:pt idx="55">
                  <c:v>1677803.1151838109</c:v>
                </c:pt>
                <c:pt idx="56">
                  <c:v>1686032.7381850672</c:v>
                </c:pt>
                <c:pt idx="57">
                  <c:v>1693710.8792599342</c:v>
                </c:pt>
                <c:pt idx="58">
                  <c:v>1700860.1626089104</c:v>
                </c:pt>
                <c:pt idx="59">
                  <c:v>1707502.917589325</c:v>
                </c:pt>
                <c:pt idx="60">
                  <c:v>1713661.2029406857</c:v>
                </c:pt>
                <c:pt idx="61">
                  <c:v>1719356.7269414649</c:v>
                </c:pt>
                <c:pt idx="62">
                  <c:v>1724610.8443679472</c:v>
                </c:pt>
                <c:pt idx="63">
                  <c:v>1729444.4493423188</c:v>
                </c:pt>
                <c:pt idx="64">
                  <c:v>1733877.987387557</c:v>
                </c:pt>
                <c:pt idx="65">
                  <c:v>1737931.4031704529</c:v>
                </c:pt>
                <c:pt idx="66">
                  <c:v>1741624.1420822646</c:v>
                </c:pt>
                <c:pt idx="67">
                  <c:v>1744975.0784535669</c:v>
                </c:pt>
                <c:pt idx="68">
                  <c:v>1748002.5293776526</c:v>
                </c:pt>
                <c:pt idx="69">
                  <c:v>1750724.2285308107</c:v>
                </c:pt>
                <c:pt idx="70">
                  <c:v>1753157.3084903087</c:v>
                </c:pt>
                <c:pt idx="71">
                  <c:v>1755318.3089960506</c:v>
                </c:pt>
                <c:pt idx="72">
                  <c:v>1757223.1405866321</c:v>
                </c:pt>
                <c:pt idx="73">
                  <c:v>1758887.1016379721</c:v>
                </c:pt>
                <c:pt idx="74">
                  <c:v>1760324.8713194262</c:v>
                </c:pt>
                <c:pt idx="75">
                  <c:v>1761550.5108427051</c:v>
                </c:pt>
                <c:pt idx="76">
                  <c:v>1762577.4670701872</c:v>
                </c:pt>
                <c:pt idx="77">
                  <c:v>1763418.5764376123</c:v>
                </c:pt>
                <c:pt idx="78">
                  <c:v>1764086.0805709264</c:v>
                </c:pt>
                <c:pt idx="79">
                  <c:v>1764591.6232664422</c:v>
                </c:pt>
                <c:pt idx="80">
                  <c:v>1764946.2706346109</c:v>
                </c:pt>
                <c:pt idx="81">
                  <c:v>1765160.5212446502</c:v>
                </c:pt>
                <c:pt idx="82">
                  <c:v>1765244.3199614719</c:v>
                </c:pt>
                <c:pt idx="83">
                  <c:v>1765207.0728684412</c:v>
                </c:pt>
                <c:pt idx="84">
                  <c:v>1765057.6631152388</c:v>
                </c:pt>
                <c:pt idx="85">
                  <c:v>1764804.4667530616</c:v>
                </c:pt>
                <c:pt idx="86">
                  <c:v>1764455.3733002222</c:v>
                </c:pt>
                <c:pt idx="87">
                  <c:v>1764017.7981840158</c:v>
                </c:pt>
                <c:pt idx="88">
                  <c:v>1763498.7046129722</c:v>
                </c:pt>
                <c:pt idx="89">
                  <c:v>1762904.6208942323</c:v>
                </c:pt>
                <c:pt idx="90">
                  <c:v>1762241.6589010074</c:v>
                </c:pt>
                <c:pt idx="91">
                  <c:v>1761515.5325675686</c:v>
                </c:pt>
                <c:pt idx="92">
                  <c:v>1760731.5763182999</c:v>
                </c:pt>
                <c:pt idx="93">
                  <c:v>1759894.7633460017</c:v>
                </c:pt>
                <c:pt idx="94">
                  <c:v>1759009.7236630723</c:v>
                </c:pt>
                <c:pt idx="95">
                  <c:v>1758080.7618574086</c:v>
                </c:pt>
                <c:pt idx="96">
                  <c:v>1757111.8744928231</c:v>
                </c:pt>
                <c:pt idx="97">
                  <c:v>1756106.7669380736</c:v>
                </c:pt>
                <c:pt idx="98">
                  <c:v>1755068.8705957537</c:v>
                </c:pt>
                <c:pt idx="99">
                  <c:v>1754001.3578517549</c:v>
                </c:pt>
                <c:pt idx="100">
                  <c:v>1752907.1583801478</c:v>
                </c:pt>
                <c:pt idx="101">
                  <c:v>1751788.9739074376</c:v>
                </c:pt>
                <c:pt idx="102">
                  <c:v>1750649.2926179101</c:v>
                </c:pt>
                <c:pt idx="103">
                  <c:v>1749490.4029750286</c:v>
                </c:pt>
                <c:pt idx="104">
                  <c:v>1748314.4069490698</c:v>
                </c:pt>
                <c:pt idx="105">
                  <c:v>1747123.2326456474</c:v>
                </c:pt>
                <c:pt idx="106">
                  <c:v>1745918.646333837</c:v>
                </c:pt>
                <c:pt idx="107">
                  <c:v>1744702.2638762533</c:v>
                </c:pt>
                <c:pt idx="108">
                  <c:v>1743475.5615667079</c:v>
                </c:pt>
                <c:pt idx="109">
                  <c:v>1742239.8863839633</c:v>
                </c:pt>
                <c:pt idx="110">
                  <c:v>1740996.465672629</c:v>
                </c:pt>
                <c:pt idx="111">
                  <c:v>1739746.4162644469</c:v>
                </c:pt>
                <c:pt idx="112">
                  <c:v>1738490.7530550756</c:v>
                </c:pt>
                <c:pt idx="113">
                  <c:v>1737230.3970530578</c:v>
                </c:pt>
                <c:pt idx="114">
                  <c:v>1735966.1829189402</c:v>
                </c:pt>
                <c:pt idx="115">
                  <c:v>1734698.8660015366</c:v>
                </c:pt>
                <c:pt idx="116">
                  <c:v>1733429.1289657615</c:v>
                </c:pt>
                <c:pt idx="117">
                  <c:v>1732157.5878386167</c:v>
                </c:pt>
                <c:pt idx="118">
                  <c:v>1730884.7977627711</c:v>
                </c:pt>
                <c:pt idx="119">
                  <c:v>1729611.2582684839</c:v>
                </c:pt>
                <c:pt idx="120">
                  <c:v>1728337.4181726333</c:v>
                </c:pt>
                <c:pt idx="121">
                  <c:v>1727063.6801102669</c:v>
                </c:pt>
                <c:pt idx="122">
                  <c:v>1725790.40471919</c:v>
                </c:pt>
                <c:pt idx="123">
                  <c:v>1724517.9144977599</c:v>
                </c:pt>
                <c:pt idx="124">
                  <c:v>1723246.4973555743</c:v>
                </c:pt>
                <c:pt idx="125">
                  <c:v>1721976.4098762244</c:v>
                </c:pt>
                <c:pt idx="126">
                  <c:v>1720707.8803106658</c:v>
                </c:pt>
                <c:pt idx="127">
                  <c:v>1719441.1113191126</c:v>
                </c:pt>
                <c:pt idx="128">
                  <c:v>1718176.2824786487</c:v>
                </c:pt>
                <c:pt idx="129">
                  <c:v>1716913.5525730334</c:v>
                </c:pt>
                <c:pt idx="130">
                  <c:v>1715653.0616804091</c:v>
                </c:pt>
                <c:pt idx="131">
                  <c:v>1714394.9330738634</c:v>
                </c:pt>
                <c:pt idx="132">
                  <c:v>1713139.2749490174</c:v>
                </c:pt>
                <c:pt idx="133">
                  <c:v>1711886.1819920414</c:v>
                </c:pt>
                <c:pt idx="134">
                  <c:v>1710635.7368007377</c:v>
                </c:pt>
                <c:pt idx="135">
                  <c:v>1709388.0111705591</c:v>
                </c:pt>
                <c:pt idx="136">
                  <c:v>1708143.0672567226</c:v>
                </c:pt>
                <c:pt idx="137">
                  <c:v>1706900.9586228223</c:v>
                </c:pt>
                <c:pt idx="138">
                  <c:v>1705661.7311856821</c:v>
                </c:pt>
                <c:pt idx="139">
                  <c:v>1704425.4240654944</c:v>
                </c:pt>
                <c:pt idx="140">
                  <c:v>1703192.070349664</c:v>
                </c:pt>
                <c:pt idx="141">
                  <c:v>1701961.697778143</c:v>
                </c:pt>
                <c:pt idx="142">
                  <c:v>1700734.329357472</c:v>
                </c:pt>
                <c:pt idx="143">
                  <c:v>1699509.983910179</c:v>
                </c:pt>
                <c:pt idx="144">
                  <c:v>1698288.6765656578</c:v>
                </c:pt>
                <c:pt idx="145">
                  <c:v>1697070.4191980744</c:v>
                </c:pt>
                <c:pt idx="146">
                  <c:v>1695855.2208169918</c:v>
                </c:pt>
                <c:pt idx="147">
                  <c:v>1694643.0879140694</c:v>
                </c:pt>
                <c:pt idx="148">
                  <c:v>1693434.0247720536</c:v>
                </c:pt>
                <c:pt idx="149">
                  <c:v>1692228.0337385132</c:v>
                </c:pt>
                <c:pt idx="150">
                  <c:v>1691025.1154685291</c:v>
                </c:pt>
                <c:pt idx="151">
                  <c:v>1689825.2691394747</c:v>
                </c:pt>
                <c:pt idx="152">
                  <c:v>1688628.4926408576</c:v>
                </c:pt>
                <c:pt idx="153">
                  <c:v>1687434.7827418782</c:v>
                </c:pt>
                <c:pt idx="154">
                  <c:v>1686244.1352391357</c:v>
                </c:pt>
                <c:pt idx="155">
                  <c:v>1685056.5450866562</c:v>
                </c:pt>
                <c:pt idx="156">
                  <c:v>1683872.0065102037</c:v>
                </c:pt>
                <c:pt idx="157">
                  <c:v>1682690.5131076463</c:v>
                </c:pt>
                <c:pt idx="158">
                  <c:v>1681512.0579369571</c:v>
                </c:pt>
                <c:pt idx="159">
                  <c:v>1680336.6335932727</c:v>
                </c:pt>
                <c:pt idx="160">
                  <c:v>1679164.2322762778</c:v>
                </c:pt>
                <c:pt idx="161">
                  <c:v>1677994.8458490563</c:v>
                </c:pt>
                <c:pt idx="162">
                  <c:v>1676828.4658894145</c:v>
                </c:pt>
                <c:pt idx="163">
                  <c:v>1675665.0837345845</c:v>
                </c:pt>
                <c:pt idx="164">
                  <c:v>1674504.6905201045</c:v>
                </c:pt>
                <c:pt idx="165">
                  <c:v>1673347.2772135893</c:v>
                </c:pt>
                <c:pt idx="166">
                  <c:v>1672192.8346440266</c:v>
                </c:pt>
                <c:pt idx="167">
                  <c:v>1671041.3535271469</c:v>
                </c:pt>
                <c:pt idx="168">
                  <c:v>1669892.8244873697</c:v>
                </c:pt>
                <c:pt idx="169">
                  <c:v>1668747.2380767595</c:v>
                </c:pt>
                <c:pt idx="170">
                  <c:v>1667604.5847913683</c:v>
                </c:pt>
                <c:pt idx="171">
                  <c:v>1666464.8550853131</c:v>
                </c:pt>
                <c:pt idx="172">
                  <c:v>1665328.0393828773</c:v>
                </c:pt>
                <c:pt idx="173">
                  <c:v>1664194.1280888936</c:v>
                </c:pt>
                <c:pt idx="174">
                  <c:v>1663063.111597646</c:v>
                </c:pt>
                <c:pt idx="175">
                  <c:v>1661934.9803004805</c:v>
                </c:pt>
                <c:pt idx="176">
                  <c:v>1660809.7245923053</c:v>
                </c:pt>
                <c:pt idx="177">
                  <c:v>1659687.3348771252</c:v>
                </c:pt>
                <c:pt idx="178">
                  <c:v>1658567.8015727513</c:v>
                </c:pt>
                <c:pt idx="179">
                  <c:v>1657451.1151147906</c:v>
                </c:pt>
                <c:pt idx="180">
                  <c:v>1656337.2659600275</c:v>
                </c:pt>
                <c:pt idx="181">
                  <c:v>1655226.2445892687</c:v>
                </c:pt>
                <c:pt idx="182">
                  <c:v>1654118.0415097438</c:v>
                </c:pt>
                <c:pt idx="183">
                  <c:v>1653012.647257111</c:v>
                </c:pt>
                <c:pt idx="184">
                  <c:v>1651910.0523971326</c:v>
                </c:pt>
                <c:pt idx="185">
                  <c:v>1650810.247527068</c:v>
                </c:pt>
                <c:pt idx="186">
                  <c:v>1649713.223276821</c:v>
                </c:pt>
                <c:pt idx="187">
                  <c:v>1648618.9703098855</c:v>
                </c:pt>
                <c:pt idx="188">
                  <c:v>1647527.4793241094</c:v>
                </c:pt>
                <c:pt idx="189">
                  <c:v>1646438.7410523137</c:v>
                </c:pt>
                <c:pt idx="190">
                  <c:v>1645352.7462627839</c:v>
                </c:pt>
                <c:pt idx="191">
                  <c:v>1644269.4857596525</c:v>
                </c:pt>
                <c:pt idx="192">
                  <c:v>1643188.9503831926</c:v>
                </c:pt>
                <c:pt idx="193">
                  <c:v>1642111.1310100311</c:v>
                </c:pt>
                <c:pt idx="194">
                  <c:v>1641036.0185533038</c:v>
                </c:pt>
                <c:pt idx="195">
                  <c:v>1639963.6039627488</c:v>
                </c:pt>
                <c:pt idx="196">
                  <c:v>1638893.8782247594</c:v>
                </c:pt>
                <c:pt idx="197">
                  <c:v>1637826.8323623943</c:v>
                </c:pt>
                <c:pt idx="198">
                  <c:v>1636762.4574353602</c:v>
                </c:pt>
                <c:pt idx="199">
                  <c:v>1635700.7445399635</c:v>
                </c:pt>
                <c:pt idx="200">
                  <c:v>1634641.6848090421</c:v>
                </c:pt>
                <c:pt idx="201">
                  <c:v>1633585.2694118787</c:v>
                </c:pt>
                <c:pt idx="202">
                  <c:v>1632531.4895540951</c:v>
                </c:pt>
                <c:pt idx="203">
                  <c:v>1631480.33647754</c:v>
                </c:pt>
                <c:pt idx="204">
                  <c:v>1630431.8014601609</c:v>
                </c:pt>
                <c:pt idx="205">
                  <c:v>1629385.8758158695</c:v>
                </c:pt>
                <c:pt idx="206">
                  <c:v>1628342.550894401</c:v>
                </c:pt>
                <c:pt idx="207">
                  <c:v>1627301.818081168</c:v>
                </c:pt>
                <c:pt idx="208">
                  <c:v>1626263.6687971046</c:v>
                </c:pt>
                <c:pt idx="209">
                  <c:v>1625228.094498517</c:v>
                </c:pt>
                <c:pt idx="210">
                  <c:v>1624195.0866769198</c:v>
                </c:pt>
                <c:pt idx="211">
                  <c:v>1623164.6368588815</c:v>
                </c:pt>
                <c:pt idx="212">
                  <c:v>1622136.7366058584</c:v>
                </c:pt>
                <c:pt idx="213">
                  <c:v>1621111.3775140333</c:v>
                </c:pt>
                <c:pt idx="214">
                  <c:v>1620088.5512141525</c:v>
                </c:pt>
                <c:pt idx="215">
                  <c:v>1619068.2493713601</c:v>
                </c:pt>
                <c:pt idx="216">
                  <c:v>1618050.4636850348</c:v>
                </c:pt>
                <c:pt idx="217">
                  <c:v>1617035.1858886264</c:v>
                </c:pt>
                <c:pt idx="218">
                  <c:v>1616022.4077494883</c:v>
                </c:pt>
                <c:pt idx="219">
                  <c:v>1615012.1210687174</c:v>
                </c:pt>
                <c:pt idx="220">
                  <c:v>1614004.317680988</c:v>
                </c:pt>
                <c:pt idx="221">
                  <c:v>1612998.98945439</c:v>
                </c:pt>
                <c:pt idx="222">
                  <c:v>1611996.128290266</c:v>
                </c:pt>
                <c:pt idx="223">
                  <c:v>1610995.7261230494</c:v>
                </c:pt>
                <c:pt idx="224">
                  <c:v>1609997.7749201031</c:v>
                </c:pt>
                <c:pt idx="225">
                  <c:v>1609002.2666815605</c:v>
                </c:pt>
                <c:pt idx="226">
                  <c:v>1608009.193440164</c:v>
                </c:pt>
                <c:pt idx="227">
                  <c:v>1607018.5472611068</c:v>
                </c:pt>
                <c:pt idx="228">
                  <c:v>1606030.320241875</c:v>
                </c:pt>
                <c:pt idx="229">
                  <c:v>1605044.5045120916</c:v>
                </c:pt>
                <c:pt idx="230">
                  <c:v>1604061.0922333577</c:v>
                </c:pt>
                <c:pt idx="231">
                  <c:v>1603080.0755990981</c:v>
                </c:pt>
                <c:pt idx="232">
                  <c:v>1602101.4468344063</c:v>
                </c:pt>
                <c:pt idx="233">
                  <c:v>1601125.1981958919</c:v>
                </c:pt>
                <c:pt idx="234">
                  <c:v>1600151.3219715254</c:v>
                </c:pt>
                <c:pt idx="235">
                  <c:v>1599179.810480488</c:v>
                </c:pt>
                <c:pt idx="236">
                  <c:v>1598210.6560730182</c:v>
                </c:pt>
                <c:pt idx="237">
                  <c:v>1597243.8511302634</c:v>
                </c:pt>
                <c:pt idx="238">
                  <c:v>1596279.3880641288</c:v>
                </c:pt>
                <c:pt idx="239">
                  <c:v>1595317.2593171289</c:v>
                </c:pt>
                <c:pt idx="240">
                  <c:v>1594357.4573622392</c:v>
                </c:pt>
                <c:pt idx="241">
                  <c:v>1593399.9747027499</c:v>
                </c:pt>
                <c:pt idx="242">
                  <c:v>1592444.8038721192</c:v>
                </c:pt>
                <c:pt idx="243">
                  <c:v>1591491.9374338263</c:v>
                </c:pt>
                <c:pt idx="244">
                  <c:v>1590541.3679812292</c:v>
                </c:pt>
                <c:pt idx="245">
                  <c:v>1589593.0881374185</c:v>
                </c:pt>
                <c:pt idx="246">
                  <c:v>1588647.0905550756</c:v>
                </c:pt>
                <c:pt idx="247">
                  <c:v>1587703.3679163307</c:v>
                </c:pt>
                <c:pt idx="248">
                  <c:v>1586761.9129326197</c:v>
                </c:pt>
                <c:pt idx="249">
                  <c:v>1585822.7183445445</c:v>
                </c:pt>
                <c:pt idx="250">
                  <c:v>1584885.7769217335</c:v>
                </c:pt>
                <c:pt idx="251">
                  <c:v>1583951.0814627018</c:v>
                </c:pt>
                <c:pt idx="252">
                  <c:v>1583018.6247947118</c:v>
                </c:pt>
                <c:pt idx="253">
                  <c:v>1582088.3997736382</c:v>
                </c:pt>
                <c:pt idx="254">
                  <c:v>1581160.3992838296</c:v>
                </c:pt>
                <c:pt idx="255">
                  <c:v>1580234.6162379715</c:v>
                </c:pt>
                <c:pt idx="256">
                  <c:v>1579311.0435769525</c:v>
                </c:pt>
                <c:pt idx="257">
                  <c:v>1578389.6742697295</c:v>
                </c:pt>
                <c:pt idx="258">
                  <c:v>1577470.501313193</c:v>
                </c:pt>
                <c:pt idx="259">
                  <c:v>1576553.5177320349</c:v>
                </c:pt>
                <c:pt idx="260">
                  <c:v>1575638.7165786168</c:v>
                </c:pt>
                <c:pt idx="261">
                  <c:v>1574726.0909328363</c:v>
                </c:pt>
                <c:pt idx="262">
                  <c:v>1573815.6339019975</c:v>
                </c:pt>
                <c:pt idx="263">
                  <c:v>1572907.3386206808</c:v>
                </c:pt>
                <c:pt idx="264">
                  <c:v>1572001.1982506141</c:v>
                </c:pt>
                <c:pt idx="265">
                  <c:v>1571097.2059805421</c:v>
                </c:pt>
                <c:pt idx="266">
                  <c:v>1570195.355026101</c:v>
                </c:pt>
                <c:pt idx="267">
                  <c:v>1569295.638629688</c:v>
                </c:pt>
                <c:pt idx="268">
                  <c:v>1568398.0500603383</c:v>
                </c:pt>
                <c:pt idx="269">
                  <c:v>1567502.5826135962</c:v>
                </c:pt>
                <c:pt idx="270">
                  <c:v>1566609.2296113917</c:v>
                </c:pt>
                <c:pt idx="271">
                  <c:v>1565717.9844019148</c:v>
                </c:pt>
                <c:pt idx="272">
                  <c:v>1564828.8403594932</c:v>
                </c:pt>
                <c:pt idx="273">
                  <c:v>1563941.7908844668</c:v>
                </c:pt>
                <c:pt idx="274">
                  <c:v>1563056.8294030682</c:v>
                </c:pt>
                <c:pt idx="275">
                  <c:v>1562173.9493672983</c:v>
                </c:pt>
                <c:pt idx="276">
                  <c:v>1561293.1442548069</c:v>
                </c:pt>
                <c:pt idx="277">
                  <c:v>1560414.4075687712</c:v>
                </c:pt>
                <c:pt idx="278">
                  <c:v>1559537.7328377764</c:v>
                </c:pt>
                <c:pt idx="279">
                  <c:v>1558663.1136156968</c:v>
                </c:pt>
                <c:pt idx="280">
                  <c:v>1557790.5434815767</c:v>
                </c:pt>
                <c:pt idx="281">
                  <c:v>1556920.0160395131</c:v>
                </c:pt>
                <c:pt idx="282">
                  <c:v>1556051.5249185381</c:v>
                </c:pt>
                <c:pt idx="283">
                  <c:v>1555185.0637725028</c:v>
                </c:pt>
                <c:pt idx="284">
                  <c:v>1554320.6262799609</c:v>
                </c:pt>
                <c:pt idx="285">
                  <c:v>1553458.206144054</c:v>
                </c:pt>
                <c:pt idx="286">
                  <c:v>1552597.7970923958</c:v>
                </c:pt>
                <c:pt idx="287">
                  <c:v>1551739.3928769589</c:v>
                </c:pt>
                <c:pt idx="288">
                  <c:v>1550882.9872739622</c:v>
                </c:pt>
                <c:pt idx="289">
                  <c:v>1550028.5740837557</c:v>
                </c:pt>
                <c:pt idx="290">
                  <c:v>1549176.147130711</c:v>
                </c:pt>
                <c:pt idx="291">
                  <c:v>1548325.7002631077</c:v>
                </c:pt>
                <c:pt idx="292">
                  <c:v>1547477.2273530229</c:v>
                </c:pt>
                <c:pt idx="293">
                  <c:v>1546630.7222962221</c:v>
                </c:pt>
                <c:pt idx="294">
                  <c:v>1545786.1790120476</c:v>
                </c:pt>
                <c:pt idx="295">
                  <c:v>1544943.5914433098</c:v>
                </c:pt>
                <c:pt idx="296">
                  <c:v>1544102.95355618</c:v>
                </c:pt>
                <c:pt idx="297">
                  <c:v>1543264.2593400804</c:v>
                </c:pt>
                <c:pt idx="298">
                  <c:v>1542427.5028075771</c:v>
                </c:pt>
                <c:pt idx="299">
                  <c:v>1541592.6779942748</c:v>
                </c:pt>
                <c:pt idx="300">
                  <c:v>1540759.7789587085</c:v>
                </c:pt>
              </c:numCache>
            </c:numRef>
          </c:yVal>
        </c:ser>
        <c:ser>
          <c:idx val="2"/>
          <c:order val="2"/>
          <c:tx>
            <c:v>moose, t=0.003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moose_highres!$B$2:$AA$2</c:f>
              <c:numCache>
                <c:formatCode>General</c:formatCode>
                <c:ptCount val="26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</c:numCache>
            </c:numRef>
          </c:xVal>
          <c:yVal>
            <c:numRef>
              <c:f>moose_highres!$B$6:$AA$6</c:f>
              <c:numCache>
                <c:formatCode>General</c:formatCode>
                <c:ptCount val="26"/>
                <c:pt idx="0" formatCode="0.00E+00">
                  <c:v>-8.0324976372059002E-8</c:v>
                </c:pt>
                <c:pt idx="1">
                  <c:v>1881254.1458580999</c:v>
                </c:pt>
                <c:pt idx="2">
                  <c:v>1874230.2730910999</c:v>
                </c:pt>
                <c:pt idx="3">
                  <c:v>1857613.2253574</c:v>
                </c:pt>
                <c:pt idx="4">
                  <c:v>1841425.6929492999</c:v>
                </c:pt>
                <c:pt idx="5">
                  <c:v>1825685.5559163999</c:v>
                </c:pt>
                <c:pt idx="6">
                  <c:v>1810388.4827916001</c:v>
                </c:pt>
                <c:pt idx="7">
                  <c:v>1795494.9446725999</c:v>
                </c:pt>
                <c:pt idx="8">
                  <c:v>1780917.2169516</c:v>
                </c:pt>
                <c:pt idx="9">
                  <c:v>1766879.1855927</c:v>
                </c:pt>
                <c:pt idx="10" formatCode="0.00E+00">
                  <c:v>1753121.8450203</c:v>
                </c:pt>
                <c:pt idx="11">
                  <c:v>1739738.8826911999</c:v>
                </c:pt>
                <c:pt idx="12">
                  <c:v>1726702.9825062</c:v>
                </c:pt>
                <c:pt idx="13">
                  <c:v>1714039.4358202</c:v>
                </c:pt>
                <c:pt idx="14">
                  <c:v>1701531.2276635</c:v>
                </c:pt>
                <c:pt idx="15">
                  <c:v>1689649.4936344</c:v>
                </c:pt>
                <c:pt idx="16">
                  <c:v>1677767.7596054</c:v>
                </c:pt>
                <c:pt idx="17">
                  <c:v>1666321.4927437</c:v>
                </c:pt>
                <c:pt idx="18">
                  <c:v>1655279.2850144</c:v>
                </c:pt>
                <c:pt idx="19">
                  <c:v>1644237.0772851999</c:v>
                </c:pt>
                <c:pt idx="20">
                  <c:v>1633527.2606686</c:v>
                </c:pt>
                <c:pt idx="21">
                  <c:v>1623374.4770829999</c:v>
                </c:pt>
                <c:pt idx="22">
                  <c:v>1613221.6934974</c:v>
                </c:pt>
                <c:pt idx="23">
                  <c:v>1603068.9099117999</c:v>
                </c:pt>
                <c:pt idx="24">
                  <c:v>1593550.0932775</c:v>
                </c:pt>
                <c:pt idx="25">
                  <c:v>1584325.4727570999</c:v>
                </c:pt>
              </c:numCache>
            </c:numRef>
          </c:yVal>
        </c:ser>
        <c:ser>
          <c:idx val="3"/>
          <c:order val="3"/>
          <c:tx>
            <c:v>moose, t=0.3</c:v>
          </c:tx>
          <c:spPr>
            <a:ln>
              <a:noFill/>
            </a:ln>
          </c:spPr>
          <c:marker>
            <c:symbol val="triang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moose_highres!$B$2:$AA$2</c:f>
              <c:numCache>
                <c:formatCode>General</c:formatCode>
                <c:ptCount val="26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</c:numCache>
            </c:numRef>
          </c:xVal>
          <c:yVal>
            <c:numRef>
              <c:f>moose_highres!$B$9:$AA$9</c:f>
              <c:numCache>
                <c:formatCode>General</c:formatCode>
                <c:ptCount val="26"/>
                <c:pt idx="0" formatCode="0.00E+00">
                  <c:v>-8.7110429752184992E-9</c:v>
                </c:pt>
                <c:pt idx="1">
                  <c:v>534128.55769491999</c:v>
                </c:pt>
                <c:pt idx="2">
                  <c:v>977222.52204378997</c:v>
                </c:pt>
                <c:pt idx="3">
                  <c:v>1291570.397748</c:v>
                </c:pt>
                <c:pt idx="4">
                  <c:v>1503102.8594203</c:v>
                </c:pt>
                <c:pt idx="5">
                  <c:v>1630872.3498539999</c:v>
                </c:pt>
                <c:pt idx="6">
                  <c:v>1701140.7627643</c:v>
                </c:pt>
                <c:pt idx="7">
                  <c:v>1737417.5701967</c:v>
                </c:pt>
                <c:pt idx="8">
                  <c:v>1754124.0974599</c:v>
                </c:pt>
                <c:pt idx="9">
                  <c:v>1753046.6509489</c:v>
                </c:pt>
                <c:pt idx="10" formatCode="0.00E+00">
                  <c:v>1748398.2447716999</c:v>
                </c:pt>
                <c:pt idx="11">
                  <c:v>1738986.9832692</c:v>
                </c:pt>
                <c:pt idx="12">
                  <c:v>1728420.0878673999</c:v>
                </c:pt>
                <c:pt idx="13">
                  <c:v>1716613.3444050001</c:v>
                </c:pt>
                <c:pt idx="14">
                  <c:v>1704807.2574578</c:v>
                </c:pt>
                <c:pt idx="15">
                  <c:v>1693003.8182101001</c:v>
                </c:pt>
                <c:pt idx="16">
                  <c:v>1681200.3789623</c:v>
                </c:pt>
                <c:pt idx="17">
                  <c:v>1669768.7019964999</c:v>
                </c:pt>
                <c:pt idx="18">
                  <c:v>1658681.9739872001</c:v>
                </c:pt>
                <c:pt idx="19">
                  <c:v>1647595.2459780001</c:v>
                </c:pt>
                <c:pt idx="20">
                  <c:v>1636838.5296138001</c:v>
                </c:pt>
                <c:pt idx="21">
                  <c:v>1626634.8586825</c:v>
                </c:pt>
                <c:pt idx="22">
                  <c:v>1616431.1877512999</c:v>
                </c:pt>
                <c:pt idx="23">
                  <c:v>1606227.51682</c:v>
                </c:pt>
                <c:pt idx="24">
                  <c:v>1596660.5877441999</c:v>
                </c:pt>
                <c:pt idx="25">
                  <c:v>1587389.142493</c:v>
                </c:pt>
              </c:numCache>
            </c:numRef>
          </c:yVal>
        </c:ser>
        <c:axId val="144438016"/>
        <c:axId val="144440320"/>
      </c:scatterChart>
      <c:valAx>
        <c:axId val="144438016"/>
        <c:scaling>
          <c:orientation val="minMax"/>
          <c:max val="1.25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radius (m)</a:t>
                </a:r>
              </a:p>
            </c:rich>
          </c:tx>
          <c:layout/>
        </c:title>
        <c:numFmt formatCode="General" sourceLinked="1"/>
        <c:tickLblPos val="nextTo"/>
        <c:crossAx val="144440320"/>
        <c:crosses val="autoZero"/>
        <c:crossBetween val="midCat"/>
      </c:valAx>
      <c:valAx>
        <c:axId val="144440320"/>
        <c:scaling>
          <c:orientation val="minMax"/>
          <c:max val="20000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Porepressure</a:t>
                </a:r>
                <a:r>
                  <a:rPr lang="en-AU" baseline="0"/>
                  <a:t> (Pa)</a:t>
                </a:r>
                <a:endParaRPr lang="en-AU"/>
              </a:p>
            </c:rich>
          </c:tx>
          <c:layout/>
        </c:title>
        <c:numFmt formatCode="0.0E+00" sourceLinked="0"/>
        <c:tickLblPos val="nextTo"/>
        <c:crossAx val="14443801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Poroelastic</a:t>
            </a:r>
            <a:r>
              <a:rPr lang="en-AU" baseline="0"/>
              <a:t> response of a borehole: radial displacement at theta=0</a:t>
            </a:r>
            <a:endParaRPr lang="en-AU"/>
          </a:p>
        </c:rich>
      </c:tx>
    </c:title>
    <c:plotArea>
      <c:layout/>
      <c:scatterChart>
        <c:scatterStyle val="lineMarker"/>
        <c:ser>
          <c:idx val="0"/>
          <c:order val="0"/>
          <c:tx>
            <c:v>expected, t=0.003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expected003_r_0!$B$17:$B$1000</c:f>
              <c:numCache>
                <c:formatCode>General</c:formatCode>
                <c:ptCount val="984"/>
                <c:pt idx="0">
                  <c:v>1</c:v>
                </c:pt>
                <c:pt idx="1">
                  <c:v>1.0009999999999999</c:v>
                </c:pt>
                <c:pt idx="2">
                  <c:v>1.0019999999999998</c:v>
                </c:pt>
                <c:pt idx="3">
                  <c:v>1.0029999999999997</c:v>
                </c:pt>
                <c:pt idx="4">
                  <c:v>1.0039999999999996</c:v>
                </c:pt>
                <c:pt idx="5">
                  <c:v>1.0049999999999994</c:v>
                </c:pt>
                <c:pt idx="6">
                  <c:v>1.0059999999999993</c:v>
                </c:pt>
                <c:pt idx="7">
                  <c:v>1.0069999999999992</c:v>
                </c:pt>
                <c:pt idx="8">
                  <c:v>1.0079999999999991</c:v>
                </c:pt>
                <c:pt idx="9">
                  <c:v>1.008999999999999</c:v>
                </c:pt>
                <c:pt idx="10">
                  <c:v>1.0099999999999989</c:v>
                </c:pt>
                <c:pt idx="11">
                  <c:v>1.0109999999999988</c:v>
                </c:pt>
                <c:pt idx="12">
                  <c:v>1.0119999999999987</c:v>
                </c:pt>
                <c:pt idx="13">
                  <c:v>1.0129999999999986</c:v>
                </c:pt>
                <c:pt idx="14">
                  <c:v>1.0139999999999985</c:v>
                </c:pt>
                <c:pt idx="15">
                  <c:v>1.0149999999999983</c:v>
                </c:pt>
                <c:pt idx="16">
                  <c:v>1.0159999999999982</c:v>
                </c:pt>
                <c:pt idx="17">
                  <c:v>1.0169999999999981</c:v>
                </c:pt>
                <c:pt idx="18">
                  <c:v>1.017999999999998</c:v>
                </c:pt>
                <c:pt idx="19">
                  <c:v>1.0189999999999979</c:v>
                </c:pt>
                <c:pt idx="20">
                  <c:v>1.0199999999999978</c:v>
                </c:pt>
                <c:pt idx="21">
                  <c:v>1.0209999999999977</c:v>
                </c:pt>
                <c:pt idx="22">
                  <c:v>1.0219999999999976</c:v>
                </c:pt>
                <c:pt idx="23">
                  <c:v>1.0229999999999975</c:v>
                </c:pt>
                <c:pt idx="24">
                  <c:v>1.0239999999999974</c:v>
                </c:pt>
                <c:pt idx="25">
                  <c:v>1.0249999999999972</c:v>
                </c:pt>
                <c:pt idx="26">
                  <c:v>1.0259999999999971</c:v>
                </c:pt>
                <c:pt idx="27">
                  <c:v>1.026999999999997</c:v>
                </c:pt>
                <c:pt idx="28">
                  <c:v>1.0279999999999969</c:v>
                </c:pt>
                <c:pt idx="29">
                  <c:v>1.0289999999999968</c:v>
                </c:pt>
                <c:pt idx="30">
                  <c:v>1.0299999999999967</c:v>
                </c:pt>
                <c:pt idx="31">
                  <c:v>1.0309999999999966</c:v>
                </c:pt>
                <c:pt idx="32">
                  <c:v>1.0319999999999965</c:v>
                </c:pt>
                <c:pt idx="33">
                  <c:v>1.0329999999999964</c:v>
                </c:pt>
                <c:pt idx="34">
                  <c:v>1.0339999999999963</c:v>
                </c:pt>
                <c:pt idx="35">
                  <c:v>1.0349999999999961</c:v>
                </c:pt>
                <c:pt idx="36">
                  <c:v>1.035999999999996</c:v>
                </c:pt>
                <c:pt idx="37">
                  <c:v>1.0369999999999959</c:v>
                </c:pt>
                <c:pt idx="38">
                  <c:v>1.0379999999999958</c:v>
                </c:pt>
                <c:pt idx="39">
                  <c:v>1.0389999999999957</c:v>
                </c:pt>
                <c:pt idx="40">
                  <c:v>1.0399999999999956</c:v>
                </c:pt>
                <c:pt idx="41">
                  <c:v>1.0409999999999955</c:v>
                </c:pt>
                <c:pt idx="42">
                  <c:v>1.0419999999999954</c:v>
                </c:pt>
                <c:pt idx="43">
                  <c:v>1.0429999999999953</c:v>
                </c:pt>
                <c:pt idx="44">
                  <c:v>1.0439999999999952</c:v>
                </c:pt>
                <c:pt idx="45">
                  <c:v>1.044999999999995</c:v>
                </c:pt>
                <c:pt idx="46">
                  <c:v>1.0459999999999949</c:v>
                </c:pt>
                <c:pt idx="47">
                  <c:v>1.0469999999999948</c:v>
                </c:pt>
                <c:pt idx="48">
                  <c:v>1.0479999999999947</c:v>
                </c:pt>
                <c:pt idx="49">
                  <c:v>1.0489999999999946</c:v>
                </c:pt>
                <c:pt idx="50">
                  <c:v>1.0499999999999945</c:v>
                </c:pt>
                <c:pt idx="51">
                  <c:v>1.0509999999999944</c:v>
                </c:pt>
                <c:pt idx="52">
                  <c:v>1.0519999999999943</c:v>
                </c:pt>
                <c:pt idx="53">
                  <c:v>1.0529999999999942</c:v>
                </c:pt>
                <c:pt idx="54">
                  <c:v>1.0539999999999941</c:v>
                </c:pt>
                <c:pt idx="55">
                  <c:v>1.0549999999999939</c:v>
                </c:pt>
                <c:pt idx="56">
                  <c:v>1.0559999999999938</c:v>
                </c:pt>
                <c:pt idx="57">
                  <c:v>1.0569999999999937</c:v>
                </c:pt>
                <c:pt idx="58">
                  <c:v>1.0579999999999936</c:v>
                </c:pt>
                <c:pt idx="59">
                  <c:v>1.0589999999999935</c:v>
                </c:pt>
                <c:pt idx="60">
                  <c:v>1.0599999999999934</c:v>
                </c:pt>
                <c:pt idx="61">
                  <c:v>1.0609999999999933</c:v>
                </c:pt>
                <c:pt idx="62">
                  <c:v>1.0619999999999932</c:v>
                </c:pt>
                <c:pt idx="63">
                  <c:v>1.0629999999999931</c:v>
                </c:pt>
                <c:pt idx="64">
                  <c:v>1.063999999999993</c:v>
                </c:pt>
                <c:pt idx="65">
                  <c:v>1.0649999999999928</c:v>
                </c:pt>
                <c:pt idx="66">
                  <c:v>1.0659999999999927</c:v>
                </c:pt>
                <c:pt idx="67">
                  <c:v>1.0669999999999926</c:v>
                </c:pt>
                <c:pt idx="68">
                  <c:v>1.0679999999999925</c:v>
                </c:pt>
                <c:pt idx="69">
                  <c:v>1.0689999999999924</c:v>
                </c:pt>
                <c:pt idx="70">
                  <c:v>1.0699999999999923</c:v>
                </c:pt>
                <c:pt idx="71">
                  <c:v>1.0709999999999922</c:v>
                </c:pt>
                <c:pt idx="72">
                  <c:v>1.0719999999999921</c:v>
                </c:pt>
                <c:pt idx="73">
                  <c:v>1.072999999999992</c:v>
                </c:pt>
                <c:pt idx="74">
                  <c:v>1.0739999999999919</c:v>
                </c:pt>
                <c:pt idx="75">
                  <c:v>1.0749999999999917</c:v>
                </c:pt>
                <c:pt idx="76">
                  <c:v>1.0759999999999916</c:v>
                </c:pt>
                <c:pt idx="77">
                  <c:v>1.0769999999999915</c:v>
                </c:pt>
                <c:pt idx="78">
                  <c:v>1.0779999999999914</c:v>
                </c:pt>
                <c:pt idx="79">
                  <c:v>1.0789999999999913</c:v>
                </c:pt>
                <c:pt idx="80">
                  <c:v>1.0799999999999912</c:v>
                </c:pt>
                <c:pt idx="81">
                  <c:v>1.0809999999999911</c:v>
                </c:pt>
                <c:pt idx="82">
                  <c:v>1.081999999999991</c:v>
                </c:pt>
                <c:pt idx="83">
                  <c:v>1.0829999999999909</c:v>
                </c:pt>
                <c:pt idx="84">
                  <c:v>1.0839999999999907</c:v>
                </c:pt>
                <c:pt idx="85">
                  <c:v>1.0849999999999906</c:v>
                </c:pt>
                <c:pt idx="86">
                  <c:v>1.0859999999999905</c:v>
                </c:pt>
                <c:pt idx="87">
                  <c:v>1.0869999999999904</c:v>
                </c:pt>
                <c:pt idx="88">
                  <c:v>1.0879999999999903</c:v>
                </c:pt>
                <c:pt idx="89">
                  <c:v>1.0889999999999902</c:v>
                </c:pt>
                <c:pt idx="90">
                  <c:v>1.0899999999999901</c:v>
                </c:pt>
                <c:pt idx="91">
                  <c:v>1.09099999999999</c:v>
                </c:pt>
                <c:pt idx="92">
                  <c:v>1.0919999999999899</c:v>
                </c:pt>
                <c:pt idx="93">
                  <c:v>1.0929999999999898</c:v>
                </c:pt>
                <c:pt idx="94">
                  <c:v>1.0939999999999896</c:v>
                </c:pt>
                <c:pt idx="95">
                  <c:v>1.0949999999999895</c:v>
                </c:pt>
                <c:pt idx="96">
                  <c:v>1.0959999999999894</c:v>
                </c:pt>
                <c:pt idx="97">
                  <c:v>1.0969999999999893</c:v>
                </c:pt>
                <c:pt idx="98">
                  <c:v>1.0979999999999892</c:v>
                </c:pt>
                <c:pt idx="99">
                  <c:v>1.0989999999999891</c:v>
                </c:pt>
                <c:pt idx="100">
                  <c:v>1.099999999999989</c:v>
                </c:pt>
                <c:pt idx="101">
                  <c:v>1.1009999999999889</c:v>
                </c:pt>
                <c:pt idx="102">
                  <c:v>1.1019999999999888</c:v>
                </c:pt>
                <c:pt idx="103">
                  <c:v>1.1029999999999887</c:v>
                </c:pt>
                <c:pt idx="104">
                  <c:v>1.1039999999999885</c:v>
                </c:pt>
                <c:pt idx="105">
                  <c:v>1.1049999999999884</c:v>
                </c:pt>
                <c:pt idx="106">
                  <c:v>1.1059999999999883</c:v>
                </c:pt>
                <c:pt idx="107">
                  <c:v>1.1069999999999882</c:v>
                </c:pt>
                <c:pt idx="108">
                  <c:v>1.1079999999999881</c:v>
                </c:pt>
                <c:pt idx="109">
                  <c:v>1.108999999999988</c:v>
                </c:pt>
                <c:pt idx="110">
                  <c:v>1.1099999999999879</c:v>
                </c:pt>
                <c:pt idx="111">
                  <c:v>1.1109999999999878</c:v>
                </c:pt>
                <c:pt idx="112">
                  <c:v>1.1119999999999877</c:v>
                </c:pt>
                <c:pt idx="113">
                  <c:v>1.1129999999999876</c:v>
                </c:pt>
                <c:pt idx="114">
                  <c:v>1.1139999999999874</c:v>
                </c:pt>
                <c:pt idx="115">
                  <c:v>1.1149999999999873</c:v>
                </c:pt>
                <c:pt idx="116">
                  <c:v>1.1159999999999872</c:v>
                </c:pt>
                <c:pt idx="117">
                  <c:v>1.1169999999999871</c:v>
                </c:pt>
                <c:pt idx="118">
                  <c:v>1.117999999999987</c:v>
                </c:pt>
                <c:pt idx="119">
                  <c:v>1.1189999999999869</c:v>
                </c:pt>
                <c:pt idx="120">
                  <c:v>1.1199999999999868</c:v>
                </c:pt>
                <c:pt idx="121">
                  <c:v>1.1209999999999867</c:v>
                </c:pt>
                <c:pt idx="122">
                  <c:v>1.1219999999999866</c:v>
                </c:pt>
                <c:pt idx="123">
                  <c:v>1.1229999999999865</c:v>
                </c:pt>
                <c:pt idx="124">
                  <c:v>1.1239999999999863</c:v>
                </c:pt>
                <c:pt idx="125">
                  <c:v>1.1249999999999862</c:v>
                </c:pt>
                <c:pt idx="126">
                  <c:v>1.1259999999999861</c:v>
                </c:pt>
                <c:pt idx="127">
                  <c:v>1.126999999999986</c:v>
                </c:pt>
                <c:pt idx="128">
                  <c:v>1.1279999999999859</c:v>
                </c:pt>
                <c:pt idx="129">
                  <c:v>1.1289999999999858</c:v>
                </c:pt>
                <c:pt idx="130">
                  <c:v>1.1299999999999857</c:v>
                </c:pt>
                <c:pt idx="131">
                  <c:v>1.1309999999999856</c:v>
                </c:pt>
                <c:pt idx="132">
                  <c:v>1.1319999999999855</c:v>
                </c:pt>
                <c:pt idx="133">
                  <c:v>1.1329999999999854</c:v>
                </c:pt>
                <c:pt idx="134">
                  <c:v>1.1339999999999852</c:v>
                </c:pt>
                <c:pt idx="135">
                  <c:v>1.1349999999999851</c:v>
                </c:pt>
                <c:pt idx="136">
                  <c:v>1.135999999999985</c:v>
                </c:pt>
                <c:pt idx="137">
                  <c:v>1.1369999999999849</c:v>
                </c:pt>
                <c:pt idx="138">
                  <c:v>1.1379999999999848</c:v>
                </c:pt>
                <c:pt idx="139">
                  <c:v>1.1389999999999847</c:v>
                </c:pt>
                <c:pt idx="140">
                  <c:v>1.1399999999999846</c:v>
                </c:pt>
                <c:pt idx="141">
                  <c:v>1.1409999999999845</c:v>
                </c:pt>
                <c:pt idx="142">
                  <c:v>1.1419999999999844</c:v>
                </c:pt>
                <c:pt idx="143">
                  <c:v>1.1429999999999843</c:v>
                </c:pt>
                <c:pt idx="144">
                  <c:v>1.1439999999999841</c:v>
                </c:pt>
                <c:pt idx="145">
                  <c:v>1.144999999999984</c:v>
                </c:pt>
                <c:pt idx="146">
                  <c:v>1.1459999999999839</c:v>
                </c:pt>
                <c:pt idx="147">
                  <c:v>1.1469999999999838</c:v>
                </c:pt>
                <c:pt idx="148">
                  <c:v>1.1479999999999837</c:v>
                </c:pt>
                <c:pt idx="149">
                  <c:v>1.1489999999999836</c:v>
                </c:pt>
                <c:pt idx="150">
                  <c:v>1.1499999999999835</c:v>
                </c:pt>
                <c:pt idx="151">
                  <c:v>1.1509999999999834</c:v>
                </c:pt>
                <c:pt idx="152">
                  <c:v>1.1519999999999833</c:v>
                </c:pt>
                <c:pt idx="153">
                  <c:v>1.1529999999999831</c:v>
                </c:pt>
                <c:pt idx="154">
                  <c:v>1.153999999999983</c:v>
                </c:pt>
                <c:pt idx="155">
                  <c:v>1.1549999999999829</c:v>
                </c:pt>
                <c:pt idx="156">
                  <c:v>1.1559999999999828</c:v>
                </c:pt>
                <c:pt idx="157">
                  <c:v>1.1569999999999827</c:v>
                </c:pt>
                <c:pt idx="158">
                  <c:v>1.1579999999999826</c:v>
                </c:pt>
                <c:pt idx="159">
                  <c:v>1.1589999999999825</c:v>
                </c:pt>
                <c:pt idx="160">
                  <c:v>1.1599999999999824</c:v>
                </c:pt>
                <c:pt idx="161">
                  <c:v>1.1609999999999823</c:v>
                </c:pt>
                <c:pt idx="162">
                  <c:v>1.1619999999999822</c:v>
                </c:pt>
                <c:pt idx="163">
                  <c:v>1.162999999999982</c:v>
                </c:pt>
                <c:pt idx="164">
                  <c:v>1.1639999999999819</c:v>
                </c:pt>
                <c:pt idx="165">
                  <c:v>1.1649999999999818</c:v>
                </c:pt>
                <c:pt idx="166">
                  <c:v>1.1659999999999817</c:v>
                </c:pt>
                <c:pt idx="167">
                  <c:v>1.1669999999999816</c:v>
                </c:pt>
                <c:pt idx="168">
                  <c:v>1.1679999999999815</c:v>
                </c:pt>
                <c:pt idx="169">
                  <c:v>1.1689999999999814</c:v>
                </c:pt>
                <c:pt idx="170">
                  <c:v>1.1699999999999813</c:v>
                </c:pt>
                <c:pt idx="171">
                  <c:v>1.1709999999999812</c:v>
                </c:pt>
                <c:pt idx="172">
                  <c:v>1.1719999999999811</c:v>
                </c:pt>
                <c:pt idx="173">
                  <c:v>1.1729999999999809</c:v>
                </c:pt>
                <c:pt idx="174">
                  <c:v>1.1739999999999808</c:v>
                </c:pt>
                <c:pt idx="175">
                  <c:v>1.1749999999999807</c:v>
                </c:pt>
                <c:pt idx="176">
                  <c:v>1.1759999999999806</c:v>
                </c:pt>
                <c:pt idx="177">
                  <c:v>1.1769999999999805</c:v>
                </c:pt>
                <c:pt idx="178">
                  <c:v>1.1779999999999804</c:v>
                </c:pt>
                <c:pt idx="179">
                  <c:v>1.1789999999999803</c:v>
                </c:pt>
                <c:pt idx="180">
                  <c:v>1.1799999999999802</c:v>
                </c:pt>
                <c:pt idx="181">
                  <c:v>1.1809999999999801</c:v>
                </c:pt>
                <c:pt idx="182">
                  <c:v>1.18199999999998</c:v>
                </c:pt>
                <c:pt idx="183">
                  <c:v>1.1829999999999798</c:v>
                </c:pt>
                <c:pt idx="184">
                  <c:v>1.1839999999999797</c:v>
                </c:pt>
                <c:pt idx="185">
                  <c:v>1.1849999999999796</c:v>
                </c:pt>
                <c:pt idx="186">
                  <c:v>1.1859999999999795</c:v>
                </c:pt>
                <c:pt idx="187">
                  <c:v>1.1869999999999794</c:v>
                </c:pt>
                <c:pt idx="188">
                  <c:v>1.1879999999999793</c:v>
                </c:pt>
                <c:pt idx="189">
                  <c:v>1.1889999999999792</c:v>
                </c:pt>
                <c:pt idx="190">
                  <c:v>1.1899999999999791</c:v>
                </c:pt>
                <c:pt idx="191">
                  <c:v>1.190999999999979</c:v>
                </c:pt>
                <c:pt idx="192">
                  <c:v>1.1919999999999789</c:v>
                </c:pt>
                <c:pt idx="193">
                  <c:v>1.1929999999999787</c:v>
                </c:pt>
                <c:pt idx="194">
                  <c:v>1.1939999999999786</c:v>
                </c:pt>
                <c:pt idx="195">
                  <c:v>1.1949999999999785</c:v>
                </c:pt>
                <c:pt idx="196">
                  <c:v>1.1959999999999784</c:v>
                </c:pt>
                <c:pt idx="197">
                  <c:v>1.1969999999999783</c:v>
                </c:pt>
                <c:pt idx="198">
                  <c:v>1.1979999999999782</c:v>
                </c:pt>
                <c:pt idx="199">
                  <c:v>1.1989999999999781</c:v>
                </c:pt>
                <c:pt idx="200">
                  <c:v>1.199999999999978</c:v>
                </c:pt>
                <c:pt idx="201">
                  <c:v>1.2009999999999779</c:v>
                </c:pt>
                <c:pt idx="202">
                  <c:v>1.2019999999999778</c:v>
                </c:pt>
                <c:pt idx="203">
                  <c:v>1.2029999999999776</c:v>
                </c:pt>
                <c:pt idx="204">
                  <c:v>1.2039999999999775</c:v>
                </c:pt>
                <c:pt idx="205">
                  <c:v>1.2049999999999774</c:v>
                </c:pt>
                <c:pt idx="206">
                  <c:v>1.2059999999999773</c:v>
                </c:pt>
                <c:pt idx="207">
                  <c:v>1.2069999999999772</c:v>
                </c:pt>
                <c:pt idx="208">
                  <c:v>1.2079999999999771</c:v>
                </c:pt>
                <c:pt idx="209">
                  <c:v>1.208999999999977</c:v>
                </c:pt>
                <c:pt idx="210">
                  <c:v>1.2099999999999769</c:v>
                </c:pt>
                <c:pt idx="211">
                  <c:v>1.2109999999999768</c:v>
                </c:pt>
                <c:pt idx="212">
                  <c:v>1.2119999999999767</c:v>
                </c:pt>
                <c:pt idx="213">
                  <c:v>1.2129999999999765</c:v>
                </c:pt>
                <c:pt idx="214">
                  <c:v>1.2139999999999764</c:v>
                </c:pt>
                <c:pt idx="215">
                  <c:v>1.2149999999999763</c:v>
                </c:pt>
                <c:pt idx="216">
                  <c:v>1.2159999999999762</c:v>
                </c:pt>
                <c:pt idx="217">
                  <c:v>1.2169999999999761</c:v>
                </c:pt>
                <c:pt idx="218">
                  <c:v>1.217999999999976</c:v>
                </c:pt>
                <c:pt idx="219">
                  <c:v>1.2189999999999759</c:v>
                </c:pt>
                <c:pt idx="220">
                  <c:v>1.2199999999999758</c:v>
                </c:pt>
                <c:pt idx="221">
                  <c:v>1.2209999999999757</c:v>
                </c:pt>
                <c:pt idx="222">
                  <c:v>1.2219999999999756</c:v>
                </c:pt>
                <c:pt idx="223">
                  <c:v>1.2229999999999754</c:v>
                </c:pt>
                <c:pt idx="224">
                  <c:v>1.2239999999999753</c:v>
                </c:pt>
                <c:pt idx="225">
                  <c:v>1.2249999999999752</c:v>
                </c:pt>
                <c:pt idx="226">
                  <c:v>1.2259999999999751</c:v>
                </c:pt>
                <c:pt idx="227">
                  <c:v>1.226999999999975</c:v>
                </c:pt>
                <c:pt idx="228">
                  <c:v>1.2279999999999749</c:v>
                </c:pt>
                <c:pt idx="229">
                  <c:v>1.2289999999999748</c:v>
                </c:pt>
                <c:pt idx="230">
                  <c:v>1.2299999999999747</c:v>
                </c:pt>
                <c:pt idx="231">
                  <c:v>1.2309999999999746</c:v>
                </c:pt>
                <c:pt idx="232">
                  <c:v>1.2319999999999744</c:v>
                </c:pt>
                <c:pt idx="233">
                  <c:v>1.2329999999999743</c:v>
                </c:pt>
                <c:pt idx="234">
                  <c:v>1.2339999999999742</c:v>
                </c:pt>
                <c:pt idx="235">
                  <c:v>1.2349999999999741</c:v>
                </c:pt>
                <c:pt idx="236">
                  <c:v>1.235999999999974</c:v>
                </c:pt>
                <c:pt idx="237">
                  <c:v>1.2369999999999739</c:v>
                </c:pt>
                <c:pt idx="238">
                  <c:v>1.2379999999999738</c:v>
                </c:pt>
                <c:pt idx="239">
                  <c:v>1.2389999999999737</c:v>
                </c:pt>
                <c:pt idx="240">
                  <c:v>1.2399999999999736</c:v>
                </c:pt>
                <c:pt idx="241">
                  <c:v>1.2409999999999735</c:v>
                </c:pt>
                <c:pt idx="242">
                  <c:v>1.2419999999999733</c:v>
                </c:pt>
                <c:pt idx="243">
                  <c:v>1.2429999999999732</c:v>
                </c:pt>
                <c:pt idx="244">
                  <c:v>1.2439999999999731</c:v>
                </c:pt>
                <c:pt idx="245">
                  <c:v>1.244999999999973</c:v>
                </c:pt>
                <c:pt idx="246">
                  <c:v>1.2459999999999729</c:v>
                </c:pt>
                <c:pt idx="247">
                  <c:v>1.2469999999999728</c:v>
                </c:pt>
                <c:pt idx="248">
                  <c:v>1.2479999999999727</c:v>
                </c:pt>
                <c:pt idx="249">
                  <c:v>1.2489999999999726</c:v>
                </c:pt>
                <c:pt idx="250">
                  <c:v>1.2499999999999725</c:v>
                </c:pt>
                <c:pt idx="251">
                  <c:v>1.2509999999999724</c:v>
                </c:pt>
                <c:pt idx="252">
                  <c:v>1.2519999999999722</c:v>
                </c:pt>
                <c:pt idx="253">
                  <c:v>1.2529999999999721</c:v>
                </c:pt>
                <c:pt idx="254">
                  <c:v>1.253999999999972</c:v>
                </c:pt>
                <c:pt idx="255">
                  <c:v>1.2549999999999719</c:v>
                </c:pt>
                <c:pt idx="256">
                  <c:v>1.2559999999999718</c:v>
                </c:pt>
                <c:pt idx="257">
                  <c:v>1.2569999999999717</c:v>
                </c:pt>
                <c:pt idx="258">
                  <c:v>1.2579999999999716</c:v>
                </c:pt>
                <c:pt idx="259">
                  <c:v>1.2589999999999715</c:v>
                </c:pt>
                <c:pt idx="260">
                  <c:v>1.2599999999999714</c:v>
                </c:pt>
                <c:pt idx="261">
                  <c:v>1.2609999999999713</c:v>
                </c:pt>
                <c:pt idx="262">
                  <c:v>1.2619999999999711</c:v>
                </c:pt>
                <c:pt idx="263">
                  <c:v>1.262999999999971</c:v>
                </c:pt>
                <c:pt idx="264">
                  <c:v>1.2639999999999709</c:v>
                </c:pt>
                <c:pt idx="265">
                  <c:v>1.2649999999999708</c:v>
                </c:pt>
                <c:pt idx="266">
                  <c:v>1.2659999999999707</c:v>
                </c:pt>
                <c:pt idx="267">
                  <c:v>1.2669999999999706</c:v>
                </c:pt>
                <c:pt idx="268">
                  <c:v>1.2679999999999705</c:v>
                </c:pt>
                <c:pt idx="269">
                  <c:v>1.2689999999999704</c:v>
                </c:pt>
                <c:pt idx="270">
                  <c:v>1.2699999999999703</c:v>
                </c:pt>
                <c:pt idx="271">
                  <c:v>1.2709999999999702</c:v>
                </c:pt>
                <c:pt idx="272">
                  <c:v>1.27199999999997</c:v>
                </c:pt>
                <c:pt idx="273">
                  <c:v>1.2729999999999699</c:v>
                </c:pt>
                <c:pt idx="274">
                  <c:v>1.2739999999999698</c:v>
                </c:pt>
                <c:pt idx="275">
                  <c:v>1.2749999999999697</c:v>
                </c:pt>
                <c:pt idx="276">
                  <c:v>1.2759999999999696</c:v>
                </c:pt>
                <c:pt idx="277">
                  <c:v>1.2769999999999695</c:v>
                </c:pt>
                <c:pt idx="278">
                  <c:v>1.2779999999999694</c:v>
                </c:pt>
                <c:pt idx="279">
                  <c:v>1.2789999999999693</c:v>
                </c:pt>
                <c:pt idx="280">
                  <c:v>1.2799999999999692</c:v>
                </c:pt>
                <c:pt idx="281">
                  <c:v>1.2809999999999691</c:v>
                </c:pt>
                <c:pt idx="282">
                  <c:v>1.2819999999999689</c:v>
                </c:pt>
                <c:pt idx="283">
                  <c:v>1.2829999999999688</c:v>
                </c:pt>
                <c:pt idx="284">
                  <c:v>1.2839999999999687</c:v>
                </c:pt>
                <c:pt idx="285">
                  <c:v>1.2849999999999686</c:v>
                </c:pt>
                <c:pt idx="286">
                  <c:v>1.2859999999999685</c:v>
                </c:pt>
                <c:pt idx="287">
                  <c:v>1.2869999999999684</c:v>
                </c:pt>
                <c:pt idx="288">
                  <c:v>1.2879999999999683</c:v>
                </c:pt>
                <c:pt idx="289">
                  <c:v>1.2889999999999682</c:v>
                </c:pt>
                <c:pt idx="290">
                  <c:v>1.2899999999999681</c:v>
                </c:pt>
                <c:pt idx="291">
                  <c:v>1.290999999999968</c:v>
                </c:pt>
                <c:pt idx="292">
                  <c:v>1.2919999999999678</c:v>
                </c:pt>
                <c:pt idx="293">
                  <c:v>1.2929999999999677</c:v>
                </c:pt>
                <c:pt idx="294">
                  <c:v>1.2939999999999676</c:v>
                </c:pt>
                <c:pt idx="295">
                  <c:v>1.2949999999999675</c:v>
                </c:pt>
                <c:pt idx="296">
                  <c:v>1.2959999999999674</c:v>
                </c:pt>
                <c:pt idx="297">
                  <c:v>1.2969999999999673</c:v>
                </c:pt>
                <c:pt idx="298">
                  <c:v>1.2979999999999672</c:v>
                </c:pt>
                <c:pt idx="299">
                  <c:v>1.2989999999999671</c:v>
                </c:pt>
                <c:pt idx="300">
                  <c:v>1.299999999999967</c:v>
                </c:pt>
              </c:numCache>
            </c:numRef>
          </c:xVal>
          <c:yVal>
            <c:numRef>
              <c:f>expected003_r_0!$W$17:$W$1000</c:f>
              <c:numCache>
                <c:formatCode>0.000000000000000E+00</c:formatCode>
                <c:ptCount val="984"/>
                <c:pt idx="0">
                  <c:v>-3.1517282096319452E-4</c:v>
                </c:pt>
                <c:pt idx="1">
                  <c:v>-3.1435473649445915E-4</c:v>
                </c:pt>
                <c:pt idx="2">
                  <c:v>-3.1349556862266079E-4</c:v>
                </c:pt>
                <c:pt idx="3">
                  <c:v>-3.1260170925499818E-4</c:v>
                </c:pt>
                <c:pt idx="4">
                  <c:v>-3.1168183497503341E-4</c:v>
                </c:pt>
                <c:pt idx="5">
                  <c:v>-3.1074490345895994E-4</c:v>
                </c:pt>
                <c:pt idx="6">
                  <c:v>-3.0979859585358784E-4</c:v>
                </c:pt>
                <c:pt idx="7">
                  <c:v>-3.0884857144110301E-4</c:v>
                </c:pt>
                <c:pt idx="8">
                  <c:v>-3.0789847236807946E-4</c:v>
                </c:pt>
                <c:pt idx="9">
                  <c:v>-3.0695036348015966E-4</c:v>
                </c:pt>
                <c:pt idx="10">
                  <c:v>-3.0600527910035929E-4</c:v>
                </c:pt>
                <c:pt idx="11">
                  <c:v>-3.0506367502596238E-4</c:v>
                </c:pt>
                <c:pt idx="12">
                  <c:v>-3.0412572375987802E-4</c:v>
                </c:pt>
                <c:pt idx="13">
                  <c:v>-3.0319147572140722E-4</c:v>
                </c:pt>
                <c:pt idx="14">
                  <c:v>-3.0226093478335526E-4</c:v>
                </c:pt>
                <c:pt idx="15">
                  <c:v>-3.0133408908671945E-4</c:v>
                </c:pt>
                <c:pt idx="16">
                  <c:v>-3.0041092208414285E-4</c:v>
                </c:pt>
                <c:pt idx="17">
                  <c:v>-2.9949141603764556E-4</c:v>
                </c:pt>
                <c:pt idx="18">
                  <c:v>-2.9857555300157946E-4</c:v>
                </c:pt>
                <c:pt idx="19">
                  <c:v>-2.9766331506817889E-4</c:v>
                </c:pt>
                <c:pt idx="20">
                  <c:v>-2.967546844218691E-4</c:v>
                </c:pt>
                <c:pt idx="21">
                  <c:v>-2.9584964334954101E-4</c:v>
                </c:pt>
                <c:pt idx="22">
                  <c:v>-2.9494817424180085E-4</c:v>
                </c:pt>
                <c:pt idx="23">
                  <c:v>-2.9405025959257402E-4</c:v>
                </c:pt>
                <c:pt idx="24">
                  <c:v>-2.9315588199844359E-4</c:v>
                </c:pt>
                <c:pt idx="25">
                  <c:v>-2.9226502415795471E-4</c:v>
                </c:pt>
                <c:pt idx="26">
                  <c:v>-2.9137766887092121E-4</c:v>
                </c:pt>
                <c:pt idx="27">
                  <c:v>-2.9049379903773318E-4</c:v>
                </c:pt>
                <c:pt idx="28">
                  <c:v>-2.896133976586729E-4</c:v>
                </c:pt>
                <c:pt idx="29">
                  <c:v>-2.8873644783323669E-4</c:v>
                </c:pt>
                <c:pt idx="30">
                  <c:v>-2.8786293275945751E-4</c:v>
                </c:pt>
                <c:pt idx="31">
                  <c:v>-2.8699283573323947E-4</c:v>
                </c:pt>
                <c:pt idx="32">
                  <c:v>-2.8612614014769016E-4</c:v>
                </c:pt>
                <c:pt idx="33">
                  <c:v>-2.8526282949246549E-4</c:v>
                </c:pt>
                <c:pt idx="34">
                  <c:v>-2.844028873531133E-4</c:v>
                </c:pt>
                <c:pt idx="35">
                  <c:v>-2.8354629741042634E-4</c:v>
                </c:pt>
                <c:pt idx="36">
                  <c:v>-2.8269304343979775E-4</c:v>
                </c:pt>
                <c:pt idx="37">
                  <c:v>-2.8184310931058288E-4</c:v>
                </c:pt>
                <c:pt idx="38">
                  <c:v>-2.8099647898546505E-4</c:v>
                </c:pt>
                <c:pt idx="39">
                  <c:v>-2.8015313651982767E-4</c:v>
                </c:pt>
                <c:pt idx="40">
                  <c:v>-2.7931306606112944E-4</c:v>
                </c:pt>
                <c:pt idx="41">
                  <c:v>-2.784762518482849E-4</c:v>
                </c:pt>
                <c:pt idx="42">
                  <c:v>-2.7764267821105083E-4</c:v>
                </c:pt>
                <c:pt idx="43">
                  <c:v>-2.7681232956941601E-4</c:v>
                </c:pt>
                <c:pt idx="44">
                  <c:v>-2.7598519043299551E-4</c:v>
                </c:pt>
                <c:pt idx="45">
                  <c:v>-2.7516124540043186E-4</c:v>
                </c:pt>
                <c:pt idx="46">
                  <c:v>-2.7434047915879725E-4</c:v>
                </c:pt>
                <c:pt idx="47">
                  <c:v>-2.735228764830038E-4</c:v>
                </c:pt>
                <c:pt idx="48">
                  <c:v>-2.7270842223521595E-4</c:v>
                </c:pt>
                <c:pt idx="49">
                  <c:v>-2.7189710136426811E-4</c:v>
                </c:pt>
                <c:pt idx="50">
                  <c:v>-2.7108889890508714E-4</c:v>
                </c:pt>
                <c:pt idx="51">
                  <c:v>-2.7028379997811876E-4</c:v>
                </c:pt>
                <c:pt idx="52">
                  <c:v>-2.6948178978875807E-4</c:v>
                </c:pt>
                <c:pt idx="53">
                  <c:v>-2.6868285362678516E-4</c:v>
                </c:pt>
                <c:pt idx="54">
                  <c:v>-2.6788697686580456E-4</c:v>
                </c:pt>
                <c:pt idx="55">
                  <c:v>-2.6709414496268839E-4</c:v>
                </c:pt>
                <c:pt idx="56">
                  <c:v>-2.6630434345702528E-4</c:v>
                </c:pt>
                <c:pt idx="57">
                  <c:v>-2.655175579705716E-4</c:v>
                </c:pt>
                <c:pt idx="58">
                  <c:v>-2.6473377420670793E-4</c:v>
                </c:pt>
                <c:pt idx="59">
                  <c:v>-2.6395297794990012E-4</c:v>
                </c:pt>
                <c:pt idx="60">
                  <c:v>-2.6317515506516257E-4</c:v>
                </c:pt>
                <c:pt idx="61">
                  <c:v>-2.6240029149752781E-4</c:v>
                </c:pt>
                <c:pt idx="62">
                  <c:v>-2.6162837327151761E-4</c:v>
                </c:pt>
                <c:pt idx="63">
                  <c:v>-2.608593864906213E-4</c:v>
                </c:pt>
                <c:pt idx="64">
                  <c:v>-2.6009331733677446E-4</c:v>
                </c:pt>
                <c:pt idx="65">
                  <c:v>-2.5933015206984413E-4</c:v>
                </c:pt>
                <c:pt idx="66">
                  <c:v>-2.5856987702711635E-4</c:v>
                </c:pt>
                <c:pt idx="67">
                  <c:v>-2.5781247862278892E-4</c:v>
                </c:pt>
                <c:pt idx="68">
                  <c:v>-2.5705794334746697E-4</c:v>
                </c:pt>
                <c:pt idx="69">
                  <c:v>-2.5630625776766093E-4</c:v>
                </c:pt>
                <c:pt idx="70">
                  <c:v>-2.5555740852529314E-4</c:v>
                </c:pt>
                <c:pt idx="71">
                  <c:v>-2.5481138233720169E-4</c:v>
                </c:pt>
                <c:pt idx="72">
                  <c:v>-2.5406816599465257E-4</c:v>
                </c:pt>
                <c:pt idx="73">
                  <c:v>-2.5332774636285436E-4</c:v>
                </c:pt>
                <c:pt idx="74">
                  <c:v>-2.5259011038047475E-4</c:v>
                </c:pt>
                <c:pt idx="75">
                  <c:v>-2.5185524505916376E-4</c:v>
                </c:pt>
                <c:pt idx="76">
                  <c:v>-2.5112313748307778E-4</c:v>
                </c:pt>
                <c:pt idx="77">
                  <c:v>-2.5039377480840863E-4</c:v>
                </c:pt>
                <c:pt idx="78">
                  <c:v>-2.4966714426291484E-4</c:v>
                </c:pt>
                <c:pt idx="79">
                  <c:v>-2.4894323314545873E-4</c:v>
                </c:pt>
                <c:pt idx="80">
                  <c:v>-2.482220288255448E-4</c:v>
                </c:pt>
                <c:pt idx="81">
                  <c:v>-2.4750351874286078E-4</c:v>
                </c:pt>
                <c:pt idx="82">
                  <c:v>-2.4678769040682616E-4</c:v>
                </c:pt>
                <c:pt idx="83">
                  <c:v>-2.4607453139613889E-4</c:v>
                </c:pt>
                <c:pt idx="84">
                  <c:v>-2.4536402935832944E-4</c:v>
                </c:pt>
                <c:pt idx="85">
                  <c:v>-2.4465617200931618E-4</c:v>
                </c:pt>
                <c:pt idx="86">
                  <c:v>-2.4395094713296358E-4</c:v>
                </c:pt>
                <c:pt idx="87">
                  <c:v>-2.4324834258064587E-4</c:v>
                </c:pt>
                <c:pt idx="88">
                  <c:v>-2.4254834627081224E-4</c:v>
                </c:pt>
                <c:pt idx="89">
                  <c:v>-2.4185094618855497E-4</c:v>
                </c:pt>
                <c:pt idx="90">
                  <c:v>-2.4115613038518146E-4</c:v>
                </c:pt>
                <c:pt idx="91">
                  <c:v>-2.4046388697779016E-4</c:v>
                </c:pt>
                <c:pt idx="92">
                  <c:v>-2.3977420414884746E-4</c:v>
                </c:pt>
                <c:pt idx="93">
                  <c:v>-2.3908707014576997E-4</c:v>
                </c:pt>
                <c:pt idx="94">
                  <c:v>-2.3840247328050796E-4</c:v>
                </c:pt>
                <c:pt idx="95">
                  <c:v>-2.377204019291335E-4</c:v>
                </c:pt>
                <c:pt idx="96">
                  <c:v>-2.3704084453143003E-4</c:v>
                </c:pt>
                <c:pt idx="97">
                  <c:v>-2.3636378959048605E-4</c:v>
                </c:pt>
                <c:pt idx="98">
                  <c:v>-2.3568922567229213E-4</c:v>
                </c:pt>
                <c:pt idx="99">
                  <c:v>-2.3501714140533841E-4</c:v>
                </c:pt>
                <c:pt idx="100">
                  <c:v>-2.3434752548021846E-4</c:v>
                </c:pt>
                <c:pt idx="101">
                  <c:v>-2.3368036664923333E-4</c:v>
                </c:pt>
                <c:pt idx="102">
                  <c:v>-2.3301565372600024E-4</c:v>
                </c:pt>
                <c:pt idx="103">
                  <c:v>-2.3235337558506189E-4</c:v>
                </c:pt>
                <c:pt idx="104">
                  <c:v>-2.3169352116150202E-4</c:v>
                </c:pt>
                <c:pt idx="105">
                  <c:v>-2.3103607945055996E-4</c:v>
                </c:pt>
                <c:pt idx="106">
                  <c:v>-2.303810395072513E-4</c:v>
                </c:pt>
                <c:pt idx="107">
                  <c:v>-2.2972839044598805E-4</c:v>
                </c:pt>
                <c:pt idx="108">
                  <c:v>-2.2907812144020508E-4</c:v>
                </c:pt>
                <c:pt idx="109">
                  <c:v>-2.284302217219861E-4</c:v>
                </c:pt>
                <c:pt idx="110">
                  <c:v>-2.2778468058169427E-4</c:v>
                </c:pt>
                <c:pt idx="111">
                  <c:v>-2.2714148736760508E-4</c:v>
                </c:pt>
                <c:pt idx="112">
                  <c:v>-2.2650063148554097E-4</c:v>
                </c:pt>
                <c:pt idx="113">
                  <c:v>-2.2586210239850999E-4</c:v>
                </c:pt>
                <c:pt idx="114">
                  <c:v>-2.2522588962634569E-4</c:v>
                </c:pt>
                <c:pt idx="115">
                  <c:v>-2.2459198274535081E-4</c:v>
                </c:pt>
                <c:pt idx="116">
                  <c:v>-2.239603713879429E-4</c:v>
                </c:pt>
                <c:pt idx="117">
                  <c:v>-2.2333104524230177E-4</c:v>
                </c:pt>
                <c:pt idx="118">
                  <c:v>-2.2270399405202135E-4</c:v>
                </c:pt>
                <c:pt idx="119">
                  <c:v>-2.2207920761576228E-4</c:v>
                </c:pt>
                <c:pt idx="120">
                  <c:v>-2.2145667578690742E-4</c:v>
                </c:pt>
                <c:pt idx="121">
                  <c:v>-2.2083638847322058E-4</c:v>
                </c:pt>
                <c:pt idx="122">
                  <c:v>-2.2021833563650643E-4</c:v>
                </c:pt>
                <c:pt idx="123">
                  <c:v>-2.1960250729227465E-4</c:v>
                </c:pt>
                <c:pt idx="124">
                  <c:v>-2.1898889350940409E-4</c:v>
                </c:pt>
                <c:pt idx="125">
                  <c:v>-2.1837748440981116E-4</c:v>
                </c:pt>
                <c:pt idx="126">
                  <c:v>-2.1776827016811988E-4</c:v>
                </c:pt>
                <c:pt idx="127">
                  <c:v>-2.171612410113347E-4</c:v>
                </c:pt>
                <c:pt idx="128">
                  <c:v>-2.1655638721851476E-4</c:v>
                </c:pt>
                <c:pt idx="129">
                  <c:v>-2.1595369912045127E-4</c:v>
                </c:pt>
                <c:pt idx="130">
                  <c:v>-2.1535316709934689E-4</c:v>
                </c:pt>
                <c:pt idx="131">
                  <c:v>-2.1475478158849786E-4</c:v>
                </c:pt>
                <c:pt idx="132">
                  <c:v>-2.1415853307197696E-4</c:v>
                </c:pt>
                <c:pt idx="133">
                  <c:v>-2.1356441208432062E-4</c:v>
                </c:pt>
                <c:pt idx="134">
                  <c:v>-2.1297240921021646E-4</c:v>
                </c:pt>
                <c:pt idx="135">
                  <c:v>-2.1238251508419502E-4</c:v>
                </c:pt>
                <c:pt idx="136">
                  <c:v>-2.1179472039032092E-4</c:v>
                </c:pt>
                <c:pt idx="137">
                  <c:v>-2.1120901586188902E-4</c:v>
                </c:pt>
                <c:pt idx="138">
                  <c:v>-2.106253922811212E-4</c:v>
                </c:pt>
                <c:pt idx="139">
                  <c:v>-2.1004384047886482E-4</c:v>
                </c:pt>
                <c:pt idx="140">
                  <c:v>-2.0946435133429523E-4</c:v>
                </c:pt>
                <c:pt idx="141">
                  <c:v>-2.0888691577461828E-4</c:v>
                </c:pt>
                <c:pt idx="142">
                  <c:v>-2.0831152477477645E-4</c:v>
                </c:pt>
                <c:pt idx="143">
                  <c:v>-2.0773816935715456E-4</c:v>
                </c:pt>
                <c:pt idx="144">
                  <c:v>-2.0716684059129237E-4</c:v>
                </c:pt>
                <c:pt idx="145">
                  <c:v>-2.0659752959359358E-4</c:v>
                </c:pt>
                <c:pt idx="146">
                  <c:v>-2.0603022752704045E-4</c:v>
                </c:pt>
                <c:pt idx="147">
                  <c:v>-2.0546492560090997E-4</c:v>
                </c:pt>
                <c:pt idx="148">
                  <c:v>-2.0490161507049015E-4</c:v>
                </c:pt>
                <c:pt idx="149">
                  <c:v>-2.0434028723680033E-4</c:v>
                </c:pt>
                <c:pt idx="150">
                  <c:v>-2.0378093344631274E-4</c:v>
                </c:pt>
                <c:pt idx="151">
                  <c:v>-2.0322354509067593E-4</c:v>
                </c:pt>
                <c:pt idx="152">
                  <c:v>-2.0266811360644015E-4</c:v>
                </c:pt>
                <c:pt idx="153">
                  <c:v>-2.0211463047478391E-4</c:v>
                </c:pt>
                <c:pt idx="154">
                  <c:v>-2.0156308722124399E-4</c:v>
                </c:pt>
                <c:pt idx="155">
                  <c:v>-2.0101347541544659E-4</c:v>
                </c:pt>
                <c:pt idx="156">
                  <c:v>-2.0046578667083908E-4</c:v>
                </c:pt>
                <c:pt idx="157">
                  <c:v>-1.9992001264442622E-4</c:v>
                </c:pt>
                <c:pt idx="158">
                  <c:v>-1.993761450365054E-4</c:v>
                </c:pt>
                <c:pt idx="159">
                  <c:v>-1.9883417559040642E-4</c:v>
                </c:pt>
                <c:pt idx="160">
                  <c:v>-1.9829409609222989E-4</c:v>
                </c:pt>
                <c:pt idx="161">
                  <c:v>-1.9775589837059133E-4</c:v>
                </c:pt>
                <c:pt idx="162">
                  <c:v>-1.9721957429636307E-4</c:v>
                </c:pt>
                <c:pt idx="163">
                  <c:v>-1.9668511578242037E-4</c:v>
                </c:pt>
                <c:pt idx="164">
                  <c:v>-1.9615251478338996E-4</c:v>
                </c:pt>
                <c:pt idx="165">
                  <c:v>-1.9562176329539671E-4</c:v>
                </c:pt>
                <c:pt idx="166">
                  <c:v>-1.9509285335581679E-4</c:v>
                </c:pt>
                <c:pt idx="167">
                  <c:v>-1.9456577704302807E-4</c:v>
                </c:pt>
                <c:pt idx="168">
                  <c:v>-1.9404052647616554E-4</c:v>
                </c:pt>
                <c:pt idx="169">
                  <c:v>-1.935170938148767E-4</c:v>
                </c:pt>
                <c:pt idx="170">
                  <c:v>-1.9299547125907891E-4</c:v>
                </c:pt>
                <c:pt idx="171">
                  <c:v>-1.9247565104871852E-4</c:v>
                </c:pt>
                <c:pt idx="172">
                  <c:v>-1.9195762546353251E-4</c:v>
                </c:pt>
                <c:pt idx="173">
                  <c:v>-1.9144138682280999E-4</c:v>
                </c:pt>
                <c:pt idx="174">
                  <c:v>-1.9092692748515596E-4</c:v>
                </c:pt>
                <c:pt idx="175">
                  <c:v>-1.9041423984825809E-4</c:v>
                </c:pt>
                <c:pt idx="176">
                  <c:v>-1.8990331634865317E-4</c:v>
                </c:pt>
                <c:pt idx="177">
                  <c:v>-1.8939414946149609E-4</c:v>
                </c:pt>
                <c:pt idx="178">
                  <c:v>-1.8888673170033041E-4</c:v>
                </c:pt>
                <c:pt idx="179">
                  <c:v>-1.8838105561686002E-4</c:v>
                </c:pt>
                <c:pt idx="180">
                  <c:v>-1.8787711380072289E-4</c:v>
                </c:pt>
                <c:pt idx="181">
                  <c:v>-1.8737489887926608E-4</c:v>
                </c:pt>
                <c:pt idx="182">
                  <c:v>-1.8687440351732184E-4</c:v>
                </c:pt>
                <c:pt idx="183">
                  <c:v>-1.8637562041698657E-4</c:v>
                </c:pt>
                <c:pt idx="184">
                  <c:v>-1.8587854231739975E-4</c:v>
                </c:pt>
                <c:pt idx="185">
                  <c:v>-1.8538316199452501E-4</c:v>
                </c:pt>
                <c:pt idx="186">
                  <c:v>-1.8488947226093266E-4</c:v>
                </c:pt>
                <c:pt idx="187">
                  <c:v>-1.843974659655836E-4</c:v>
                </c:pt>
                <c:pt idx="188">
                  <c:v>-1.8390713599361608E-4</c:v>
                </c:pt>
                <c:pt idx="189">
                  <c:v>-1.8341847526613002E-4</c:v>
                </c:pt>
                <c:pt idx="190">
                  <c:v>-1.8293147673997801E-4</c:v>
                </c:pt>
                <c:pt idx="191">
                  <c:v>-1.8244613340755275E-4</c:v>
                </c:pt>
                <c:pt idx="192">
                  <c:v>-1.8196243829658048E-4</c:v>
                </c:pt>
                <c:pt idx="193">
                  <c:v>-1.8148038446991134E-4</c:v>
                </c:pt>
                <c:pt idx="194">
                  <c:v>-1.8099996502531502E-4</c:v>
                </c:pt>
                <c:pt idx="195">
                  <c:v>-1.8052117309527499E-4</c:v>
                </c:pt>
                <c:pt idx="196">
                  <c:v>-1.8004400184678626E-4</c:v>
                </c:pt>
                <c:pt idx="197">
                  <c:v>-1.7956844448115225E-4</c:v>
                </c:pt>
                <c:pt idx="198">
                  <c:v>-1.7909449423378473E-4</c:v>
                </c:pt>
                <c:pt idx="199">
                  <c:v>-1.7862214437400486E-4</c:v>
                </c:pt>
                <c:pt idx="200">
                  <c:v>-1.7815138820484499E-4</c:v>
                </c:pt>
                <c:pt idx="201">
                  <c:v>-1.7768221906285236E-4</c:v>
                </c:pt>
                <c:pt idx="202">
                  <c:v>-1.7721463031789258E-4</c:v>
                </c:pt>
                <c:pt idx="203">
                  <c:v>-1.7674861537295768E-4</c:v>
                </c:pt>
                <c:pt idx="204">
                  <c:v>-1.7628416766397132E-4</c:v>
                </c:pt>
                <c:pt idx="205">
                  <c:v>-1.7582128065959902E-4</c:v>
                </c:pt>
                <c:pt idx="206">
                  <c:v>-1.7535994786105672E-4</c:v>
                </c:pt>
                <c:pt idx="207">
                  <c:v>-1.7490016280192306E-4</c:v>
                </c:pt>
                <c:pt idx="208">
                  <c:v>-1.7444191904795081E-4</c:v>
                </c:pt>
                <c:pt idx="209">
                  <c:v>-1.739852101968805E-4</c:v>
                </c:pt>
                <c:pt idx="210">
                  <c:v>-1.735300298782562E-4</c:v>
                </c:pt>
                <c:pt idx="211">
                  <c:v>-1.7307637175324015E-4</c:v>
                </c:pt>
                <c:pt idx="212">
                  <c:v>-1.7262422951443113E-4</c:v>
                </c:pt>
                <c:pt idx="213">
                  <c:v>-1.7217359688568288E-4</c:v>
                </c:pt>
                <c:pt idx="214">
                  <c:v>-1.7172446762192301E-4</c:v>
                </c:pt>
                <c:pt idx="215">
                  <c:v>-1.7127683550897412E-4</c:v>
                </c:pt>
                <c:pt idx="216">
                  <c:v>-1.7083069436337655E-4</c:v>
                </c:pt>
                <c:pt idx="217">
                  <c:v>-1.7038603803221075E-4</c:v>
                </c:pt>
                <c:pt idx="218">
                  <c:v>-1.699428603929217E-4</c:v>
                </c:pt>
                <c:pt idx="219">
                  <c:v>-1.6950115535314491E-4</c:v>
                </c:pt>
                <c:pt idx="220">
                  <c:v>-1.6906091685053317E-4</c:v>
                </c:pt>
                <c:pt idx="221">
                  <c:v>-1.6862213885258329E-4</c:v>
                </c:pt>
                <c:pt idx="222">
                  <c:v>-1.6818481535646587E-4</c:v>
                </c:pt>
                <c:pt idx="223">
                  <c:v>-1.6774894038885555E-4</c:v>
                </c:pt>
                <c:pt idx="224">
                  <c:v>-1.673145080057617E-4</c:v>
                </c:pt>
                <c:pt idx="225">
                  <c:v>-1.6688151229236046E-4</c:v>
                </c:pt>
                <c:pt idx="226">
                  <c:v>-1.6644994736282886E-4</c:v>
                </c:pt>
                <c:pt idx="227">
                  <c:v>-1.6601980736017849E-4</c:v>
                </c:pt>
                <c:pt idx="228">
                  <c:v>-1.6559108645609151E-4</c:v>
                </c:pt>
                <c:pt idx="229">
                  <c:v>-1.6516377885075686E-4</c:v>
                </c:pt>
                <c:pt idx="230">
                  <c:v>-1.6473787877270844E-4</c:v>
                </c:pt>
                <c:pt idx="231">
                  <c:v>-1.6431338047866303E-4</c:v>
                </c:pt>
                <c:pt idx="232">
                  <c:v>-1.6389027825336098E-4</c:v>
                </c:pt>
                <c:pt idx="233">
                  <c:v>-1.6346856640940652E-4</c:v>
                </c:pt>
                <c:pt idx="234">
                  <c:v>-1.6304823928710863E-4</c:v>
                </c:pt>
                <c:pt idx="235">
                  <c:v>-1.6262929125432639E-4</c:v>
                </c:pt>
                <c:pt idx="236">
                  <c:v>-1.6221171670630986E-4</c:v>
                </c:pt>
                <c:pt idx="237">
                  <c:v>-1.6179551006554748E-4</c:v>
                </c:pt>
                <c:pt idx="238">
                  <c:v>-1.6138066578161E-4</c:v>
                </c:pt>
                <c:pt idx="239">
                  <c:v>-1.6096717833099909E-4</c:v>
                </c:pt>
                <c:pt idx="240">
                  <c:v>-1.6055504221699341E-4</c:v>
                </c:pt>
                <c:pt idx="241">
                  <c:v>-1.6014425196949917E-4</c:v>
                </c:pt>
                <c:pt idx="242">
                  <c:v>-1.5973480214489871E-4</c:v>
                </c:pt>
                <c:pt idx="243">
                  <c:v>-1.593266873259016E-4</c:v>
                </c:pt>
                <c:pt idx="244">
                  <c:v>-1.589199021213971E-4</c:v>
                </c:pt>
                <c:pt idx="245">
                  <c:v>-1.5851444116630575E-4</c:v>
                </c:pt>
                <c:pt idx="246">
                  <c:v>-1.5811029912143372E-4</c:v>
                </c:pt>
                <c:pt idx="247">
                  <c:v>-1.5770747067332712E-4</c:v>
                </c:pt>
                <c:pt idx="248">
                  <c:v>-1.573059505341277E-4</c:v>
                </c:pt>
                <c:pt idx="249">
                  <c:v>-1.5690573344142884E-4</c:v>
                </c:pt>
                <c:pt idx="250">
                  <c:v>-1.5650681415813376E-4</c:v>
                </c:pt>
                <c:pt idx="251">
                  <c:v>-1.5610918747231315E-4</c:v>
                </c:pt>
                <c:pt idx="252">
                  <c:v>-1.5571284819706425E-4</c:v>
                </c:pt>
                <c:pt idx="253">
                  <c:v>-1.5531779117037116E-4</c:v>
                </c:pt>
                <c:pt idx="254">
                  <c:v>-1.5492401125496611E-4</c:v>
                </c:pt>
                <c:pt idx="255">
                  <c:v>-1.5453150333819064E-4</c:v>
                </c:pt>
                <c:pt idx="256">
                  <c:v>-1.5414026233185934E-4</c:v>
                </c:pt>
                <c:pt idx="257">
                  <c:v>-1.5375028317212163E-4</c:v>
                </c:pt>
                <c:pt idx="258">
                  <c:v>-1.5336156081932856E-4</c:v>
                </c:pt>
                <c:pt idx="259">
                  <c:v>-1.5297409025789637E-4</c:v>
                </c:pt>
                <c:pt idx="260">
                  <c:v>-1.52587866496174E-4</c:v>
                </c:pt>
                <c:pt idx="261">
                  <c:v>-1.5220288456630848E-4</c:v>
                </c:pt>
                <c:pt idx="262">
                  <c:v>-1.5181913952411468E-4</c:v>
                </c:pt>
                <c:pt idx="263">
                  <c:v>-1.5143662644894276E-4</c:v>
                </c:pt>
                <c:pt idx="264">
                  <c:v>-1.5105534044354801E-4</c:v>
                </c:pt>
                <c:pt idx="265">
                  <c:v>-1.5067527663396158E-4</c:v>
                </c:pt>
                <c:pt idx="266">
                  <c:v>-1.5029643016936135E-4</c:v>
                </c:pt>
                <c:pt idx="267">
                  <c:v>-1.499187962219436E-4</c:v>
                </c:pt>
                <c:pt idx="268">
                  <c:v>-1.4954236998679718E-4</c:v>
                </c:pt>
                <c:pt idx="269">
                  <c:v>-1.491671466817752E-4</c:v>
                </c:pt>
                <c:pt idx="270">
                  <c:v>-1.4879312154737095E-4</c:v>
                </c:pt>
                <c:pt idx="271">
                  <c:v>-1.484202898465926E-4</c:v>
                </c:pt>
                <c:pt idx="272">
                  <c:v>-1.4804864686483905E-4</c:v>
                </c:pt>
                <c:pt idx="273">
                  <c:v>-1.4767818790977665E-4</c:v>
                </c:pt>
                <c:pt idx="274">
                  <c:v>-1.4730890831121766E-4</c:v>
                </c:pt>
                <c:pt idx="275">
                  <c:v>-1.4694080342099707E-4</c:v>
                </c:pt>
                <c:pt idx="276">
                  <c:v>-1.4657386861285286E-4</c:v>
                </c:pt>
                <c:pt idx="277">
                  <c:v>-1.4620809928230514E-4</c:v>
                </c:pt>
                <c:pt idx="278">
                  <c:v>-1.4584349084653734E-4</c:v>
                </c:pt>
                <c:pt idx="279">
                  <c:v>-1.4548003874427691E-4</c:v>
                </c:pt>
                <c:pt idx="280">
                  <c:v>-1.45117738435678E-4</c:v>
                </c:pt>
                <c:pt idx="281">
                  <c:v>-1.4475658540220393E-4</c:v>
                </c:pt>
                <c:pt idx="282">
                  <c:v>-1.4439657514651058E-4</c:v>
                </c:pt>
                <c:pt idx="283">
                  <c:v>-1.4403770319233104E-4</c:v>
                </c:pt>
                <c:pt idx="284">
                  <c:v>-1.4367996508436037E-4</c:v>
                </c:pt>
                <c:pt idx="285">
                  <c:v>-1.4332335638814165E-4</c:v>
                </c:pt>
                <c:pt idx="286">
                  <c:v>-1.429678726899518E-4</c:v>
                </c:pt>
                <c:pt idx="287">
                  <c:v>-1.4261350959668883E-4</c:v>
                </c:pt>
                <c:pt idx="288">
                  <c:v>-1.422602627357603E-4</c:v>
                </c:pt>
                <c:pt idx="289">
                  <c:v>-1.4190812775497158E-4</c:v>
                </c:pt>
                <c:pt idx="290">
                  <c:v>-1.4155710032241384E-4</c:v>
                </c:pt>
                <c:pt idx="291">
                  <c:v>-1.4120717612635674E-4</c:v>
                </c:pt>
                <c:pt idx="292">
                  <c:v>-1.4085835087513548E-4</c:v>
                </c:pt>
                <c:pt idx="293">
                  <c:v>-1.4051062029704511E-4</c:v>
                </c:pt>
                <c:pt idx="294">
                  <c:v>-1.4016398014023059E-4</c:v>
                </c:pt>
                <c:pt idx="295">
                  <c:v>-1.3981842617258008E-4</c:v>
                </c:pt>
                <c:pt idx="296">
                  <c:v>-1.3947395418161825E-4</c:v>
                </c:pt>
                <c:pt idx="297">
                  <c:v>-1.391305599744003E-4</c:v>
                </c:pt>
                <c:pt idx="298">
                  <c:v>-1.3878823937740596E-4</c:v>
                </c:pt>
                <c:pt idx="299">
                  <c:v>-1.3844698823643504E-4</c:v>
                </c:pt>
                <c:pt idx="300">
                  <c:v>-1.3810680241650394E-4</c:v>
                </c:pt>
              </c:numCache>
            </c:numRef>
          </c:yVal>
        </c:ser>
        <c:ser>
          <c:idx val="1"/>
          <c:order val="1"/>
          <c:tx>
            <c:v>expected, t=0.3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expected3_r_0!$B$17:$B$1000</c:f>
              <c:numCache>
                <c:formatCode>General</c:formatCode>
                <c:ptCount val="984"/>
                <c:pt idx="0">
                  <c:v>1</c:v>
                </c:pt>
                <c:pt idx="1">
                  <c:v>1.0009999999999999</c:v>
                </c:pt>
                <c:pt idx="2">
                  <c:v>1.0019999999999998</c:v>
                </c:pt>
                <c:pt idx="3">
                  <c:v>1.0029999999999997</c:v>
                </c:pt>
                <c:pt idx="4">
                  <c:v>1.0039999999999996</c:v>
                </c:pt>
                <c:pt idx="5">
                  <c:v>1.0049999999999994</c:v>
                </c:pt>
                <c:pt idx="6">
                  <c:v>1.0059999999999993</c:v>
                </c:pt>
                <c:pt idx="7">
                  <c:v>1.0069999999999992</c:v>
                </c:pt>
                <c:pt idx="8">
                  <c:v>1.0079999999999991</c:v>
                </c:pt>
                <c:pt idx="9">
                  <c:v>1.008999999999999</c:v>
                </c:pt>
                <c:pt idx="10">
                  <c:v>1.0099999999999989</c:v>
                </c:pt>
                <c:pt idx="11">
                  <c:v>1.0109999999999988</c:v>
                </c:pt>
                <c:pt idx="12">
                  <c:v>1.0119999999999987</c:v>
                </c:pt>
                <c:pt idx="13">
                  <c:v>1.0129999999999986</c:v>
                </c:pt>
                <c:pt idx="14">
                  <c:v>1.0139999999999985</c:v>
                </c:pt>
                <c:pt idx="15">
                  <c:v>1.0149999999999983</c:v>
                </c:pt>
                <c:pt idx="16">
                  <c:v>1.0159999999999982</c:v>
                </c:pt>
                <c:pt idx="17">
                  <c:v>1.0169999999999981</c:v>
                </c:pt>
                <c:pt idx="18">
                  <c:v>1.017999999999998</c:v>
                </c:pt>
                <c:pt idx="19">
                  <c:v>1.0189999999999979</c:v>
                </c:pt>
                <c:pt idx="20">
                  <c:v>1.0199999999999978</c:v>
                </c:pt>
                <c:pt idx="21">
                  <c:v>1.0209999999999977</c:v>
                </c:pt>
                <c:pt idx="22">
                  <c:v>1.0219999999999976</c:v>
                </c:pt>
                <c:pt idx="23">
                  <c:v>1.0229999999999975</c:v>
                </c:pt>
                <c:pt idx="24">
                  <c:v>1.0239999999999974</c:v>
                </c:pt>
                <c:pt idx="25">
                  <c:v>1.0249999999999972</c:v>
                </c:pt>
                <c:pt idx="26">
                  <c:v>1.0259999999999971</c:v>
                </c:pt>
                <c:pt idx="27">
                  <c:v>1.026999999999997</c:v>
                </c:pt>
                <c:pt idx="28">
                  <c:v>1.0279999999999969</c:v>
                </c:pt>
                <c:pt idx="29">
                  <c:v>1.0289999999999968</c:v>
                </c:pt>
                <c:pt idx="30">
                  <c:v>1.0299999999999967</c:v>
                </c:pt>
                <c:pt idx="31">
                  <c:v>1.0309999999999966</c:v>
                </c:pt>
                <c:pt idx="32">
                  <c:v>1.0319999999999965</c:v>
                </c:pt>
                <c:pt idx="33">
                  <c:v>1.0329999999999964</c:v>
                </c:pt>
                <c:pt idx="34">
                  <c:v>1.0339999999999963</c:v>
                </c:pt>
                <c:pt idx="35">
                  <c:v>1.0349999999999961</c:v>
                </c:pt>
                <c:pt idx="36">
                  <c:v>1.035999999999996</c:v>
                </c:pt>
                <c:pt idx="37">
                  <c:v>1.0369999999999959</c:v>
                </c:pt>
                <c:pt idx="38">
                  <c:v>1.0379999999999958</c:v>
                </c:pt>
                <c:pt idx="39">
                  <c:v>1.0389999999999957</c:v>
                </c:pt>
                <c:pt idx="40">
                  <c:v>1.0399999999999956</c:v>
                </c:pt>
                <c:pt idx="41">
                  <c:v>1.0409999999999955</c:v>
                </c:pt>
                <c:pt idx="42">
                  <c:v>1.0419999999999954</c:v>
                </c:pt>
                <c:pt idx="43">
                  <c:v>1.0429999999999953</c:v>
                </c:pt>
                <c:pt idx="44">
                  <c:v>1.0439999999999952</c:v>
                </c:pt>
                <c:pt idx="45">
                  <c:v>1.044999999999995</c:v>
                </c:pt>
                <c:pt idx="46">
                  <c:v>1.0459999999999949</c:v>
                </c:pt>
                <c:pt idx="47">
                  <c:v>1.0469999999999948</c:v>
                </c:pt>
                <c:pt idx="48">
                  <c:v>1.0479999999999947</c:v>
                </c:pt>
                <c:pt idx="49">
                  <c:v>1.0489999999999946</c:v>
                </c:pt>
                <c:pt idx="50">
                  <c:v>1.0499999999999945</c:v>
                </c:pt>
                <c:pt idx="51">
                  <c:v>1.0509999999999944</c:v>
                </c:pt>
                <c:pt idx="52">
                  <c:v>1.0519999999999943</c:v>
                </c:pt>
                <c:pt idx="53">
                  <c:v>1.0529999999999942</c:v>
                </c:pt>
                <c:pt idx="54">
                  <c:v>1.0539999999999941</c:v>
                </c:pt>
                <c:pt idx="55">
                  <c:v>1.0549999999999939</c:v>
                </c:pt>
                <c:pt idx="56">
                  <c:v>1.0559999999999938</c:v>
                </c:pt>
                <c:pt idx="57">
                  <c:v>1.0569999999999937</c:v>
                </c:pt>
                <c:pt idx="58">
                  <c:v>1.0579999999999936</c:v>
                </c:pt>
                <c:pt idx="59">
                  <c:v>1.0589999999999935</c:v>
                </c:pt>
                <c:pt idx="60">
                  <c:v>1.0599999999999934</c:v>
                </c:pt>
                <c:pt idx="61">
                  <c:v>1.0609999999999933</c:v>
                </c:pt>
                <c:pt idx="62">
                  <c:v>1.0619999999999932</c:v>
                </c:pt>
                <c:pt idx="63">
                  <c:v>1.0629999999999931</c:v>
                </c:pt>
                <c:pt idx="64">
                  <c:v>1.063999999999993</c:v>
                </c:pt>
                <c:pt idx="65">
                  <c:v>1.0649999999999928</c:v>
                </c:pt>
                <c:pt idx="66">
                  <c:v>1.0659999999999927</c:v>
                </c:pt>
                <c:pt idx="67">
                  <c:v>1.0669999999999926</c:v>
                </c:pt>
                <c:pt idx="68">
                  <c:v>1.0679999999999925</c:v>
                </c:pt>
                <c:pt idx="69">
                  <c:v>1.0689999999999924</c:v>
                </c:pt>
                <c:pt idx="70">
                  <c:v>1.0699999999999923</c:v>
                </c:pt>
                <c:pt idx="71">
                  <c:v>1.0709999999999922</c:v>
                </c:pt>
                <c:pt idx="72">
                  <c:v>1.0719999999999921</c:v>
                </c:pt>
                <c:pt idx="73">
                  <c:v>1.072999999999992</c:v>
                </c:pt>
                <c:pt idx="74">
                  <c:v>1.0739999999999919</c:v>
                </c:pt>
                <c:pt idx="75">
                  <c:v>1.0749999999999917</c:v>
                </c:pt>
                <c:pt idx="76">
                  <c:v>1.0759999999999916</c:v>
                </c:pt>
                <c:pt idx="77">
                  <c:v>1.0769999999999915</c:v>
                </c:pt>
                <c:pt idx="78">
                  <c:v>1.0779999999999914</c:v>
                </c:pt>
                <c:pt idx="79">
                  <c:v>1.0789999999999913</c:v>
                </c:pt>
                <c:pt idx="80">
                  <c:v>1.0799999999999912</c:v>
                </c:pt>
                <c:pt idx="81">
                  <c:v>1.0809999999999911</c:v>
                </c:pt>
                <c:pt idx="82">
                  <c:v>1.081999999999991</c:v>
                </c:pt>
                <c:pt idx="83">
                  <c:v>1.0829999999999909</c:v>
                </c:pt>
                <c:pt idx="84">
                  <c:v>1.0839999999999907</c:v>
                </c:pt>
                <c:pt idx="85">
                  <c:v>1.0849999999999906</c:v>
                </c:pt>
                <c:pt idx="86">
                  <c:v>1.0859999999999905</c:v>
                </c:pt>
                <c:pt idx="87">
                  <c:v>1.0869999999999904</c:v>
                </c:pt>
                <c:pt idx="88">
                  <c:v>1.0879999999999903</c:v>
                </c:pt>
                <c:pt idx="89">
                  <c:v>1.0889999999999902</c:v>
                </c:pt>
                <c:pt idx="90">
                  <c:v>1.0899999999999901</c:v>
                </c:pt>
                <c:pt idx="91">
                  <c:v>1.09099999999999</c:v>
                </c:pt>
                <c:pt idx="92">
                  <c:v>1.0919999999999899</c:v>
                </c:pt>
                <c:pt idx="93">
                  <c:v>1.0929999999999898</c:v>
                </c:pt>
                <c:pt idx="94">
                  <c:v>1.0939999999999896</c:v>
                </c:pt>
                <c:pt idx="95">
                  <c:v>1.0949999999999895</c:v>
                </c:pt>
                <c:pt idx="96">
                  <c:v>1.0959999999999894</c:v>
                </c:pt>
                <c:pt idx="97">
                  <c:v>1.0969999999999893</c:v>
                </c:pt>
                <c:pt idx="98">
                  <c:v>1.0979999999999892</c:v>
                </c:pt>
                <c:pt idx="99">
                  <c:v>1.0989999999999891</c:v>
                </c:pt>
                <c:pt idx="100">
                  <c:v>1.099999999999989</c:v>
                </c:pt>
                <c:pt idx="101">
                  <c:v>1.1009999999999889</c:v>
                </c:pt>
                <c:pt idx="102">
                  <c:v>1.1019999999999888</c:v>
                </c:pt>
                <c:pt idx="103">
                  <c:v>1.1029999999999887</c:v>
                </c:pt>
                <c:pt idx="104">
                  <c:v>1.1039999999999885</c:v>
                </c:pt>
                <c:pt idx="105">
                  <c:v>1.1049999999999884</c:v>
                </c:pt>
                <c:pt idx="106">
                  <c:v>1.1059999999999883</c:v>
                </c:pt>
                <c:pt idx="107">
                  <c:v>1.1069999999999882</c:v>
                </c:pt>
                <c:pt idx="108">
                  <c:v>1.1079999999999881</c:v>
                </c:pt>
                <c:pt idx="109">
                  <c:v>1.108999999999988</c:v>
                </c:pt>
                <c:pt idx="110">
                  <c:v>1.1099999999999879</c:v>
                </c:pt>
                <c:pt idx="111">
                  <c:v>1.1109999999999878</c:v>
                </c:pt>
                <c:pt idx="112">
                  <c:v>1.1119999999999877</c:v>
                </c:pt>
                <c:pt idx="113">
                  <c:v>1.1129999999999876</c:v>
                </c:pt>
                <c:pt idx="114">
                  <c:v>1.1139999999999874</c:v>
                </c:pt>
                <c:pt idx="115">
                  <c:v>1.1149999999999873</c:v>
                </c:pt>
                <c:pt idx="116">
                  <c:v>1.1159999999999872</c:v>
                </c:pt>
                <c:pt idx="117">
                  <c:v>1.1169999999999871</c:v>
                </c:pt>
                <c:pt idx="118">
                  <c:v>1.117999999999987</c:v>
                </c:pt>
                <c:pt idx="119">
                  <c:v>1.1189999999999869</c:v>
                </c:pt>
                <c:pt idx="120">
                  <c:v>1.1199999999999868</c:v>
                </c:pt>
                <c:pt idx="121">
                  <c:v>1.1209999999999867</c:v>
                </c:pt>
                <c:pt idx="122">
                  <c:v>1.1219999999999866</c:v>
                </c:pt>
                <c:pt idx="123">
                  <c:v>1.1229999999999865</c:v>
                </c:pt>
                <c:pt idx="124">
                  <c:v>1.1239999999999863</c:v>
                </c:pt>
                <c:pt idx="125">
                  <c:v>1.1249999999999862</c:v>
                </c:pt>
                <c:pt idx="126">
                  <c:v>1.1259999999999861</c:v>
                </c:pt>
                <c:pt idx="127">
                  <c:v>1.126999999999986</c:v>
                </c:pt>
                <c:pt idx="128">
                  <c:v>1.1279999999999859</c:v>
                </c:pt>
                <c:pt idx="129">
                  <c:v>1.1289999999999858</c:v>
                </c:pt>
                <c:pt idx="130">
                  <c:v>1.1299999999999857</c:v>
                </c:pt>
                <c:pt idx="131">
                  <c:v>1.1309999999999856</c:v>
                </c:pt>
                <c:pt idx="132">
                  <c:v>1.1319999999999855</c:v>
                </c:pt>
                <c:pt idx="133">
                  <c:v>1.1329999999999854</c:v>
                </c:pt>
                <c:pt idx="134">
                  <c:v>1.1339999999999852</c:v>
                </c:pt>
                <c:pt idx="135">
                  <c:v>1.1349999999999851</c:v>
                </c:pt>
                <c:pt idx="136">
                  <c:v>1.135999999999985</c:v>
                </c:pt>
                <c:pt idx="137">
                  <c:v>1.1369999999999849</c:v>
                </c:pt>
                <c:pt idx="138">
                  <c:v>1.1379999999999848</c:v>
                </c:pt>
                <c:pt idx="139">
                  <c:v>1.1389999999999847</c:v>
                </c:pt>
                <c:pt idx="140">
                  <c:v>1.1399999999999846</c:v>
                </c:pt>
                <c:pt idx="141">
                  <c:v>1.1409999999999845</c:v>
                </c:pt>
                <c:pt idx="142">
                  <c:v>1.1419999999999844</c:v>
                </c:pt>
                <c:pt idx="143">
                  <c:v>1.1429999999999843</c:v>
                </c:pt>
                <c:pt idx="144">
                  <c:v>1.1439999999999841</c:v>
                </c:pt>
                <c:pt idx="145">
                  <c:v>1.144999999999984</c:v>
                </c:pt>
                <c:pt idx="146">
                  <c:v>1.1459999999999839</c:v>
                </c:pt>
                <c:pt idx="147">
                  <c:v>1.1469999999999838</c:v>
                </c:pt>
                <c:pt idx="148">
                  <c:v>1.1479999999999837</c:v>
                </c:pt>
                <c:pt idx="149">
                  <c:v>1.1489999999999836</c:v>
                </c:pt>
                <c:pt idx="150">
                  <c:v>1.1499999999999835</c:v>
                </c:pt>
                <c:pt idx="151">
                  <c:v>1.1509999999999834</c:v>
                </c:pt>
                <c:pt idx="152">
                  <c:v>1.1519999999999833</c:v>
                </c:pt>
                <c:pt idx="153">
                  <c:v>1.1529999999999831</c:v>
                </c:pt>
                <c:pt idx="154">
                  <c:v>1.153999999999983</c:v>
                </c:pt>
                <c:pt idx="155">
                  <c:v>1.1549999999999829</c:v>
                </c:pt>
                <c:pt idx="156">
                  <c:v>1.1559999999999828</c:v>
                </c:pt>
                <c:pt idx="157">
                  <c:v>1.1569999999999827</c:v>
                </c:pt>
                <c:pt idx="158">
                  <c:v>1.1579999999999826</c:v>
                </c:pt>
                <c:pt idx="159">
                  <c:v>1.1589999999999825</c:v>
                </c:pt>
                <c:pt idx="160">
                  <c:v>1.1599999999999824</c:v>
                </c:pt>
                <c:pt idx="161">
                  <c:v>1.1609999999999823</c:v>
                </c:pt>
                <c:pt idx="162">
                  <c:v>1.1619999999999822</c:v>
                </c:pt>
                <c:pt idx="163">
                  <c:v>1.162999999999982</c:v>
                </c:pt>
                <c:pt idx="164">
                  <c:v>1.1639999999999819</c:v>
                </c:pt>
                <c:pt idx="165">
                  <c:v>1.1649999999999818</c:v>
                </c:pt>
                <c:pt idx="166">
                  <c:v>1.1659999999999817</c:v>
                </c:pt>
                <c:pt idx="167">
                  <c:v>1.1669999999999816</c:v>
                </c:pt>
                <c:pt idx="168">
                  <c:v>1.1679999999999815</c:v>
                </c:pt>
                <c:pt idx="169">
                  <c:v>1.1689999999999814</c:v>
                </c:pt>
                <c:pt idx="170">
                  <c:v>1.1699999999999813</c:v>
                </c:pt>
                <c:pt idx="171">
                  <c:v>1.1709999999999812</c:v>
                </c:pt>
                <c:pt idx="172">
                  <c:v>1.1719999999999811</c:v>
                </c:pt>
                <c:pt idx="173">
                  <c:v>1.1729999999999809</c:v>
                </c:pt>
                <c:pt idx="174">
                  <c:v>1.1739999999999808</c:v>
                </c:pt>
                <c:pt idx="175">
                  <c:v>1.1749999999999807</c:v>
                </c:pt>
                <c:pt idx="176">
                  <c:v>1.1759999999999806</c:v>
                </c:pt>
                <c:pt idx="177">
                  <c:v>1.1769999999999805</c:v>
                </c:pt>
                <c:pt idx="178">
                  <c:v>1.1779999999999804</c:v>
                </c:pt>
                <c:pt idx="179">
                  <c:v>1.1789999999999803</c:v>
                </c:pt>
                <c:pt idx="180">
                  <c:v>1.1799999999999802</c:v>
                </c:pt>
                <c:pt idx="181">
                  <c:v>1.1809999999999801</c:v>
                </c:pt>
                <c:pt idx="182">
                  <c:v>1.18199999999998</c:v>
                </c:pt>
                <c:pt idx="183">
                  <c:v>1.1829999999999798</c:v>
                </c:pt>
                <c:pt idx="184">
                  <c:v>1.1839999999999797</c:v>
                </c:pt>
                <c:pt idx="185">
                  <c:v>1.1849999999999796</c:v>
                </c:pt>
                <c:pt idx="186">
                  <c:v>1.1859999999999795</c:v>
                </c:pt>
                <c:pt idx="187">
                  <c:v>1.1869999999999794</c:v>
                </c:pt>
                <c:pt idx="188">
                  <c:v>1.1879999999999793</c:v>
                </c:pt>
                <c:pt idx="189">
                  <c:v>1.1889999999999792</c:v>
                </c:pt>
                <c:pt idx="190">
                  <c:v>1.1899999999999791</c:v>
                </c:pt>
                <c:pt idx="191">
                  <c:v>1.190999999999979</c:v>
                </c:pt>
                <c:pt idx="192">
                  <c:v>1.1919999999999789</c:v>
                </c:pt>
                <c:pt idx="193">
                  <c:v>1.1929999999999787</c:v>
                </c:pt>
                <c:pt idx="194">
                  <c:v>1.1939999999999786</c:v>
                </c:pt>
                <c:pt idx="195">
                  <c:v>1.1949999999999785</c:v>
                </c:pt>
                <c:pt idx="196">
                  <c:v>1.1959999999999784</c:v>
                </c:pt>
                <c:pt idx="197">
                  <c:v>1.1969999999999783</c:v>
                </c:pt>
                <c:pt idx="198">
                  <c:v>1.1979999999999782</c:v>
                </c:pt>
                <c:pt idx="199">
                  <c:v>1.1989999999999781</c:v>
                </c:pt>
                <c:pt idx="200">
                  <c:v>1.199999999999978</c:v>
                </c:pt>
                <c:pt idx="201">
                  <c:v>1.2009999999999779</c:v>
                </c:pt>
                <c:pt idx="202">
                  <c:v>1.2019999999999778</c:v>
                </c:pt>
                <c:pt idx="203">
                  <c:v>1.2029999999999776</c:v>
                </c:pt>
                <c:pt idx="204">
                  <c:v>1.2039999999999775</c:v>
                </c:pt>
                <c:pt idx="205">
                  <c:v>1.2049999999999774</c:v>
                </c:pt>
                <c:pt idx="206">
                  <c:v>1.2059999999999773</c:v>
                </c:pt>
                <c:pt idx="207">
                  <c:v>1.2069999999999772</c:v>
                </c:pt>
                <c:pt idx="208">
                  <c:v>1.2079999999999771</c:v>
                </c:pt>
                <c:pt idx="209">
                  <c:v>1.208999999999977</c:v>
                </c:pt>
                <c:pt idx="210">
                  <c:v>1.2099999999999769</c:v>
                </c:pt>
                <c:pt idx="211">
                  <c:v>1.2109999999999768</c:v>
                </c:pt>
                <c:pt idx="212">
                  <c:v>1.2119999999999767</c:v>
                </c:pt>
                <c:pt idx="213">
                  <c:v>1.2129999999999765</c:v>
                </c:pt>
                <c:pt idx="214">
                  <c:v>1.2139999999999764</c:v>
                </c:pt>
                <c:pt idx="215">
                  <c:v>1.2149999999999763</c:v>
                </c:pt>
                <c:pt idx="216">
                  <c:v>1.2159999999999762</c:v>
                </c:pt>
                <c:pt idx="217">
                  <c:v>1.2169999999999761</c:v>
                </c:pt>
                <c:pt idx="218">
                  <c:v>1.217999999999976</c:v>
                </c:pt>
                <c:pt idx="219">
                  <c:v>1.2189999999999759</c:v>
                </c:pt>
                <c:pt idx="220">
                  <c:v>1.2199999999999758</c:v>
                </c:pt>
                <c:pt idx="221">
                  <c:v>1.2209999999999757</c:v>
                </c:pt>
                <c:pt idx="222">
                  <c:v>1.2219999999999756</c:v>
                </c:pt>
                <c:pt idx="223">
                  <c:v>1.2229999999999754</c:v>
                </c:pt>
                <c:pt idx="224">
                  <c:v>1.2239999999999753</c:v>
                </c:pt>
                <c:pt idx="225">
                  <c:v>1.2249999999999752</c:v>
                </c:pt>
                <c:pt idx="226">
                  <c:v>1.2259999999999751</c:v>
                </c:pt>
                <c:pt idx="227">
                  <c:v>1.226999999999975</c:v>
                </c:pt>
                <c:pt idx="228">
                  <c:v>1.2279999999999749</c:v>
                </c:pt>
                <c:pt idx="229">
                  <c:v>1.2289999999999748</c:v>
                </c:pt>
                <c:pt idx="230">
                  <c:v>1.2299999999999747</c:v>
                </c:pt>
                <c:pt idx="231">
                  <c:v>1.2309999999999746</c:v>
                </c:pt>
                <c:pt idx="232">
                  <c:v>1.2319999999999744</c:v>
                </c:pt>
                <c:pt idx="233">
                  <c:v>1.2329999999999743</c:v>
                </c:pt>
                <c:pt idx="234">
                  <c:v>1.2339999999999742</c:v>
                </c:pt>
                <c:pt idx="235">
                  <c:v>1.2349999999999741</c:v>
                </c:pt>
                <c:pt idx="236">
                  <c:v>1.235999999999974</c:v>
                </c:pt>
                <c:pt idx="237">
                  <c:v>1.2369999999999739</c:v>
                </c:pt>
                <c:pt idx="238">
                  <c:v>1.2379999999999738</c:v>
                </c:pt>
                <c:pt idx="239">
                  <c:v>1.2389999999999737</c:v>
                </c:pt>
                <c:pt idx="240">
                  <c:v>1.2399999999999736</c:v>
                </c:pt>
                <c:pt idx="241">
                  <c:v>1.2409999999999735</c:v>
                </c:pt>
                <c:pt idx="242">
                  <c:v>1.2419999999999733</c:v>
                </c:pt>
                <c:pt idx="243">
                  <c:v>1.2429999999999732</c:v>
                </c:pt>
                <c:pt idx="244">
                  <c:v>1.2439999999999731</c:v>
                </c:pt>
                <c:pt idx="245">
                  <c:v>1.244999999999973</c:v>
                </c:pt>
                <c:pt idx="246">
                  <c:v>1.2459999999999729</c:v>
                </c:pt>
                <c:pt idx="247">
                  <c:v>1.2469999999999728</c:v>
                </c:pt>
                <c:pt idx="248">
                  <c:v>1.2479999999999727</c:v>
                </c:pt>
                <c:pt idx="249">
                  <c:v>1.2489999999999726</c:v>
                </c:pt>
                <c:pt idx="250">
                  <c:v>1.2499999999999725</c:v>
                </c:pt>
                <c:pt idx="251">
                  <c:v>1.2509999999999724</c:v>
                </c:pt>
                <c:pt idx="252">
                  <c:v>1.2519999999999722</c:v>
                </c:pt>
                <c:pt idx="253">
                  <c:v>1.2529999999999721</c:v>
                </c:pt>
                <c:pt idx="254">
                  <c:v>1.253999999999972</c:v>
                </c:pt>
                <c:pt idx="255">
                  <c:v>1.2549999999999719</c:v>
                </c:pt>
                <c:pt idx="256">
                  <c:v>1.2559999999999718</c:v>
                </c:pt>
                <c:pt idx="257">
                  <c:v>1.2569999999999717</c:v>
                </c:pt>
                <c:pt idx="258">
                  <c:v>1.2579999999999716</c:v>
                </c:pt>
                <c:pt idx="259">
                  <c:v>1.2589999999999715</c:v>
                </c:pt>
                <c:pt idx="260">
                  <c:v>1.2599999999999714</c:v>
                </c:pt>
                <c:pt idx="261">
                  <c:v>1.2609999999999713</c:v>
                </c:pt>
                <c:pt idx="262">
                  <c:v>1.2619999999999711</c:v>
                </c:pt>
                <c:pt idx="263">
                  <c:v>1.262999999999971</c:v>
                </c:pt>
                <c:pt idx="264">
                  <c:v>1.2639999999999709</c:v>
                </c:pt>
                <c:pt idx="265">
                  <c:v>1.2649999999999708</c:v>
                </c:pt>
                <c:pt idx="266">
                  <c:v>1.2659999999999707</c:v>
                </c:pt>
                <c:pt idx="267">
                  <c:v>1.2669999999999706</c:v>
                </c:pt>
                <c:pt idx="268">
                  <c:v>1.2679999999999705</c:v>
                </c:pt>
                <c:pt idx="269">
                  <c:v>1.2689999999999704</c:v>
                </c:pt>
                <c:pt idx="270">
                  <c:v>1.2699999999999703</c:v>
                </c:pt>
                <c:pt idx="271">
                  <c:v>1.2709999999999702</c:v>
                </c:pt>
                <c:pt idx="272">
                  <c:v>1.27199999999997</c:v>
                </c:pt>
                <c:pt idx="273">
                  <c:v>1.2729999999999699</c:v>
                </c:pt>
                <c:pt idx="274">
                  <c:v>1.2739999999999698</c:v>
                </c:pt>
                <c:pt idx="275">
                  <c:v>1.2749999999999697</c:v>
                </c:pt>
                <c:pt idx="276">
                  <c:v>1.2759999999999696</c:v>
                </c:pt>
                <c:pt idx="277">
                  <c:v>1.2769999999999695</c:v>
                </c:pt>
                <c:pt idx="278">
                  <c:v>1.2779999999999694</c:v>
                </c:pt>
                <c:pt idx="279">
                  <c:v>1.2789999999999693</c:v>
                </c:pt>
                <c:pt idx="280">
                  <c:v>1.2799999999999692</c:v>
                </c:pt>
                <c:pt idx="281">
                  <c:v>1.2809999999999691</c:v>
                </c:pt>
                <c:pt idx="282">
                  <c:v>1.2819999999999689</c:v>
                </c:pt>
                <c:pt idx="283">
                  <c:v>1.2829999999999688</c:v>
                </c:pt>
                <c:pt idx="284">
                  <c:v>1.2839999999999687</c:v>
                </c:pt>
                <c:pt idx="285">
                  <c:v>1.2849999999999686</c:v>
                </c:pt>
                <c:pt idx="286">
                  <c:v>1.2859999999999685</c:v>
                </c:pt>
                <c:pt idx="287">
                  <c:v>1.2869999999999684</c:v>
                </c:pt>
                <c:pt idx="288">
                  <c:v>1.2879999999999683</c:v>
                </c:pt>
                <c:pt idx="289">
                  <c:v>1.2889999999999682</c:v>
                </c:pt>
                <c:pt idx="290">
                  <c:v>1.2899999999999681</c:v>
                </c:pt>
                <c:pt idx="291">
                  <c:v>1.290999999999968</c:v>
                </c:pt>
                <c:pt idx="292">
                  <c:v>1.2919999999999678</c:v>
                </c:pt>
                <c:pt idx="293">
                  <c:v>1.2929999999999677</c:v>
                </c:pt>
                <c:pt idx="294">
                  <c:v>1.2939999999999676</c:v>
                </c:pt>
                <c:pt idx="295">
                  <c:v>1.2949999999999675</c:v>
                </c:pt>
                <c:pt idx="296">
                  <c:v>1.2959999999999674</c:v>
                </c:pt>
                <c:pt idx="297">
                  <c:v>1.2969999999999673</c:v>
                </c:pt>
                <c:pt idx="298">
                  <c:v>1.2979999999999672</c:v>
                </c:pt>
                <c:pt idx="299">
                  <c:v>1.2989999999999671</c:v>
                </c:pt>
                <c:pt idx="300">
                  <c:v>1.299999999999967</c:v>
                </c:pt>
              </c:numCache>
            </c:numRef>
          </c:xVal>
          <c:yVal>
            <c:numRef>
              <c:f>expected3_r_0!$W$17:$W$1000</c:f>
              <c:numCache>
                <c:formatCode>0.000000000000000E+00</c:formatCode>
                <c:ptCount val="984"/>
                <c:pt idx="0">
                  <c:v>-3.1517282096319452E-4</c:v>
                </c:pt>
                <c:pt idx="1">
                  <c:v>-3.1437389928281115E-4</c:v>
                </c:pt>
                <c:pt idx="2">
                  <c:v>-3.1357398589342781E-4</c:v>
                </c:pt>
                <c:pt idx="3">
                  <c:v>-3.1277307596519585E-4</c:v>
                </c:pt>
                <c:pt idx="4">
                  <c:v>-3.1197116963664064E-4</c:v>
                </c:pt>
                <c:pt idx="5">
                  <c:v>-3.1116827196394454E-4</c:v>
                </c:pt>
                <c:pt idx="6">
                  <c:v>-3.1036439285526529E-4</c:v>
                </c:pt>
                <c:pt idx="7">
                  <c:v>-3.0955954699138691E-4</c:v>
                </c:pt>
                <c:pt idx="8">
                  <c:v>-3.0875375373136177E-4</c:v>
                </c:pt>
                <c:pt idx="9">
                  <c:v>-3.0794703700544009E-4</c:v>
                </c:pt>
                <c:pt idx="10">
                  <c:v>-3.0713942519471852E-4</c:v>
                </c:pt>
                <c:pt idx="11">
                  <c:v>-3.0633095099853898E-4</c:v>
                </c:pt>
                <c:pt idx="12">
                  <c:v>-3.0552165128585197E-4</c:v>
                </c:pt>
                <c:pt idx="13">
                  <c:v>-3.0471156695116163E-4</c:v>
                </c:pt>
                <c:pt idx="14">
                  <c:v>-3.0390074273520479E-4</c:v>
                </c:pt>
                <c:pt idx="15">
                  <c:v>-3.0308922705714336E-4</c:v>
                </c:pt>
                <c:pt idx="16">
                  <c:v>-3.022770718291327E-4</c:v>
                </c:pt>
                <c:pt idx="17">
                  <c:v>-3.0146433226482534E-4</c:v>
                </c:pt>
                <c:pt idx="18">
                  <c:v>-3.0065106666761021E-4</c:v>
                </c:pt>
                <c:pt idx="19">
                  <c:v>-2.9983733626630599E-4</c:v>
                </c:pt>
                <c:pt idx="20">
                  <c:v>-2.9902320495589095E-4</c:v>
                </c:pt>
                <c:pt idx="21">
                  <c:v>-2.9820873911232473E-4</c:v>
                </c:pt>
                <c:pt idx="22">
                  <c:v>-2.9739400736972861E-4</c:v>
                </c:pt>
                <c:pt idx="23">
                  <c:v>-2.9657908040172547E-4</c:v>
                </c:pt>
                <c:pt idx="24">
                  <c:v>-2.9576403070172026E-4</c:v>
                </c:pt>
                <c:pt idx="25">
                  <c:v>-2.9494893231350988E-4</c:v>
                </c:pt>
                <c:pt idx="26">
                  <c:v>-2.9413386077018031E-4</c:v>
                </c:pt>
                <c:pt idx="27">
                  <c:v>-2.9331889267258005E-4</c:v>
                </c:pt>
                <c:pt idx="28">
                  <c:v>-2.9250410559216074E-4</c:v>
                </c:pt>
                <c:pt idx="29">
                  <c:v>-2.9168957783179969E-4</c:v>
                </c:pt>
                <c:pt idx="30">
                  <c:v>-2.9087538821721511E-4</c:v>
                </c:pt>
                <c:pt idx="31">
                  <c:v>-2.9006161581730404E-4</c:v>
                </c:pt>
                <c:pt idx="32">
                  <c:v>-2.8924834145691979E-4</c:v>
                </c:pt>
                <c:pt idx="33">
                  <c:v>-2.8843564109369568E-4</c:v>
                </c:pt>
                <c:pt idx="34">
                  <c:v>-2.8762359578467429E-4</c:v>
                </c:pt>
                <c:pt idx="35">
                  <c:v>-2.8681228325408198E-4</c:v>
                </c:pt>
                <c:pt idx="36">
                  <c:v>-2.8600178175050865E-4</c:v>
                </c:pt>
                <c:pt idx="37">
                  <c:v>-2.8519216835402915E-4</c:v>
                </c:pt>
                <c:pt idx="38">
                  <c:v>-2.8438351921592148E-4</c:v>
                </c:pt>
                <c:pt idx="39">
                  <c:v>-2.8357590941141704E-4</c:v>
                </c:pt>
                <c:pt idx="40">
                  <c:v>-2.8276941251000889E-4</c:v>
                </c:pt>
                <c:pt idx="41">
                  <c:v>-2.8196410159590812E-4</c:v>
                </c:pt>
                <c:pt idx="42">
                  <c:v>-2.8116004744227756E-4</c:v>
                </c:pt>
                <c:pt idx="43">
                  <c:v>-2.803573195336225E-4</c:v>
                </c:pt>
                <c:pt idx="44">
                  <c:v>-2.7955598541188796E-4</c:v>
                </c:pt>
                <c:pt idx="45">
                  <c:v>-2.7875611162570457E-4</c:v>
                </c:pt>
                <c:pt idx="46">
                  <c:v>-2.77957761915146E-4</c:v>
                </c:pt>
                <c:pt idx="47">
                  <c:v>-2.7716099898056432E-4</c:v>
                </c:pt>
                <c:pt idx="48">
                  <c:v>-2.7636588274032104E-4</c:v>
                </c:pt>
                <c:pt idx="49">
                  <c:v>-2.7557247183125589E-4</c:v>
                </c:pt>
                <c:pt idx="50">
                  <c:v>-2.7478082210626747E-4</c:v>
                </c:pt>
                <c:pt idx="51">
                  <c:v>-2.7399098798638227E-4</c:v>
                </c:pt>
                <c:pt idx="52">
                  <c:v>-2.7320302109175819E-4</c:v>
                </c:pt>
                <c:pt idx="53">
                  <c:v>-2.7241697139592598E-4</c:v>
                </c:pt>
                <c:pt idx="54">
                  <c:v>-2.7163288661618201E-4</c:v>
                </c:pt>
                <c:pt idx="55">
                  <c:v>-2.7085081195375163E-4</c:v>
                </c:pt>
                <c:pt idx="56">
                  <c:v>-2.7007079081765883E-4</c:v>
                </c:pt>
                <c:pt idx="57">
                  <c:v>-2.6929286439783746E-4</c:v>
                </c:pt>
                <c:pt idx="58">
                  <c:v>-2.6851707145786959E-4</c:v>
                </c:pt>
                <c:pt idx="59">
                  <c:v>-2.6774344894287146E-4</c:v>
                </c:pt>
                <c:pt idx="60">
                  <c:v>-2.6697203158262484E-4</c:v>
                </c:pt>
                <c:pt idx="61">
                  <c:v>-2.6620285209602221E-4</c:v>
                </c:pt>
                <c:pt idx="62">
                  <c:v>-2.6543594098158774E-4</c:v>
                </c:pt>
                <c:pt idx="63">
                  <c:v>-2.646713269503912E-4</c:v>
                </c:pt>
                <c:pt idx="64">
                  <c:v>-2.6390903668702646E-4</c:v>
                </c:pt>
                <c:pt idx="65">
                  <c:v>-2.6314909501738053E-4</c:v>
                </c:pt>
                <c:pt idx="66">
                  <c:v>-2.6239152477180419E-4</c:v>
                </c:pt>
                <c:pt idx="67">
                  <c:v>-2.6163634713589586E-4</c:v>
                </c:pt>
                <c:pt idx="68">
                  <c:v>-2.6088358149090334E-4</c:v>
                </c:pt>
                <c:pt idx="69">
                  <c:v>-2.6013324552803634E-4</c:v>
                </c:pt>
                <c:pt idx="70">
                  <c:v>-2.593853553353962E-4</c:v>
                </c:pt>
                <c:pt idx="71">
                  <c:v>-2.5863992533236982E-4</c:v>
                </c:pt>
                <c:pt idx="72">
                  <c:v>-2.5789696852775027E-4</c:v>
                </c:pt>
                <c:pt idx="73">
                  <c:v>-2.5715649643783206E-4</c:v>
                </c:pt>
                <c:pt idx="74">
                  <c:v>-2.5641851918512936E-4</c:v>
                </c:pt>
                <c:pt idx="75">
                  <c:v>-2.5568304555861855E-4</c:v>
                </c:pt>
                <c:pt idx="76">
                  <c:v>-2.5495008307372443E-4</c:v>
                </c:pt>
                <c:pt idx="77">
                  <c:v>-2.5421963804568841E-4</c:v>
                </c:pt>
                <c:pt idx="78">
                  <c:v>-2.5349171558977461E-4</c:v>
                </c:pt>
                <c:pt idx="79">
                  <c:v>-2.5276631977268725E-4</c:v>
                </c:pt>
                <c:pt idx="80">
                  <c:v>-2.5204345360287886E-4</c:v>
                </c:pt>
                <c:pt idx="81">
                  <c:v>-2.5132311910429199E-4</c:v>
                </c:pt>
                <c:pt idx="82">
                  <c:v>-2.5060531737080855E-4</c:v>
                </c:pt>
                <c:pt idx="83">
                  <c:v>-2.4989004861927799E-4</c:v>
                </c:pt>
                <c:pt idx="84">
                  <c:v>-2.4917731224103278E-4</c:v>
                </c:pt>
                <c:pt idx="85">
                  <c:v>-2.4846710685828062E-4</c:v>
                </c:pt>
                <c:pt idx="86">
                  <c:v>-2.47759430345024E-4</c:v>
                </c:pt>
                <c:pt idx="87">
                  <c:v>-2.4705427991707587E-4</c:v>
                </c:pt>
                <c:pt idx="88">
                  <c:v>-2.4635165214591769E-4</c:v>
                </c:pt>
                <c:pt idx="89">
                  <c:v>-2.4565154301000745E-4</c:v>
                </c:pt>
                <c:pt idx="90">
                  <c:v>-2.4495394793596313E-4</c:v>
                </c:pt>
                <c:pt idx="91">
                  <c:v>-2.4425886183793914E-4</c:v>
                </c:pt>
                <c:pt idx="92">
                  <c:v>-2.4356627915519101E-4</c:v>
                </c:pt>
                <c:pt idx="93">
                  <c:v>-2.4287619388784832E-4</c:v>
                </c:pt>
                <c:pt idx="94">
                  <c:v>-2.4218859963090803E-4</c:v>
                </c:pt>
                <c:pt idx="95">
                  <c:v>-2.4150348960647852E-4</c:v>
                </c:pt>
                <c:pt idx="96">
                  <c:v>-2.4082085669430446E-4</c:v>
                </c:pt>
                <c:pt idx="97">
                  <c:v>-2.4014069346215024E-4</c:v>
                </c:pt>
                <c:pt idx="98">
                  <c:v>-2.3946299218652214E-4</c:v>
                </c:pt>
                <c:pt idx="99">
                  <c:v>-2.3878774488858003E-4</c:v>
                </c:pt>
                <c:pt idx="100">
                  <c:v>-2.3811494335090693E-4</c:v>
                </c:pt>
                <c:pt idx="101">
                  <c:v>-2.3744457914205415E-4</c:v>
                </c:pt>
                <c:pt idx="102">
                  <c:v>-2.3677664363769442E-4</c:v>
                </c:pt>
                <c:pt idx="103">
                  <c:v>-2.3611112804039654E-4</c:v>
                </c:pt>
                <c:pt idx="104">
                  <c:v>-2.3544802339808433E-4</c:v>
                </c:pt>
                <c:pt idx="105">
                  <c:v>-2.3478732062123158E-4</c:v>
                </c:pt>
                <c:pt idx="106">
                  <c:v>-2.3412901049885918E-4</c:v>
                </c:pt>
                <c:pt idx="107">
                  <c:v>-2.3347308371338539E-4</c:v>
                </c:pt>
                <c:pt idx="108">
                  <c:v>-2.3281953085439635E-4</c:v>
                </c:pt>
                <c:pt idx="109">
                  <c:v>-2.3216834243138505E-4</c:v>
                </c:pt>
                <c:pt idx="110">
                  <c:v>-2.3151950888552315E-4</c:v>
                </c:pt>
                <c:pt idx="111">
                  <c:v>-2.3087302060051656E-4</c:v>
                </c:pt>
                <c:pt idx="112">
                  <c:v>-2.3022886791259994E-4</c:v>
                </c:pt>
                <c:pt idx="113">
                  <c:v>-2.2958704111972336E-4</c:v>
                </c:pt>
                <c:pt idx="114">
                  <c:v>-2.2894753048998025E-4</c:v>
                </c:pt>
                <c:pt idx="115">
                  <c:v>-2.2831032626946112E-4</c:v>
                </c:pt>
                <c:pt idx="116">
                  <c:v>-2.2767541868874653E-4</c:v>
                </c:pt>
                <c:pt idx="117">
                  <c:v>-2.2704279797024207E-4</c:v>
                </c:pt>
                <c:pt idx="118">
                  <c:v>-2.2641245433341177E-4</c:v>
                </c:pt>
                <c:pt idx="119">
                  <c:v>-2.2578437800028031E-4</c:v>
                </c:pt>
                <c:pt idx="120">
                  <c:v>-2.251585592002725E-4</c:v>
                </c:pt>
                <c:pt idx="121">
                  <c:v>-2.2453498817459573E-4</c:v>
                </c:pt>
                <c:pt idx="122">
                  <c:v>-2.2391365518019879E-4</c:v>
                </c:pt>
                <c:pt idx="123">
                  <c:v>-2.2329455049334337E-4</c:v>
                </c:pt>
                <c:pt idx="124">
                  <c:v>-2.226776644128146E-4</c:v>
                </c:pt>
                <c:pt idx="125">
                  <c:v>-2.2206298726280263E-4</c:v>
                </c:pt>
                <c:pt idx="126">
                  <c:v>-2.2145050939548325E-4</c:v>
                </c:pt>
                <c:pt idx="127">
                  <c:v>-2.2084022119331923E-4</c:v>
                </c:pt>
                <c:pt idx="128">
                  <c:v>-2.2023211307110977E-4</c:v>
                </c:pt>
                <c:pt idx="129">
                  <c:v>-2.1962617547780807E-4</c:v>
                </c:pt>
                <c:pt idx="130">
                  <c:v>-2.1902239889812756E-4</c:v>
                </c:pt>
                <c:pt idx="131">
                  <c:v>-2.1842077385395757E-4</c:v>
                </c:pt>
                <c:pt idx="132">
                  <c:v>-2.1782129090560255E-4</c:v>
                </c:pt>
                <c:pt idx="133">
                  <c:v>-2.1722394065286452E-4</c:v>
                </c:pt>
                <c:pt idx="134">
                  <c:v>-2.1662871373598173E-4</c:v>
                </c:pt>
                <c:pt idx="135">
                  <c:v>-2.1603560083643806E-4</c:v>
                </c:pt>
                <c:pt idx="136">
                  <c:v>-2.154445926776541E-4</c:v>
                </c:pt>
                <c:pt idx="137">
                  <c:v>-2.1485568002557439E-4</c:v>
                </c:pt>
                <c:pt idx="138">
                  <c:v>-2.1426885368915939E-4</c:v>
                </c:pt>
                <c:pt idx="139">
                  <c:v>-2.136841045207909E-4</c:v>
                </c:pt>
                <c:pt idx="140">
                  <c:v>-2.1310142341660293E-4</c:v>
                </c:pt>
                <c:pt idx="141">
                  <c:v>-2.1252080131674311E-4</c:v>
                </c:pt>
                <c:pt idx="142">
                  <c:v>-2.1194222920557261E-4</c:v>
                </c:pt>
                <c:pt idx="143">
                  <c:v>-2.1136569811181134E-4</c:v>
                </c:pt>
                <c:pt idx="144">
                  <c:v>-2.1079119910863734E-4</c:v>
                </c:pt>
                <c:pt idx="145">
                  <c:v>-2.1021872331373928E-4</c:v>
                </c:pt>
                <c:pt idx="146">
                  <c:v>-2.0964826188932901E-4</c:v>
                </c:pt>
                <c:pt idx="147">
                  <c:v>-2.0907980604213065E-4</c:v>
                </c:pt>
                <c:pt idx="148">
                  <c:v>-2.0851334702332686E-4</c:v>
                </c:pt>
                <c:pt idx="149">
                  <c:v>-2.0794887612848552E-4</c:v>
                </c:pt>
                <c:pt idx="150">
                  <c:v>-2.0738638469746252E-4</c:v>
                </c:pt>
                <c:pt idx="151">
                  <c:v>-2.0682586411428392E-4</c:v>
                </c:pt>
                <c:pt idx="152">
                  <c:v>-2.0626730580700959E-4</c:v>
                </c:pt>
                <c:pt idx="153">
                  <c:v>-2.0571070124758149E-4</c:v>
                </c:pt>
                <c:pt idx="154">
                  <c:v>-2.0515604195165999E-4</c:v>
                </c:pt>
                <c:pt idx="155">
                  <c:v>-2.0460331947844699E-4</c:v>
                </c:pt>
                <c:pt idx="156">
                  <c:v>-2.0405252543049895E-4</c:v>
                </c:pt>
                <c:pt idx="157">
                  <c:v>-2.0350365145353267E-4</c:v>
                </c:pt>
                <c:pt idx="158">
                  <c:v>-2.0295668923622225E-4</c:v>
                </c:pt>
                <c:pt idx="159">
                  <c:v>-2.02411630509991E-4</c:v>
                </c:pt>
                <c:pt idx="160">
                  <c:v>-2.0186846704879624E-4</c:v>
                </c:pt>
                <c:pt idx="161">
                  <c:v>-2.0132719066891344E-4</c:v>
                </c:pt>
                <c:pt idx="162">
                  <c:v>-2.007877932287119E-4</c:v>
                </c:pt>
                <c:pt idx="163">
                  <c:v>-2.0025026662843094E-4</c:v>
                </c:pt>
                <c:pt idx="164">
                  <c:v>-1.997146028099539E-4</c:v>
                </c:pt>
                <c:pt idx="165">
                  <c:v>-1.9918079375657693E-4</c:v>
                </c:pt>
                <c:pt idx="166">
                  <c:v>-1.9864883149278126E-4</c:v>
                </c:pt>
                <c:pt idx="167">
                  <c:v>-1.9811870808399969E-4</c:v>
                </c:pt>
                <c:pt idx="168">
                  <c:v>-1.9759041563638619E-4</c:v>
                </c:pt>
                <c:pt idx="169">
                  <c:v>-1.9706394629658279E-4</c:v>
                </c:pt>
                <c:pt idx="170">
                  <c:v>-1.9653929225148822E-4</c:v>
                </c:pt>
                <c:pt idx="171">
                  <c:v>-1.9601644572802451E-4</c:v>
                </c:pt>
                <c:pt idx="172">
                  <c:v>-1.9549539899290692E-4</c:v>
                </c:pt>
                <c:pt idx="173">
                  <c:v>-1.9497614435241156E-4</c:v>
                </c:pt>
                <c:pt idx="174">
                  <c:v>-1.9445867415214448E-4</c:v>
                </c:pt>
                <c:pt idx="175">
                  <c:v>-1.9394298077681318E-4</c:v>
                </c:pt>
                <c:pt idx="176">
                  <c:v>-1.9342905664999639E-4</c:v>
                </c:pt>
                <c:pt idx="177">
                  <c:v>-1.9291689423391707E-4</c:v>
                </c:pt>
                <c:pt idx="178">
                  <c:v>-1.9240648602921536E-4</c:v>
                </c:pt>
                <c:pt idx="179">
                  <c:v>-1.918978245747221E-4</c:v>
                </c:pt>
                <c:pt idx="180">
                  <c:v>-1.9139090244723559E-4</c:v>
                </c:pt>
                <c:pt idx="181">
                  <c:v>-1.9088571226129672E-4</c:v>
                </c:pt>
                <c:pt idx="182">
                  <c:v>-1.9038224666896781E-4</c:v>
                </c:pt>
                <c:pt idx="183">
                  <c:v>-1.8988049835961163E-4</c:v>
                </c:pt>
                <c:pt idx="184">
                  <c:v>-1.8938046005967184E-4</c:v>
                </c:pt>
                <c:pt idx="185">
                  <c:v>-1.8888212453245447E-4</c:v>
                </c:pt>
                <c:pt idx="186">
                  <c:v>-1.8838548457791112E-4</c:v>
                </c:pt>
                <c:pt idx="187">
                  <c:v>-1.8789053303242356E-4</c:v>
                </c:pt>
                <c:pt idx="188">
                  <c:v>-1.8739726276859004E-4</c:v>
                </c:pt>
                <c:pt idx="189">
                  <c:v>-1.8690566669501106E-4</c:v>
                </c:pt>
                <c:pt idx="190">
                  <c:v>-1.8641573775607964E-4</c:v>
                </c:pt>
                <c:pt idx="191">
                  <c:v>-1.8592746893176951E-4</c:v>
                </c:pt>
                <c:pt idx="192">
                  <c:v>-1.8544085323742791E-4</c:v>
                </c:pt>
                <c:pt idx="193">
                  <c:v>-1.8495588372356676E-4</c:v>
                </c:pt>
                <c:pt idx="194">
                  <c:v>-1.8447255347565786E-4</c:v>
                </c:pt>
                <c:pt idx="195">
                  <c:v>-1.8399085561392734E-4</c:v>
                </c:pt>
                <c:pt idx="196">
                  <c:v>-1.8351078329315322E-4</c:v>
                </c:pt>
                <c:pt idx="197">
                  <c:v>-1.8303232970246213E-4</c:v>
                </c:pt>
                <c:pt idx="198">
                  <c:v>-1.8255548806512948E-4</c:v>
                </c:pt>
                <c:pt idx="199">
                  <c:v>-1.8208025163837999E-4</c:v>
                </c:pt>
                <c:pt idx="200">
                  <c:v>-1.8160661371319014E-4</c:v>
                </c:pt>
                <c:pt idx="201">
                  <c:v>-1.8113456761409061E-4</c:v>
                </c:pt>
                <c:pt idx="202">
                  <c:v>-1.8066410669897049E-4</c:v>
                </c:pt>
                <c:pt idx="203">
                  <c:v>-1.8019522435888506E-4</c:v>
                </c:pt>
                <c:pt idx="204">
                  <c:v>-1.7972791401786061E-4</c:v>
                </c:pt>
                <c:pt idx="205">
                  <c:v>-1.7926216913270482E-4</c:v>
                </c:pt>
                <c:pt idx="206">
                  <c:v>-1.7879798319281478E-4</c:v>
                </c:pt>
                <c:pt idx="207">
                  <c:v>-1.783353497199899E-4</c:v>
                </c:pt>
                <c:pt idx="208">
                  <c:v>-1.7787426226824191E-4</c:v>
                </c:pt>
                <c:pt idx="209">
                  <c:v>-1.7741471442360988E-4</c:v>
                </c:pt>
                <c:pt idx="210">
                  <c:v>-1.7695669980397446E-4</c:v>
                </c:pt>
                <c:pt idx="211">
                  <c:v>-1.7650021205887318E-4</c:v>
                </c:pt>
                <c:pt idx="212">
                  <c:v>-1.7604524486931883E-4</c:v>
                </c:pt>
                <c:pt idx="213">
                  <c:v>-1.7559179194761654E-4</c:v>
                </c:pt>
                <c:pt idx="214">
                  <c:v>-1.7513984703718404E-4</c:v>
                </c:pt>
                <c:pt idx="215">
                  <c:v>-1.7468940391237155E-4</c:v>
                </c:pt>
                <c:pt idx="216">
                  <c:v>-1.7424045637828497E-4</c:v>
                </c:pt>
                <c:pt idx="217">
                  <c:v>-1.7379299827060797E-4</c:v>
                </c:pt>
                <c:pt idx="218">
                  <c:v>-1.7334702345542577E-4</c:v>
                </c:pt>
                <c:pt idx="219">
                  <c:v>-1.729025258290518E-4</c:v>
                </c:pt>
                <c:pt idx="220">
                  <c:v>-1.7245949931785347E-4</c:v>
                </c:pt>
                <c:pt idx="221">
                  <c:v>-1.7201793787807956E-4</c:v>
                </c:pt>
                <c:pt idx="222">
                  <c:v>-1.7157783549568947E-4</c:v>
                </c:pt>
                <c:pt idx="223">
                  <c:v>-1.7113918618618296E-4</c:v>
                </c:pt>
                <c:pt idx="224">
                  <c:v>-1.7070198399443117E-4</c:v>
                </c:pt>
                <c:pt idx="225">
                  <c:v>-1.7026622299450868E-4</c:v>
                </c:pt>
                <c:pt idx="226">
                  <c:v>-1.6983189728952681E-4</c:v>
                </c:pt>
                <c:pt idx="227">
                  <c:v>-1.6939900101146769E-4</c:v>
                </c:pt>
                <c:pt idx="228">
                  <c:v>-1.6896752832101965E-4</c:v>
                </c:pt>
                <c:pt idx="229">
                  <c:v>-1.6853747340741425E-4</c:v>
                </c:pt>
                <c:pt idx="230">
                  <c:v>-1.6810883048826283E-4</c:v>
                </c:pt>
                <c:pt idx="231">
                  <c:v>-1.6768159380939568E-4</c:v>
                </c:pt>
                <c:pt idx="232">
                  <c:v>-1.6725575764470191E-4</c:v>
                </c:pt>
                <c:pt idx="233">
                  <c:v>-1.6683131629596933E-4</c:v>
                </c:pt>
                <c:pt idx="234">
                  <c:v>-1.6640826409272615E-4</c:v>
                </c:pt>
                <c:pt idx="235">
                  <c:v>-1.6598659539208505E-4</c:v>
                </c:pt>
                <c:pt idx="236">
                  <c:v>-1.6556630457858492E-4</c:v>
                </c:pt>
                <c:pt idx="237">
                  <c:v>-1.6514738606403733E-4</c:v>
                </c:pt>
                <c:pt idx="238">
                  <c:v>-1.6472983428737092E-4</c:v>
                </c:pt>
                <c:pt idx="239">
                  <c:v>-1.6431364371447931E-4</c:v>
                </c:pt>
                <c:pt idx="240">
                  <c:v>-1.6389880883806759E-4</c:v>
                </c:pt>
                <c:pt idx="241">
                  <c:v>-1.6348532417750233E-4</c:v>
                </c:pt>
                <c:pt idx="242">
                  <c:v>-1.6307318427866049E-4</c:v>
                </c:pt>
                <c:pt idx="243">
                  <c:v>-1.6266238371377933E-4</c:v>
                </c:pt>
                <c:pt idx="244">
                  <c:v>-1.622529170813103E-4</c:v>
                </c:pt>
                <c:pt idx="245">
                  <c:v>-1.6184477900576925E-4</c:v>
                </c:pt>
                <c:pt idx="246">
                  <c:v>-1.6143796413759101E-4</c:v>
                </c:pt>
                <c:pt idx="247">
                  <c:v>-1.6103246715298391E-4</c:v>
                </c:pt>
                <c:pt idx="248">
                  <c:v>-1.606282827537847E-4</c:v>
                </c:pt>
                <c:pt idx="249">
                  <c:v>-1.6022540566731523E-4</c:v>
                </c:pt>
                <c:pt idx="250">
                  <c:v>-1.5982383064623942E-4</c:v>
                </c:pt>
                <c:pt idx="251">
                  <c:v>-1.5942355246842193E-4</c:v>
                </c:pt>
                <c:pt idx="252">
                  <c:v>-1.5902456593678638E-4</c:v>
                </c:pt>
                <c:pt idx="253">
                  <c:v>-1.5862686587917569E-4</c:v>
                </c:pt>
                <c:pt idx="254">
                  <c:v>-1.582304471482134E-4</c:v>
                </c:pt>
                <c:pt idx="255">
                  <c:v>-1.5783530462116439E-4</c:v>
                </c:pt>
                <c:pt idx="256">
                  <c:v>-1.5744143319979887E-4</c:v>
                </c:pt>
                <c:pt idx="257">
                  <c:v>-1.5704882781025374E-4</c:v>
                </c:pt>
                <c:pt idx="258">
                  <c:v>-1.5665748340289935E-4</c:v>
                </c:pt>
                <c:pt idx="259">
                  <c:v>-1.5626739495220308E-4</c:v>
                </c:pt>
                <c:pt idx="260">
                  <c:v>-1.5587855745659621E-4</c:v>
                </c:pt>
                <c:pt idx="261">
                  <c:v>-1.5549096593834026E-4</c:v>
                </c:pt>
                <c:pt idx="262">
                  <c:v>-1.5510461544339523E-4</c:v>
                </c:pt>
                <c:pt idx="263">
                  <c:v>-1.5471950104128799E-4</c:v>
                </c:pt>
                <c:pt idx="264">
                  <c:v>-1.5433561782498162E-4</c:v>
                </c:pt>
                <c:pt idx="265">
                  <c:v>-1.5395296091074578E-4</c:v>
                </c:pt>
                <c:pt idx="266">
                  <c:v>-1.5357152543802807E-4</c:v>
                </c:pt>
                <c:pt idx="267">
                  <c:v>-1.5319130656932483E-4</c:v>
                </c:pt>
                <c:pt idx="268">
                  <c:v>-1.5281229949005591E-4</c:v>
                </c:pt>
                <c:pt idx="269">
                  <c:v>-1.5243449940843562E-4</c:v>
                </c:pt>
                <c:pt idx="270">
                  <c:v>-1.5205790155534886E-4</c:v>
                </c:pt>
                <c:pt idx="271">
                  <c:v>-1.5168250118422595E-4</c:v>
                </c:pt>
                <c:pt idx="272">
                  <c:v>-1.5130829357091775E-4</c:v>
                </c:pt>
                <c:pt idx="273">
                  <c:v>-1.509352740135724E-4</c:v>
                </c:pt>
                <c:pt idx="274">
                  <c:v>-1.5056343783251443E-4</c:v>
                </c:pt>
                <c:pt idx="275">
                  <c:v>-1.5019278037012025E-4</c:v>
                </c:pt>
                <c:pt idx="276">
                  <c:v>-1.4982329699069928E-4</c:v>
                </c:pt>
                <c:pt idx="277">
                  <c:v>-1.4945498308037257E-4</c:v>
                </c:pt>
                <c:pt idx="278">
                  <c:v>-1.4908783404695358E-4</c:v>
                </c:pt>
                <c:pt idx="279">
                  <c:v>-1.4872184531982975E-4</c:v>
                </c:pt>
                <c:pt idx="280">
                  <c:v>-1.483570123498437E-4</c:v>
                </c:pt>
                <c:pt idx="281">
                  <c:v>-1.4799333060917666E-4</c:v>
                </c:pt>
                <c:pt idx="282">
                  <c:v>-1.476307955912314E-4</c:v>
                </c:pt>
                <c:pt idx="283">
                  <c:v>-1.4726940281051661E-4</c:v>
                </c:pt>
                <c:pt idx="284">
                  <c:v>-1.469091478025318E-4</c:v>
                </c:pt>
                <c:pt idx="285">
                  <c:v>-1.46550026123653E-4</c:v>
                </c:pt>
                <c:pt idx="286">
                  <c:v>-1.4619203335101874E-4</c:v>
                </c:pt>
                <c:pt idx="287">
                  <c:v>-1.458351650824169E-4</c:v>
                </c:pt>
                <c:pt idx="288">
                  <c:v>-1.4547941693617342E-4</c:v>
                </c:pt>
                <c:pt idx="289">
                  <c:v>-1.4512478455103997E-4</c:v>
                </c:pt>
                <c:pt idx="290">
                  <c:v>-1.4477126358608213E-4</c:v>
                </c:pt>
                <c:pt idx="291">
                  <c:v>-1.4441884972057212E-4</c:v>
                </c:pt>
                <c:pt idx="292">
                  <c:v>-1.4406753865387552E-4</c:v>
                </c:pt>
                <c:pt idx="293">
                  <c:v>-1.4371732610534522E-4</c:v>
                </c:pt>
                <c:pt idx="294">
                  <c:v>-1.4336820781421207E-4</c:v>
                </c:pt>
                <c:pt idx="295">
                  <c:v>-1.4302017953947736E-4</c:v>
                </c:pt>
                <c:pt idx="296">
                  <c:v>-1.4267323705980653E-4</c:v>
                </c:pt>
                <c:pt idx="297">
                  <c:v>-1.4232737617342263E-4</c:v>
                </c:pt>
                <c:pt idx="298">
                  <c:v>-1.4198259269800073E-4</c:v>
                </c:pt>
                <c:pt idx="299">
                  <c:v>-1.4163888247056291E-4</c:v>
                </c:pt>
                <c:pt idx="300">
                  <c:v>-1.4129624134737477E-4</c:v>
                </c:pt>
              </c:numCache>
            </c:numRef>
          </c:yVal>
        </c:ser>
        <c:ser>
          <c:idx val="2"/>
          <c:order val="2"/>
          <c:tx>
            <c:v>moose, t=0.003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moose_lowres!$B$2:$AA$2</c:f>
              <c:numCache>
                <c:formatCode>General</c:formatCode>
                <c:ptCount val="26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</c:numCache>
            </c:numRef>
          </c:xVal>
          <c:yVal>
            <c:numRef>
              <c:f>moose_lowres!$B$14:$AA$14</c:f>
              <c:numCache>
                <c:formatCode>General</c:formatCode>
                <c:ptCount val="26"/>
                <c:pt idx="0" formatCode="0.00E+00">
                  <c:v>-3.4675348316355001E-4</c:v>
                </c:pt>
                <c:pt idx="1">
                  <c:v>-3.3836268621329E-4</c:v>
                </c:pt>
                <c:pt idx="2">
                  <c:v>-3.2904867979018998E-4</c:v>
                </c:pt>
                <c:pt idx="3">
                  <c:v>-3.1973467336707999E-4</c:v>
                </c:pt>
                <c:pt idx="4">
                  <c:v>-3.1186500604473002E-4</c:v>
                </c:pt>
                <c:pt idx="5">
                  <c:v>-3.0399767118663001E-4</c:v>
                </c:pt>
                <c:pt idx="6">
                  <c:v>-2.9613033632852999E-4</c:v>
                </c:pt>
                <c:pt idx="7">
                  <c:v>-2.8826300147044001E-4</c:v>
                </c:pt>
                <c:pt idx="8">
                  <c:v>-2.8039566661234E-4</c:v>
                </c:pt>
                <c:pt idx="9">
                  <c:v>-2.7261092783349998E-4</c:v>
                </c:pt>
                <c:pt idx="10" formatCode="0.00E+00">
                  <c:v>-2.6720812061711998E-4</c:v>
                </c:pt>
                <c:pt idx="11">
                  <c:v>-2.6180531340073E-4</c:v>
                </c:pt>
                <c:pt idx="12">
                  <c:v>-2.5640250618435E-4</c:v>
                </c:pt>
                <c:pt idx="13">
                  <c:v>-2.5099969896797E-4</c:v>
                </c:pt>
                <c:pt idx="14">
                  <c:v>-2.4559689175158002E-4</c:v>
                </c:pt>
                <c:pt idx="15">
                  <c:v>-2.4019408453519999E-4</c:v>
                </c:pt>
                <c:pt idx="16" formatCode="0.00E+00">
                  <c:v>-2.3479127731881999E-4</c:v>
                </c:pt>
                <c:pt idx="17" formatCode="0.00E+00">
                  <c:v>-2.2938847010243001E-4</c:v>
                </c:pt>
                <c:pt idx="18" formatCode="0.00E+00">
                  <c:v>-2.2398566288605001E-4</c:v>
                </c:pt>
                <c:pt idx="19" formatCode="0.00E+00">
                  <c:v>-2.1858285566967001E-4</c:v>
                </c:pt>
                <c:pt idx="20" formatCode="0.00E+00">
                  <c:v>-2.1318004845328001E-4</c:v>
                </c:pt>
                <c:pt idx="21" formatCode="0.00E+00">
                  <c:v>-2.077772412369E-4</c:v>
                </c:pt>
                <c:pt idx="22" formatCode="0.00E+00">
                  <c:v>-2.0237443402052E-4</c:v>
                </c:pt>
                <c:pt idx="23" formatCode="0.00E+00">
                  <c:v>-1.9697162680413E-4</c:v>
                </c:pt>
                <c:pt idx="24" formatCode="0.00E+00">
                  <c:v>-1.9156881958775E-4</c:v>
                </c:pt>
                <c:pt idx="25" formatCode="0.00E+00">
                  <c:v>-1.8616601237136999E-4</c:v>
                </c:pt>
              </c:numCache>
            </c:numRef>
          </c:yVal>
        </c:ser>
        <c:ser>
          <c:idx val="3"/>
          <c:order val="3"/>
          <c:tx>
            <c:v>moose, t=0.3</c:v>
          </c:tx>
          <c:spPr>
            <a:ln>
              <a:noFill/>
            </a:ln>
          </c:spPr>
          <c:marker>
            <c:symbol val="triang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moose_lowres!$B$2:$AA$2</c:f>
              <c:numCache>
                <c:formatCode>General</c:formatCode>
                <c:ptCount val="26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</c:numCache>
            </c:numRef>
          </c:xVal>
          <c:yVal>
            <c:numRef>
              <c:f>moose_lowres!$B$16:$AA$16</c:f>
              <c:numCache>
                <c:formatCode>General</c:formatCode>
                <c:ptCount val="26"/>
                <c:pt idx="0" formatCode="0.00E+00">
                  <c:v>-3.4195847111285002E-4</c:v>
                </c:pt>
                <c:pt idx="1">
                  <c:v>-3.3506181907415003E-4</c:v>
                </c:pt>
                <c:pt idx="2">
                  <c:v>-3.2753910743835998E-4</c:v>
                </c:pt>
                <c:pt idx="3">
                  <c:v>-3.2001639580256998E-4</c:v>
                </c:pt>
                <c:pt idx="4">
                  <c:v>-3.1245878791838998E-4</c:v>
                </c:pt>
                <c:pt idx="5">
                  <c:v>-3.0490112368023999E-4</c:v>
                </c:pt>
                <c:pt idx="6">
                  <c:v>-2.9734345944208002E-4</c:v>
                </c:pt>
                <c:pt idx="7">
                  <c:v>-2.8978579520393003E-4</c:v>
                </c:pt>
                <c:pt idx="8">
                  <c:v>-2.8222813096577E-4</c:v>
                </c:pt>
                <c:pt idx="9">
                  <c:v>-2.7474036053183999E-4</c:v>
                </c:pt>
                <c:pt idx="10" formatCode="0.00E+00">
                  <c:v>-2.6926820948055001E-4</c:v>
                </c:pt>
                <c:pt idx="11">
                  <c:v>-2.6379605842927E-4</c:v>
                </c:pt>
                <c:pt idx="12">
                  <c:v>-2.5832390737798002E-4</c:v>
                </c:pt>
                <c:pt idx="13">
                  <c:v>-2.5285175632670001E-4</c:v>
                </c:pt>
                <c:pt idx="14">
                  <c:v>-2.4737960527541002E-4</c:v>
                </c:pt>
                <c:pt idx="15">
                  <c:v>-2.4190745422412999E-4</c:v>
                </c:pt>
                <c:pt idx="16">
                  <c:v>-2.3643530317284E-4</c:v>
                </c:pt>
                <c:pt idx="17" formatCode="0.00E+00">
                  <c:v>-2.3096315212156E-4</c:v>
                </c:pt>
                <c:pt idx="18" formatCode="0.00E+00">
                  <c:v>-2.2549100107028001E-4</c:v>
                </c:pt>
                <c:pt idx="19" formatCode="0.00E+00">
                  <c:v>-2.2001885001899E-4</c:v>
                </c:pt>
                <c:pt idx="20" formatCode="0.00E+00">
                  <c:v>-2.1454669896770999E-4</c:v>
                </c:pt>
                <c:pt idx="21" formatCode="0.00E+00">
                  <c:v>-2.0907454791642001E-4</c:v>
                </c:pt>
                <c:pt idx="22" formatCode="0.00E+00">
                  <c:v>-2.0360239686514E-4</c:v>
                </c:pt>
                <c:pt idx="23" formatCode="0.00E+00">
                  <c:v>-1.9813024581384999E-4</c:v>
                </c:pt>
                <c:pt idx="24" formatCode="0.00E+00">
                  <c:v>-1.9265809476257001E-4</c:v>
                </c:pt>
                <c:pt idx="25" formatCode="0.00E+00">
                  <c:v>-1.8718594371129E-4</c:v>
                </c:pt>
              </c:numCache>
            </c:numRef>
          </c:yVal>
        </c:ser>
        <c:axId val="148526592"/>
        <c:axId val="148561920"/>
      </c:scatterChart>
      <c:valAx>
        <c:axId val="148526592"/>
        <c:scaling>
          <c:orientation val="minMax"/>
          <c:max val="1.25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radius (m)</a:t>
                </a:r>
              </a:p>
            </c:rich>
          </c:tx>
        </c:title>
        <c:numFmt formatCode="General" sourceLinked="1"/>
        <c:tickLblPos val="nextTo"/>
        <c:crossAx val="148561920"/>
        <c:crosses val="autoZero"/>
        <c:crossBetween val="midCat"/>
      </c:valAx>
      <c:valAx>
        <c:axId val="148561920"/>
        <c:scaling>
          <c:orientation val="minMax"/>
          <c:max val="-1.5000000000000015E-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displacement</a:t>
                </a:r>
                <a:r>
                  <a:rPr lang="en-AU" baseline="0"/>
                  <a:t> (m)</a:t>
                </a:r>
              </a:p>
            </c:rich>
          </c:tx>
        </c:title>
        <c:numFmt formatCode="0.0E+00" sourceLinked="0"/>
        <c:tickLblPos val="nextTo"/>
        <c:crossAx val="148526592"/>
        <c:crosses val="autoZero"/>
        <c:crossBetween val="midCat"/>
      </c:valAx>
    </c:plotArea>
    <c:legend>
      <c:legendPos val="r"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Poroelastic</a:t>
            </a:r>
            <a:r>
              <a:rPr lang="en-AU" baseline="0"/>
              <a:t> response of a borehole: radial displacement at theta=0</a:t>
            </a:r>
            <a:endParaRPr lang="en-AU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expected, t=0.003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expected003_r_0!$B$17:$B$1000</c:f>
              <c:numCache>
                <c:formatCode>General</c:formatCode>
                <c:ptCount val="984"/>
                <c:pt idx="0">
                  <c:v>1</c:v>
                </c:pt>
                <c:pt idx="1">
                  <c:v>1.0009999999999999</c:v>
                </c:pt>
                <c:pt idx="2">
                  <c:v>1.0019999999999998</c:v>
                </c:pt>
                <c:pt idx="3">
                  <c:v>1.0029999999999997</c:v>
                </c:pt>
                <c:pt idx="4">
                  <c:v>1.0039999999999996</c:v>
                </c:pt>
                <c:pt idx="5">
                  <c:v>1.0049999999999994</c:v>
                </c:pt>
                <c:pt idx="6">
                  <c:v>1.0059999999999993</c:v>
                </c:pt>
                <c:pt idx="7">
                  <c:v>1.0069999999999992</c:v>
                </c:pt>
                <c:pt idx="8">
                  <c:v>1.0079999999999991</c:v>
                </c:pt>
                <c:pt idx="9">
                  <c:v>1.008999999999999</c:v>
                </c:pt>
                <c:pt idx="10">
                  <c:v>1.0099999999999989</c:v>
                </c:pt>
                <c:pt idx="11">
                  <c:v>1.0109999999999988</c:v>
                </c:pt>
                <c:pt idx="12">
                  <c:v>1.0119999999999987</c:v>
                </c:pt>
                <c:pt idx="13">
                  <c:v>1.0129999999999986</c:v>
                </c:pt>
                <c:pt idx="14">
                  <c:v>1.0139999999999985</c:v>
                </c:pt>
                <c:pt idx="15">
                  <c:v>1.0149999999999983</c:v>
                </c:pt>
                <c:pt idx="16">
                  <c:v>1.0159999999999982</c:v>
                </c:pt>
                <c:pt idx="17">
                  <c:v>1.0169999999999981</c:v>
                </c:pt>
                <c:pt idx="18">
                  <c:v>1.017999999999998</c:v>
                </c:pt>
                <c:pt idx="19">
                  <c:v>1.0189999999999979</c:v>
                </c:pt>
                <c:pt idx="20">
                  <c:v>1.0199999999999978</c:v>
                </c:pt>
                <c:pt idx="21">
                  <c:v>1.0209999999999977</c:v>
                </c:pt>
                <c:pt idx="22">
                  <c:v>1.0219999999999976</c:v>
                </c:pt>
                <c:pt idx="23">
                  <c:v>1.0229999999999975</c:v>
                </c:pt>
                <c:pt idx="24">
                  <c:v>1.0239999999999974</c:v>
                </c:pt>
                <c:pt idx="25">
                  <c:v>1.0249999999999972</c:v>
                </c:pt>
                <c:pt idx="26">
                  <c:v>1.0259999999999971</c:v>
                </c:pt>
                <c:pt idx="27">
                  <c:v>1.026999999999997</c:v>
                </c:pt>
                <c:pt idx="28">
                  <c:v>1.0279999999999969</c:v>
                </c:pt>
                <c:pt idx="29">
                  <c:v>1.0289999999999968</c:v>
                </c:pt>
                <c:pt idx="30">
                  <c:v>1.0299999999999967</c:v>
                </c:pt>
                <c:pt idx="31">
                  <c:v>1.0309999999999966</c:v>
                </c:pt>
                <c:pt idx="32">
                  <c:v>1.0319999999999965</c:v>
                </c:pt>
                <c:pt idx="33">
                  <c:v>1.0329999999999964</c:v>
                </c:pt>
                <c:pt idx="34">
                  <c:v>1.0339999999999963</c:v>
                </c:pt>
                <c:pt idx="35">
                  <c:v>1.0349999999999961</c:v>
                </c:pt>
                <c:pt idx="36">
                  <c:v>1.035999999999996</c:v>
                </c:pt>
                <c:pt idx="37">
                  <c:v>1.0369999999999959</c:v>
                </c:pt>
                <c:pt idx="38">
                  <c:v>1.0379999999999958</c:v>
                </c:pt>
                <c:pt idx="39">
                  <c:v>1.0389999999999957</c:v>
                </c:pt>
                <c:pt idx="40">
                  <c:v>1.0399999999999956</c:v>
                </c:pt>
                <c:pt idx="41">
                  <c:v>1.0409999999999955</c:v>
                </c:pt>
                <c:pt idx="42">
                  <c:v>1.0419999999999954</c:v>
                </c:pt>
                <c:pt idx="43">
                  <c:v>1.0429999999999953</c:v>
                </c:pt>
                <c:pt idx="44">
                  <c:v>1.0439999999999952</c:v>
                </c:pt>
                <c:pt idx="45">
                  <c:v>1.044999999999995</c:v>
                </c:pt>
                <c:pt idx="46">
                  <c:v>1.0459999999999949</c:v>
                </c:pt>
                <c:pt idx="47">
                  <c:v>1.0469999999999948</c:v>
                </c:pt>
                <c:pt idx="48">
                  <c:v>1.0479999999999947</c:v>
                </c:pt>
                <c:pt idx="49">
                  <c:v>1.0489999999999946</c:v>
                </c:pt>
                <c:pt idx="50">
                  <c:v>1.0499999999999945</c:v>
                </c:pt>
                <c:pt idx="51">
                  <c:v>1.0509999999999944</c:v>
                </c:pt>
                <c:pt idx="52">
                  <c:v>1.0519999999999943</c:v>
                </c:pt>
                <c:pt idx="53">
                  <c:v>1.0529999999999942</c:v>
                </c:pt>
                <c:pt idx="54">
                  <c:v>1.0539999999999941</c:v>
                </c:pt>
                <c:pt idx="55">
                  <c:v>1.0549999999999939</c:v>
                </c:pt>
                <c:pt idx="56">
                  <c:v>1.0559999999999938</c:v>
                </c:pt>
                <c:pt idx="57">
                  <c:v>1.0569999999999937</c:v>
                </c:pt>
                <c:pt idx="58">
                  <c:v>1.0579999999999936</c:v>
                </c:pt>
                <c:pt idx="59">
                  <c:v>1.0589999999999935</c:v>
                </c:pt>
                <c:pt idx="60">
                  <c:v>1.0599999999999934</c:v>
                </c:pt>
                <c:pt idx="61">
                  <c:v>1.0609999999999933</c:v>
                </c:pt>
                <c:pt idx="62">
                  <c:v>1.0619999999999932</c:v>
                </c:pt>
                <c:pt idx="63">
                  <c:v>1.0629999999999931</c:v>
                </c:pt>
                <c:pt idx="64">
                  <c:v>1.063999999999993</c:v>
                </c:pt>
                <c:pt idx="65">
                  <c:v>1.0649999999999928</c:v>
                </c:pt>
                <c:pt idx="66">
                  <c:v>1.0659999999999927</c:v>
                </c:pt>
                <c:pt idx="67">
                  <c:v>1.0669999999999926</c:v>
                </c:pt>
                <c:pt idx="68">
                  <c:v>1.0679999999999925</c:v>
                </c:pt>
                <c:pt idx="69">
                  <c:v>1.0689999999999924</c:v>
                </c:pt>
                <c:pt idx="70">
                  <c:v>1.0699999999999923</c:v>
                </c:pt>
                <c:pt idx="71">
                  <c:v>1.0709999999999922</c:v>
                </c:pt>
                <c:pt idx="72">
                  <c:v>1.0719999999999921</c:v>
                </c:pt>
                <c:pt idx="73">
                  <c:v>1.072999999999992</c:v>
                </c:pt>
                <c:pt idx="74">
                  <c:v>1.0739999999999919</c:v>
                </c:pt>
                <c:pt idx="75">
                  <c:v>1.0749999999999917</c:v>
                </c:pt>
                <c:pt idx="76">
                  <c:v>1.0759999999999916</c:v>
                </c:pt>
                <c:pt idx="77">
                  <c:v>1.0769999999999915</c:v>
                </c:pt>
                <c:pt idx="78">
                  <c:v>1.0779999999999914</c:v>
                </c:pt>
                <c:pt idx="79">
                  <c:v>1.0789999999999913</c:v>
                </c:pt>
                <c:pt idx="80">
                  <c:v>1.0799999999999912</c:v>
                </c:pt>
                <c:pt idx="81">
                  <c:v>1.0809999999999911</c:v>
                </c:pt>
                <c:pt idx="82">
                  <c:v>1.081999999999991</c:v>
                </c:pt>
                <c:pt idx="83">
                  <c:v>1.0829999999999909</c:v>
                </c:pt>
                <c:pt idx="84">
                  <c:v>1.0839999999999907</c:v>
                </c:pt>
                <c:pt idx="85">
                  <c:v>1.0849999999999906</c:v>
                </c:pt>
                <c:pt idx="86">
                  <c:v>1.0859999999999905</c:v>
                </c:pt>
                <c:pt idx="87">
                  <c:v>1.0869999999999904</c:v>
                </c:pt>
                <c:pt idx="88">
                  <c:v>1.0879999999999903</c:v>
                </c:pt>
                <c:pt idx="89">
                  <c:v>1.0889999999999902</c:v>
                </c:pt>
                <c:pt idx="90">
                  <c:v>1.0899999999999901</c:v>
                </c:pt>
                <c:pt idx="91">
                  <c:v>1.09099999999999</c:v>
                </c:pt>
                <c:pt idx="92">
                  <c:v>1.0919999999999899</c:v>
                </c:pt>
                <c:pt idx="93">
                  <c:v>1.0929999999999898</c:v>
                </c:pt>
                <c:pt idx="94">
                  <c:v>1.0939999999999896</c:v>
                </c:pt>
                <c:pt idx="95">
                  <c:v>1.0949999999999895</c:v>
                </c:pt>
                <c:pt idx="96">
                  <c:v>1.0959999999999894</c:v>
                </c:pt>
                <c:pt idx="97">
                  <c:v>1.0969999999999893</c:v>
                </c:pt>
                <c:pt idx="98">
                  <c:v>1.0979999999999892</c:v>
                </c:pt>
                <c:pt idx="99">
                  <c:v>1.0989999999999891</c:v>
                </c:pt>
                <c:pt idx="100">
                  <c:v>1.099999999999989</c:v>
                </c:pt>
                <c:pt idx="101">
                  <c:v>1.1009999999999889</c:v>
                </c:pt>
                <c:pt idx="102">
                  <c:v>1.1019999999999888</c:v>
                </c:pt>
                <c:pt idx="103">
                  <c:v>1.1029999999999887</c:v>
                </c:pt>
                <c:pt idx="104">
                  <c:v>1.1039999999999885</c:v>
                </c:pt>
                <c:pt idx="105">
                  <c:v>1.1049999999999884</c:v>
                </c:pt>
                <c:pt idx="106">
                  <c:v>1.1059999999999883</c:v>
                </c:pt>
                <c:pt idx="107">
                  <c:v>1.1069999999999882</c:v>
                </c:pt>
                <c:pt idx="108">
                  <c:v>1.1079999999999881</c:v>
                </c:pt>
                <c:pt idx="109">
                  <c:v>1.108999999999988</c:v>
                </c:pt>
                <c:pt idx="110">
                  <c:v>1.1099999999999879</c:v>
                </c:pt>
                <c:pt idx="111">
                  <c:v>1.1109999999999878</c:v>
                </c:pt>
                <c:pt idx="112">
                  <c:v>1.1119999999999877</c:v>
                </c:pt>
                <c:pt idx="113">
                  <c:v>1.1129999999999876</c:v>
                </c:pt>
                <c:pt idx="114">
                  <c:v>1.1139999999999874</c:v>
                </c:pt>
                <c:pt idx="115">
                  <c:v>1.1149999999999873</c:v>
                </c:pt>
                <c:pt idx="116">
                  <c:v>1.1159999999999872</c:v>
                </c:pt>
                <c:pt idx="117">
                  <c:v>1.1169999999999871</c:v>
                </c:pt>
                <c:pt idx="118">
                  <c:v>1.117999999999987</c:v>
                </c:pt>
                <c:pt idx="119">
                  <c:v>1.1189999999999869</c:v>
                </c:pt>
                <c:pt idx="120">
                  <c:v>1.1199999999999868</c:v>
                </c:pt>
                <c:pt idx="121">
                  <c:v>1.1209999999999867</c:v>
                </c:pt>
                <c:pt idx="122">
                  <c:v>1.1219999999999866</c:v>
                </c:pt>
                <c:pt idx="123">
                  <c:v>1.1229999999999865</c:v>
                </c:pt>
                <c:pt idx="124">
                  <c:v>1.1239999999999863</c:v>
                </c:pt>
                <c:pt idx="125">
                  <c:v>1.1249999999999862</c:v>
                </c:pt>
                <c:pt idx="126">
                  <c:v>1.1259999999999861</c:v>
                </c:pt>
                <c:pt idx="127">
                  <c:v>1.126999999999986</c:v>
                </c:pt>
                <c:pt idx="128">
                  <c:v>1.1279999999999859</c:v>
                </c:pt>
                <c:pt idx="129">
                  <c:v>1.1289999999999858</c:v>
                </c:pt>
                <c:pt idx="130">
                  <c:v>1.1299999999999857</c:v>
                </c:pt>
                <c:pt idx="131">
                  <c:v>1.1309999999999856</c:v>
                </c:pt>
                <c:pt idx="132">
                  <c:v>1.1319999999999855</c:v>
                </c:pt>
                <c:pt idx="133">
                  <c:v>1.1329999999999854</c:v>
                </c:pt>
                <c:pt idx="134">
                  <c:v>1.1339999999999852</c:v>
                </c:pt>
                <c:pt idx="135">
                  <c:v>1.1349999999999851</c:v>
                </c:pt>
                <c:pt idx="136">
                  <c:v>1.135999999999985</c:v>
                </c:pt>
                <c:pt idx="137">
                  <c:v>1.1369999999999849</c:v>
                </c:pt>
                <c:pt idx="138">
                  <c:v>1.1379999999999848</c:v>
                </c:pt>
                <c:pt idx="139">
                  <c:v>1.1389999999999847</c:v>
                </c:pt>
                <c:pt idx="140">
                  <c:v>1.1399999999999846</c:v>
                </c:pt>
                <c:pt idx="141">
                  <c:v>1.1409999999999845</c:v>
                </c:pt>
                <c:pt idx="142">
                  <c:v>1.1419999999999844</c:v>
                </c:pt>
                <c:pt idx="143">
                  <c:v>1.1429999999999843</c:v>
                </c:pt>
                <c:pt idx="144">
                  <c:v>1.1439999999999841</c:v>
                </c:pt>
                <c:pt idx="145">
                  <c:v>1.144999999999984</c:v>
                </c:pt>
                <c:pt idx="146">
                  <c:v>1.1459999999999839</c:v>
                </c:pt>
                <c:pt idx="147">
                  <c:v>1.1469999999999838</c:v>
                </c:pt>
                <c:pt idx="148">
                  <c:v>1.1479999999999837</c:v>
                </c:pt>
                <c:pt idx="149">
                  <c:v>1.1489999999999836</c:v>
                </c:pt>
                <c:pt idx="150">
                  <c:v>1.1499999999999835</c:v>
                </c:pt>
                <c:pt idx="151">
                  <c:v>1.1509999999999834</c:v>
                </c:pt>
                <c:pt idx="152">
                  <c:v>1.1519999999999833</c:v>
                </c:pt>
                <c:pt idx="153">
                  <c:v>1.1529999999999831</c:v>
                </c:pt>
                <c:pt idx="154">
                  <c:v>1.153999999999983</c:v>
                </c:pt>
                <c:pt idx="155">
                  <c:v>1.1549999999999829</c:v>
                </c:pt>
                <c:pt idx="156">
                  <c:v>1.1559999999999828</c:v>
                </c:pt>
                <c:pt idx="157">
                  <c:v>1.1569999999999827</c:v>
                </c:pt>
                <c:pt idx="158">
                  <c:v>1.1579999999999826</c:v>
                </c:pt>
                <c:pt idx="159">
                  <c:v>1.1589999999999825</c:v>
                </c:pt>
                <c:pt idx="160">
                  <c:v>1.1599999999999824</c:v>
                </c:pt>
                <c:pt idx="161">
                  <c:v>1.1609999999999823</c:v>
                </c:pt>
                <c:pt idx="162">
                  <c:v>1.1619999999999822</c:v>
                </c:pt>
                <c:pt idx="163">
                  <c:v>1.162999999999982</c:v>
                </c:pt>
                <c:pt idx="164">
                  <c:v>1.1639999999999819</c:v>
                </c:pt>
                <c:pt idx="165">
                  <c:v>1.1649999999999818</c:v>
                </c:pt>
                <c:pt idx="166">
                  <c:v>1.1659999999999817</c:v>
                </c:pt>
                <c:pt idx="167">
                  <c:v>1.1669999999999816</c:v>
                </c:pt>
                <c:pt idx="168">
                  <c:v>1.1679999999999815</c:v>
                </c:pt>
                <c:pt idx="169">
                  <c:v>1.1689999999999814</c:v>
                </c:pt>
                <c:pt idx="170">
                  <c:v>1.1699999999999813</c:v>
                </c:pt>
                <c:pt idx="171">
                  <c:v>1.1709999999999812</c:v>
                </c:pt>
                <c:pt idx="172">
                  <c:v>1.1719999999999811</c:v>
                </c:pt>
                <c:pt idx="173">
                  <c:v>1.1729999999999809</c:v>
                </c:pt>
                <c:pt idx="174">
                  <c:v>1.1739999999999808</c:v>
                </c:pt>
                <c:pt idx="175">
                  <c:v>1.1749999999999807</c:v>
                </c:pt>
                <c:pt idx="176">
                  <c:v>1.1759999999999806</c:v>
                </c:pt>
                <c:pt idx="177">
                  <c:v>1.1769999999999805</c:v>
                </c:pt>
                <c:pt idx="178">
                  <c:v>1.1779999999999804</c:v>
                </c:pt>
                <c:pt idx="179">
                  <c:v>1.1789999999999803</c:v>
                </c:pt>
                <c:pt idx="180">
                  <c:v>1.1799999999999802</c:v>
                </c:pt>
                <c:pt idx="181">
                  <c:v>1.1809999999999801</c:v>
                </c:pt>
                <c:pt idx="182">
                  <c:v>1.18199999999998</c:v>
                </c:pt>
                <c:pt idx="183">
                  <c:v>1.1829999999999798</c:v>
                </c:pt>
                <c:pt idx="184">
                  <c:v>1.1839999999999797</c:v>
                </c:pt>
                <c:pt idx="185">
                  <c:v>1.1849999999999796</c:v>
                </c:pt>
                <c:pt idx="186">
                  <c:v>1.1859999999999795</c:v>
                </c:pt>
                <c:pt idx="187">
                  <c:v>1.1869999999999794</c:v>
                </c:pt>
                <c:pt idx="188">
                  <c:v>1.1879999999999793</c:v>
                </c:pt>
                <c:pt idx="189">
                  <c:v>1.1889999999999792</c:v>
                </c:pt>
                <c:pt idx="190">
                  <c:v>1.1899999999999791</c:v>
                </c:pt>
                <c:pt idx="191">
                  <c:v>1.190999999999979</c:v>
                </c:pt>
                <c:pt idx="192">
                  <c:v>1.1919999999999789</c:v>
                </c:pt>
                <c:pt idx="193">
                  <c:v>1.1929999999999787</c:v>
                </c:pt>
                <c:pt idx="194">
                  <c:v>1.1939999999999786</c:v>
                </c:pt>
                <c:pt idx="195">
                  <c:v>1.1949999999999785</c:v>
                </c:pt>
                <c:pt idx="196">
                  <c:v>1.1959999999999784</c:v>
                </c:pt>
                <c:pt idx="197">
                  <c:v>1.1969999999999783</c:v>
                </c:pt>
                <c:pt idx="198">
                  <c:v>1.1979999999999782</c:v>
                </c:pt>
                <c:pt idx="199">
                  <c:v>1.1989999999999781</c:v>
                </c:pt>
                <c:pt idx="200">
                  <c:v>1.199999999999978</c:v>
                </c:pt>
                <c:pt idx="201">
                  <c:v>1.2009999999999779</c:v>
                </c:pt>
                <c:pt idx="202">
                  <c:v>1.2019999999999778</c:v>
                </c:pt>
                <c:pt idx="203">
                  <c:v>1.2029999999999776</c:v>
                </c:pt>
                <c:pt idx="204">
                  <c:v>1.2039999999999775</c:v>
                </c:pt>
                <c:pt idx="205">
                  <c:v>1.2049999999999774</c:v>
                </c:pt>
                <c:pt idx="206">
                  <c:v>1.2059999999999773</c:v>
                </c:pt>
                <c:pt idx="207">
                  <c:v>1.2069999999999772</c:v>
                </c:pt>
                <c:pt idx="208">
                  <c:v>1.2079999999999771</c:v>
                </c:pt>
                <c:pt idx="209">
                  <c:v>1.208999999999977</c:v>
                </c:pt>
                <c:pt idx="210">
                  <c:v>1.2099999999999769</c:v>
                </c:pt>
                <c:pt idx="211">
                  <c:v>1.2109999999999768</c:v>
                </c:pt>
                <c:pt idx="212">
                  <c:v>1.2119999999999767</c:v>
                </c:pt>
                <c:pt idx="213">
                  <c:v>1.2129999999999765</c:v>
                </c:pt>
                <c:pt idx="214">
                  <c:v>1.2139999999999764</c:v>
                </c:pt>
                <c:pt idx="215">
                  <c:v>1.2149999999999763</c:v>
                </c:pt>
                <c:pt idx="216">
                  <c:v>1.2159999999999762</c:v>
                </c:pt>
                <c:pt idx="217">
                  <c:v>1.2169999999999761</c:v>
                </c:pt>
                <c:pt idx="218">
                  <c:v>1.217999999999976</c:v>
                </c:pt>
                <c:pt idx="219">
                  <c:v>1.2189999999999759</c:v>
                </c:pt>
                <c:pt idx="220">
                  <c:v>1.2199999999999758</c:v>
                </c:pt>
                <c:pt idx="221">
                  <c:v>1.2209999999999757</c:v>
                </c:pt>
                <c:pt idx="222">
                  <c:v>1.2219999999999756</c:v>
                </c:pt>
                <c:pt idx="223">
                  <c:v>1.2229999999999754</c:v>
                </c:pt>
                <c:pt idx="224">
                  <c:v>1.2239999999999753</c:v>
                </c:pt>
                <c:pt idx="225">
                  <c:v>1.2249999999999752</c:v>
                </c:pt>
                <c:pt idx="226">
                  <c:v>1.2259999999999751</c:v>
                </c:pt>
                <c:pt idx="227">
                  <c:v>1.226999999999975</c:v>
                </c:pt>
                <c:pt idx="228">
                  <c:v>1.2279999999999749</c:v>
                </c:pt>
                <c:pt idx="229">
                  <c:v>1.2289999999999748</c:v>
                </c:pt>
                <c:pt idx="230">
                  <c:v>1.2299999999999747</c:v>
                </c:pt>
                <c:pt idx="231">
                  <c:v>1.2309999999999746</c:v>
                </c:pt>
                <c:pt idx="232">
                  <c:v>1.2319999999999744</c:v>
                </c:pt>
                <c:pt idx="233">
                  <c:v>1.2329999999999743</c:v>
                </c:pt>
                <c:pt idx="234">
                  <c:v>1.2339999999999742</c:v>
                </c:pt>
                <c:pt idx="235">
                  <c:v>1.2349999999999741</c:v>
                </c:pt>
                <c:pt idx="236">
                  <c:v>1.235999999999974</c:v>
                </c:pt>
                <c:pt idx="237">
                  <c:v>1.2369999999999739</c:v>
                </c:pt>
                <c:pt idx="238">
                  <c:v>1.2379999999999738</c:v>
                </c:pt>
                <c:pt idx="239">
                  <c:v>1.2389999999999737</c:v>
                </c:pt>
                <c:pt idx="240">
                  <c:v>1.2399999999999736</c:v>
                </c:pt>
                <c:pt idx="241">
                  <c:v>1.2409999999999735</c:v>
                </c:pt>
                <c:pt idx="242">
                  <c:v>1.2419999999999733</c:v>
                </c:pt>
                <c:pt idx="243">
                  <c:v>1.2429999999999732</c:v>
                </c:pt>
                <c:pt idx="244">
                  <c:v>1.2439999999999731</c:v>
                </c:pt>
                <c:pt idx="245">
                  <c:v>1.244999999999973</c:v>
                </c:pt>
                <c:pt idx="246">
                  <c:v>1.2459999999999729</c:v>
                </c:pt>
                <c:pt idx="247">
                  <c:v>1.2469999999999728</c:v>
                </c:pt>
                <c:pt idx="248">
                  <c:v>1.2479999999999727</c:v>
                </c:pt>
                <c:pt idx="249">
                  <c:v>1.2489999999999726</c:v>
                </c:pt>
                <c:pt idx="250">
                  <c:v>1.2499999999999725</c:v>
                </c:pt>
                <c:pt idx="251">
                  <c:v>1.2509999999999724</c:v>
                </c:pt>
                <c:pt idx="252">
                  <c:v>1.2519999999999722</c:v>
                </c:pt>
                <c:pt idx="253">
                  <c:v>1.2529999999999721</c:v>
                </c:pt>
                <c:pt idx="254">
                  <c:v>1.253999999999972</c:v>
                </c:pt>
                <c:pt idx="255">
                  <c:v>1.2549999999999719</c:v>
                </c:pt>
                <c:pt idx="256">
                  <c:v>1.2559999999999718</c:v>
                </c:pt>
                <c:pt idx="257">
                  <c:v>1.2569999999999717</c:v>
                </c:pt>
                <c:pt idx="258">
                  <c:v>1.2579999999999716</c:v>
                </c:pt>
                <c:pt idx="259">
                  <c:v>1.2589999999999715</c:v>
                </c:pt>
                <c:pt idx="260">
                  <c:v>1.2599999999999714</c:v>
                </c:pt>
                <c:pt idx="261">
                  <c:v>1.2609999999999713</c:v>
                </c:pt>
                <c:pt idx="262">
                  <c:v>1.2619999999999711</c:v>
                </c:pt>
                <c:pt idx="263">
                  <c:v>1.262999999999971</c:v>
                </c:pt>
                <c:pt idx="264">
                  <c:v>1.2639999999999709</c:v>
                </c:pt>
                <c:pt idx="265">
                  <c:v>1.2649999999999708</c:v>
                </c:pt>
                <c:pt idx="266">
                  <c:v>1.2659999999999707</c:v>
                </c:pt>
                <c:pt idx="267">
                  <c:v>1.2669999999999706</c:v>
                </c:pt>
                <c:pt idx="268">
                  <c:v>1.2679999999999705</c:v>
                </c:pt>
                <c:pt idx="269">
                  <c:v>1.2689999999999704</c:v>
                </c:pt>
                <c:pt idx="270">
                  <c:v>1.2699999999999703</c:v>
                </c:pt>
                <c:pt idx="271">
                  <c:v>1.2709999999999702</c:v>
                </c:pt>
                <c:pt idx="272">
                  <c:v>1.27199999999997</c:v>
                </c:pt>
                <c:pt idx="273">
                  <c:v>1.2729999999999699</c:v>
                </c:pt>
                <c:pt idx="274">
                  <c:v>1.2739999999999698</c:v>
                </c:pt>
                <c:pt idx="275">
                  <c:v>1.2749999999999697</c:v>
                </c:pt>
                <c:pt idx="276">
                  <c:v>1.2759999999999696</c:v>
                </c:pt>
                <c:pt idx="277">
                  <c:v>1.2769999999999695</c:v>
                </c:pt>
                <c:pt idx="278">
                  <c:v>1.2779999999999694</c:v>
                </c:pt>
                <c:pt idx="279">
                  <c:v>1.2789999999999693</c:v>
                </c:pt>
                <c:pt idx="280">
                  <c:v>1.2799999999999692</c:v>
                </c:pt>
                <c:pt idx="281">
                  <c:v>1.2809999999999691</c:v>
                </c:pt>
                <c:pt idx="282">
                  <c:v>1.2819999999999689</c:v>
                </c:pt>
                <c:pt idx="283">
                  <c:v>1.2829999999999688</c:v>
                </c:pt>
                <c:pt idx="284">
                  <c:v>1.2839999999999687</c:v>
                </c:pt>
                <c:pt idx="285">
                  <c:v>1.2849999999999686</c:v>
                </c:pt>
                <c:pt idx="286">
                  <c:v>1.2859999999999685</c:v>
                </c:pt>
                <c:pt idx="287">
                  <c:v>1.2869999999999684</c:v>
                </c:pt>
                <c:pt idx="288">
                  <c:v>1.2879999999999683</c:v>
                </c:pt>
                <c:pt idx="289">
                  <c:v>1.2889999999999682</c:v>
                </c:pt>
                <c:pt idx="290">
                  <c:v>1.2899999999999681</c:v>
                </c:pt>
                <c:pt idx="291">
                  <c:v>1.290999999999968</c:v>
                </c:pt>
                <c:pt idx="292">
                  <c:v>1.2919999999999678</c:v>
                </c:pt>
                <c:pt idx="293">
                  <c:v>1.2929999999999677</c:v>
                </c:pt>
                <c:pt idx="294">
                  <c:v>1.2939999999999676</c:v>
                </c:pt>
                <c:pt idx="295">
                  <c:v>1.2949999999999675</c:v>
                </c:pt>
                <c:pt idx="296">
                  <c:v>1.2959999999999674</c:v>
                </c:pt>
                <c:pt idx="297">
                  <c:v>1.2969999999999673</c:v>
                </c:pt>
                <c:pt idx="298">
                  <c:v>1.2979999999999672</c:v>
                </c:pt>
                <c:pt idx="299">
                  <c:v>1.2989999999999671</c:v>
                </c:pt>
                <c:pt idx="300">
                  <c:v>1.299999999999967</c:v>
                </c:pt>
              </c:numCache>
            </c:numRef>
          </c:xVal>
          <c:yVal>
            <c:numRef>
              <c:f>expected003_r_0!$W$17:$W$1000</c:f>
              <c:numCache>
                <c:formatCode>0.000000000000000E+00</c:formatCode>
                <c:ptCount val="984"/>
                <c:pt idx="0">
                  <c:v>-3.1517282096319452E-4</c:v>
                </c:pt>
                <c:pt idx="1">
                  <c:v>-3.1435473649445915E-4</c:v>
                </c:pt>
                <c:pt idx="2">
                  <c:v>-3.1349556862266079E-4</c:v>
                </c:pt>
                <c:pt idx="3">
                  <c:v>-3.1260170925499818E-4</c:v>
                </c:pt>
                <c:pt idx="4">
                  <c:v>-3.1168183497503341E-4</c:v>
                </c:pt>
                <c:pt idx="5">
                  <c:v>-3.1074490345895994E-4</c:v>
                </c:pt>
                <c:pt idx="6">
                  <c:v>-3.0979859585358784E-4</c:v>
                </c:pt>
                <c:pt idx="7">
                  <c:v>-3.0884857144110301E-4</c:v>
                </c:pt>
                <c:pt idx="8">
                  <c:v>-3.0789847236807946E-4</c:v>
                </c:pt>
                <c:pt idx="9">
                  <c:v>-3.0695036348015966E-4</c:v>
                </c:pt>
                <c:pt idx="10">
                  <c:v>-3.0600527910035929E-4</c:v>
                </c:pt>
                <c:pt idx="11">
                  <c:v>-3.0506367502596238E-4</c:v>
                </c:pt>
                <c:pt idx="12">
                  <c:v>-3.0412572375987802E-4</c:v>
                </c:pt>
                <c:pt idx="13">
                  <c:v>-3.0319147572140722E-4</c:v>
                </c:pt>
                <c:pt idx="14">
                  <c:v>-3.0226093478335526E-4</c:v>
                </c:pt>
                <c:pt idx="15">
                  <c:v>-3.0133408908671945E-4</c:v>
                </c:pt>
                <c:pt idx="16">
                  <c:v>-3.0041092208414285E-4</c:v>
                </c:pt>
                <c:pt idx="17">
                  <c:v>-2.9949141603764556E-4</c:v>
                </c:pt>
                <c:pt idx="18">
                  <c:v>-2.9857555300157946E-4</c:v>
                </c:pt>
                <c:pt idx="19">
                  <c:v>-2.9766331506817889E-4</c:v>
                </c:pt>
                <c:pt idx="20">
                  <c:v>-2.967546844218691E-4</c:v>
                </c:pt>
                <c:pt idx="21">
                  <c:v>-2.9584964334954101E-4</c:v>
                </c:pt>
                <c:pt idx="22">
                  <c:v>-2.9494817424180085E-4</c:v>
                </c:pt>
                <c:pt idx="23">
                  <c:v>-2.9405025959257402E-4</c:v>
                </c:pt>
                <c:pt idx="24">
                  <c:v>-2.9315588199844359E-4</c:v>
                </c:pt>
                <c:pt idx="25">
                  <c:v>-2.9226502415795471E-4</c:v>
                </c:pt>
                <c:pt idx="26">
                  <c:v>-2.9137766887092121E-4</c:v>
                </c:pt>
                <c:pt idx="27">
                  <c:v>-2.9049379903773318E-4</c:v>
                </c:pt>
                <c:pt idx="28">
                  <c:v>-2.896133976586729E-4</c:v>
                </c:pt>
                <c:pt idx="29">
                  <c:v>-2.8873644783323669E-4</c:v>
                </c:pt>
                <c:pt idx="30">
                  <c:v>-2.8786293275945751E-4</c:v>
                </c:pt>
                <c:pt idx="31">
                  <c:v>-2.8699283573323947E-4</c:v>
                </c:pt>
                <c:pt idx="32">
                  <c:v>-2.8612614014769016E-4</c:v>
                </c:pt>
                <c:pt idx="33">
                  <c:v>-2.8526282949246549E-4</c:v>
                </c:pt>
                <c:pt idx="34">
                  <c:v>-2.844028873531133E-4</c:v>
                </c:pt>
                <c:pt idx="35">
                  <c:v>-2.8354629741042634E-4</c:v>
                </c:pt>
                <c:pt idx="36">
                  <c:v>-2.8269304343979775E-4</c:v>
                </c:pt>
                <c:pt idx="37">
                  <c:v>-2.8184310931058288E-4</c:v>
                </c:pt>
                <c:pt idx="38">
                  <c:v>-2.8099647898546505E-4</c:v>
                </c:pt>
                <c:pt idx="39">
                  <c:v>-2.8015313651982767E-4</c:v>
                </c:pt>
                <c:pt idx="40">
                  <c:v>-2.7931306606112944E-4</c:v>
                </c:pt>
                <c:pt idx="41">
                  <c:v>-2.784762518482849E-4</c:v>
                </c:pt>
                <c:pt idx="42">
                  <c:v>-2.7764267821105083E-4</c:v>
                </c:pt>
                <c:pt idx="43">
                  <c:v>-2.7681232956941601E-4</c:v>
                </c:pt>
                <c:pt idx="44">
                  <c:v>-2.7598519043299551E-4</c:v>
                </c:pt>
                <c:pt idx="45">
                  <c:v>-2.7516124540043186E-4</c:v>
                </c:pt>
                <c:pt idx="46">
                  <c:v>-2.7434047915879725E-4</c:v>
                </c:pt>
                <c:pt idx="47">
                  <c:v>-2.735228764830038E-4</c:v>
                </c:pt>
                <c:pt idx="48">
                  <c:v>-2.7270842223521595E-4</c:v>
                </c:pt>
                <c:pt idx="49">
                  <c:v>-2.7189710136426811E-4</c:v>
                </c:pt>
                <c:pt idx="50">
                  <c:v>-2.7108889890508714E-4</c:v>
                </c:pt>
                <c:pt idx="51">
                  <c:v>-2.7028379997811876E-4</c:v>
                </c:pt>
                <c:pt idx="52">
                  <c:v>-2.6948178978875807E-4</c:v>
                </c:pt>
                <c:pt idx="53">
                  <c:v>-2.6868285362678516E-4</c:v>
                </c:pt>
                <c:pt idx="54">
                  <c:v>-2.6788697686580456E-4</c:v>
                </c:pt>
                <c:pt idx="55">
                  <c:v>-2.6709414496268839E-4</c:v>
                </c:pt>
                <c:pt idx="56">
                  <c:v>-2.6630434345702528E-4</c:v>
                </c:pt>
                <c:pt idx="57">
                  <c:v>-2.655175579705716E-4</c:v>
                </c:pt>
                <c:pt idx="58">
                  <c:v>-2.6473377420670793E-4</c:v>
                </c:pt>
                <c:pt idx="59">
                  <c:v>-2.6395297794990012E-4</c:v>
                </c:pt>
                <c:pt idx="60">
                  <c:v>-2.6317515506516257E-4</c:v>
                </c:pt>
                <c:pt idx="61">
                  <c:v>-2.6240029149752781E-4</c:v>
                </c:pt>
                <c:pt idx="62">
                  <c:v>-2.6162837327151761E-4</c:v>
                </c:pt>
                <c:pt idx="63">
                  <c:v>-2.608593864906213E-4</c:v>
                </c:pt>
                <c:pt idx="64">
                  <c:v>-2.6009331733677446E-4</c:v>
                </c:pt>
                <c:pt idx="65">
                  <c:v>-2.5933015206984413E-4</c:v>
                </c:pt>
                <c:pt idx="66">
                  <c:v>-2.5856987702711635E-4</c:v>
                </c:pt>
                <c:pt idx="67">
                  <c:v>-2.5781247862278892E-4</c:v>
                </c:pt>
                <c:pt idx="68">
                  <c:v>-2.5705794334746697E-4</c:v>
                </c:pt>
                <c:pt idx="69">
                  <c:v>-2.5630625776766093E-4</c:v>
                </c:pt>
                <c:pt idx="70">
                  <c:v>-2.5555740852529314E-4</c:v>
                </c:pt>
                <c:pt idx="71">
                  <c:v>-2.5481138233720169E-4</c:v>
                </c:pt>
                <c:pt idx="72">
                  <c:v>-2.5406816599465257E-4</c:v>
                </c:pt>
                <c:pt idx="73">
                  <c:v>-2.5332774636285436E-4</c:v>
                </c:pt>
                <c:pt idx="74">
                  <c:v>-2.5259011038047475E-4</c:v>
                </c:pt>
                <c:pt idx="75">
                  <c:v>-2.5185524505916376E-4</c:v>
                </c:pt>
                <c:pt idx="76">
                  <c:v>-2.5112313748307778E-4</c:v>
                </c:pt>
                <c:pt idx="77">
                  <c:v>-2.5039377480840863E-4</c:v>
                </c:pt>
                <c:pt idx="78">
                  <c:v>-2.4966714426291484E-4</c:v>
                </c:pt>
                <c:pt idx="79">
                  <c:v>-2.4894323314545873E-4</c:v>
                </c:pt>
                <c:pt idx="80">
                  <c:v>-2.482220288255448E-4</c:v>
                </c:pt>
                <c:pt idx="81">
                  <c:v>-2.4750351874286078E-4</c:v>
                </c:pt>
                <c:pt idx="82">
                  <c:v>-2.4678769040682616E-4</c:v>
                </c:pt>
                <c:pt idx="83">
                  <c:v>-2.4607453139613889E-4</c:v>
                </c:pt>
                <c:pt idx="84">
                  <c:v>-2.4536402935832944E-4</c:v>
                </c:pt>
                <c:pt idx="85">
                  <c:v>-2.4465617200931618E-4</c:v>
                </c:pt>
                <c:pt idx="86">
                  <c:v>-2.4395094713296358E-4</c:v>
                </c:pt>
                <c:pt idx="87">
                  <c:v>-2.4324834258064587E-4</c:v>
                </c:pt>
                <c:pt idx="88">
                  <c:v>-2.4254834627081224E-4</c:v>
                </c:pt>
                <c:pt idx="89">
                  <c:v>-2.4185094618855497E-4</c:v>
                </c:pt>
                <c:pt idx="90">
                  <c:v>-2.4115613038518146E-4</c:v>
                </c:pt>
                <c:pt idx="91">
                  <c:v>-2.4046388697779016E-4</c:v>
                </c:pt>
                <c:pt idx="92">
                  <c:v>-2.3977420414884746E-4</c:v>
                </c:pt>
                <c:pt idx="93">
                  <c:v>-2.3908707014576997E-4</c:v>
                </c:pt>
                <c:pt idx="94">
                  <c:v>-2.3840247328050796E-4</c:v>
                </c:pt>
                <c:pt idx="95">
                  <c:v>-2.377204019291335E-4</c:v>
                </c:pt>
                <c:pt idx="96">
                  <c:v>-2.3704084453143003E-4</c:v>
                </c:pt>
                <c:pt idx="97">
                  <c:v>-2.3636378959048605E-4</c:v>
                </c:pt>
                <c:pt idx="98">
                  <c:v>-2.3568922567229213E-4</c:v>
                </c:pt>
                <c:pt idx="99">
                  <c:v>-2.3501714140533841E-4</c:v>
                </c:pt>
                <c:pt idx="100">
                  <c:v>-2.3434752548021846E-4</c:v>
                </c:pt>
                <c:pt idx="101">
                  <c:v>-2.3368036664923333E-4</c:v>
                </c:pt>
                <c:pt idx="102">
                  <c:v>-2.3301565372600024E-4</c:v>
                </c:pt>
                <c:pt idx="103">
                  <c:v>-2.3235337558506189E-4</c:v>
                </c:pt>
                <c:pt idx="104">
                  <c:v>-2.3169352116150202E-4</c:v>
                </c:pt>
                <c:pt idx="105">
                  <c:v>-2.3103607945055996E-4</c:v>
                </c:pt>
                <c:pt idx="106">
                  <c:v>-2.303810395072513E-4</c:v>
                </c:pt>
                <c:pt idx="107">
                  <c:v>-2.2972839044598805E-4</c:v>
                </c:pt>
                <c:pt idx="108">
                  <c:v>-2.2907812144020508E-4</c:v>
                </c:pt>
                <c:pt idx="109">
                  <c:v>-2.284302217219861E-4</c:v>
                </c:pt>
                <c:pt idx="110">
                  <c:v>-2.2778468058169427E-4</c:v>
                </c:pt>
                <c:pt idx="111">
                  <c:v>-2.2714148736760508E-4</c:v>
                </c:pt>
                <c:pt idx="112">
                  <c:v>-2.2650063148554097E-4</c:v>
                </c:pt>
                <c:pt idx="113">
                  <c:v>-2.2586210239850999E-4</c:v>
                </c:pt>
                <c:pt idx="114">
                  <c:v>-2.2522588962634569E-4</c:v>
                </c:pt>
                <c:pt idx="115">
                  <c:v>-2.2459198274535081E-4</c:v>
                </c:pt>
                <c:pt idx="116">
                  <c:v>-2.239603713879429E-4</c:v>
                </c:pt>
                <c:pt idx="117">
                  <c:v>-2.2333104524230177E-4</c:v>
                </c:pt>
                <c:pt idx="118">
                  <c:v>-2.2270399405202135E-4</c:v>
                </c:pt>
                <c:pt idx="119">
                  <c:v>-2.2207920761576228E-4</c:v>
                </c:pt>
                <c:pt idx="120">
                  <c:v>-2.2145667578690742E-4</c:v>
                </c:pt>
                <c:pt idx="121">
                  <c:v>-2.2083638847322058E-4</c:v>
                </c:pt>
                <c:pt idx="122">
                  <c:v>-2.2021833563650643E-4</c:v>
                </c:pt>
                <c:pt idx="123">
                  <c:v>-2.1960250729227465E-4</c:v>
                </c:pt>
                <c:pt idx="124">
                  <c:v>-2.1898889350940409E-4</c:v>
                </c:pt>
                <c:pt idx="125">
                  <c:v>-2.1837748440981116E-4</c:v>
                </c:pt>
                <c:pt idx="126">
                  <c:v>-2.1776827016811988E-4</c:v>
                </c:pt>
                <c:pt idx="127">
                  <c:v>-2.171612410113347E-4</c:v>
                </c:pt>
                <c:pt idx="128">
                  <c:v>-2.1655638721851476E-4</c:v>
                </c:pt>
                <c:pt idx="129">
                  <c:v>-2.1595369912045127E-4</c:v>
                </c:pt>
                <c:pt idx="130">
                  <c:v>-2.1535316709934689E-4</c:v>
                </c:pt>
                <c:pt idx="131">
                  <c:v>-2.1475478158849786E-4</c:v>
                </c:pt>
                <c:pt idx="132">
                  <c:v>-2.1415853307197696E-4</c:v>
                </c:pt>
                <c:pt idx="133">
                  <c:v>-2.1356441208432062E-4</c:v>
                </c:pt>
                <c:pt idx="134">
                  <c:v>-2.1297240921021646E-4</c:v>
                </c:pt>
                <c:pt idx="135">
                  <c:v>-2.1238251508419502E-4</c:v>
                </c:pt>
                <c:pt idx="136">
                  <c:v>-2.1179472039032092E-4</c:v>
                </c:pt>
                <c:pt idx="137">
                  <c:v>-2.1120901586188902E-4</c:v>
                </c:pt>
                <c:pt idx="138">
                  <c:v>-2.106253922811212E-4</c:v>
                </c:pt>
                <c:pt idx="139">
                  <c:v>-2.1004384047886482E-4</c:v>
                </c:pt>
                <c:pt idx="140">
                  <c:v>-2.0946435133429523E-4</c:v>
                </c:pt>
                <c:pt idx="141">
                  <c:v>-2.0888691577461828E-4</c:v>
                </c:pt>
                <c:pt idx="142">
                  <c:v>-2.0831152477477645E-4</c:v>
                </c:pt>
                <c:pt idx="143">
                  <c:v>-2.0773816935715456E-4</c:v>
                </c:pt>
                <c:pt idx="144">
                  <c:v>-2.0716684059129237E-4</c:v>
                </c:pt>
                <c:pt idx="145">
                  <c:v>-2.0659752959359358E-4</c:v>
                </c:pt>
                <c:pt idx="146">
                  <c:v>-2.0603022752704045E-4</c:v>
                </c:pt>
                <c:pt idx="147">
                  <c:v>-2.0546492560090997E-4</c:v>
                </c:pt>
                <c:pt idx="148">
                  <c:v>-2.0490161507049015E-4</c:v>
                </c:pt>
                <c:pt idx="149">
                  <c:v>-2.0434028723680033E-4</c:v>
                </c:pt>
                <c:pt idx="150">
                  <c:v>-2.0378093344631274E-4</c:v>
                </c:pt>
                <c:pt idx="151">
                  <c:v>-2.0322354509067593E-4</c:v>
                </c:pt>
                <c:pt idx="152">
                  <c:v>-2.0266811360644015E-4</c:v>
                </c:pt>
                <c:pt idx="153">
                  <c:v>-2.0211463047478391E-4</c:v>
                </c:pt>
                <c:pt idx="154">
                  <c:v>-2.0156308722124399E-4</c:v>
                </c:pt>
                <c:pt idx="155">
                  <c:v>-2.0101347541544659E-4</c:v>
                </c:pt>
                <c:pt idx="156">
                  <c:v>-2.0046578667083908E-4</c:v>
                </c:pt>
                <c:pt idx="157">
                  <c:v>-1.9992001264442622E-4</c:v>
                </c:pt>
                <c:pt idx="158">
                  <c:v>-1.993761450365054E-4</c:v>
                </c:pt>
                <c:pt idx="159">
                  <c:v>-1.9883417559040642E-4</c:v>
                </c:pt>
                <c:pt idx="160">
                  <c:v>-1.9829409609222989E-4</c:v>
                </c:pt>
                <c:pt idx="161">
                  <c:v>-1.9775589837059133E-4</c:v>
                </c:pt>
                <c:pt idx="162">
                  <c:v>-1.9721957429636307E-4</c:v>
                </c:pt>
                <c:pt idx="163">
                  <c:v>-1.9668511578242037E-4</c:v>
                </c:pt>
                <c:pt idx="164">
                  <c:v>-1.9615251478338996E-4</c:v>
                </c:pt>
                <c:pt idx="165">
                  <c:v>-1.9562176329539671E-4</c:v>
                </c:pt>
                <c:pt idx="166">
                  <c:v>-1.9509285335581679E-4</c:v>
                </c:pt>
                <c:pt idx="167">
                  <c:v>-1.9456577704302807E-4</c:v>
                </c:pt>
                <c:pt idx="168">
                  <c:v>-1.9404052647616554E-4</c:v>
                </c:pt>
                <c:pt idx="169">
                  <c:v>-1.935170938148767E-4</c:v>
                </c:pt>
                <c:pt idx="170">
                  <c:v>-1.9299547125907891E-4</c:v>
                </c:pt>
                <c:pt idx="171">
                  <c:v>-1.9247565104871852E-4</c:v>
                </c:pt>
                <c:pt idx="172">
                  <c:v>-1.9195762546353251E-4</c:v>
                </c:pt>
                <c:pt idx="173">
                  <c:v>-1.9144138682280999E-4</c:v>
                </c:pt>
                <c:pt idx="174">
                  <c:v>-1.9092692748515596E-4</c:v>
                </c:pt>
                <c:pt idx="175">
                  <c:v>-1.9041423984825809E-4</c:v>
                </c:pt>
                <c:pt idx="176">
                  <c:v>-1.8990331634865317E-4</c:v>
                </c:pt>
                <c:pt idx="177">
                  <c:v>-1.8939414946149609E-4</c:v>
                </c:pt>
                <c:pt idx="178">
                  <c:v>-1.8888673170033041E-4</c:v>
                </c:pt>
                <c:pt idx="179">
                  <c:v>-1.8838105561686002E-4</c:v>
                </c:pt>
                <c:pt idx="180">
                  <c:v>-1.8787711380072289E-4</c:v>
                </c:pt>
                <c:pt idx="181">
                  <c:v>-1.8737489887926608E-4</c:v>
                </c:pt>
                <c:pt idx="182">
                  <c:v>-1.8687440351732184E-4</c:v>
                </c:pt>
                <c:pt idx="183">
                  <c:v>-1.8637562041698657E-4</c:v>
                </c:pt>
                <c:pt idx="184">
                  <c:v>-1.8587854231739975E-4</c:v>
                </c:pt>
                <c:pt idx="185">
                  <c:v>-1.8538316199452501E-4</c:v>
                </c:pt>
                <c:pt idx="186">
                  <c:v>-1.8488947226093266E-4</c:v>
                </c:pt>
                <c:pt idx="187">
                  <c:v>-1.843974659655836E-4</c:v>
                </c:pt>
                <c:pt idx="188">
                  <c:v>-1.8390713599361608E-4</c:v>
                </c:pt>
                <c:pt idx="189">
                  <c:v>-1.8341847526613002E-4</c:v>
                </c:pt>
                <c:pt idx="190">
                  <c:v>-1.8293147673997801E-4</c:v>
                </c:pt>
                <c:pt idx="191">
                  <c:v>-1.8244613340755275E-4</c:v>
                </c:pt>
                <c:pt idx="192">
                  <c:v>-1.8196243829658048E-4</c:v>
                </c:pt>
                <c:pt idx="193">
                  <c:v>-1.8148038446991134E-4</c:v>
                </c:pt>
                <c:pt idx="194">
                  <c:v>-1.8099996502531502E-4</c:v>
                </c:pt>
                <c:pt idx="195">
                  <c:v>-1.8052117309527499E-4</c:v>
                </c:pt>
                <c:pt idx="196">
                  <c:v>-1.8004400184678626E-4</c:v>
                </c:pt>
                <c:pt idx="197">
                  <c:v>-1.7956844448115225E-4</c:v>
                </c:pt>
                <c:pt idx="198">
                  <c:v>-1.7909449423378473E-4</c:v>
                </c:pt>
                <c:pt idx="199">
                  <c:v>-1.7862214437400486E-4</c:v>
                </c:pt>
                <c:pt idx="200">
                  <c:v>-1.7815138820484499E-4</c:v>
                </c:pt>
                <c:pt idx="201">
                  <c:v>-1.7768221906285236E-4</c:v>
                </c:pt>
                <c:pt idx="202">
                  <c:v>-1.7721463031789258E-4</c:v>
                </c:pt>
                <c:pt idx="203">
                  <c:v>-1.7674861537295768E-4</c:v>
                </c:pt>
                <c:pt idx="204">
                  <c:v>-1.7628416766397132E-4</c:v>
                </c:pt>
                <c:pt idx="205">
                  <c:v>-1.7582128065959902E-4</c:v>
                </c:pt>
                <c:pt idx="206">
                  <c:v>-1.7535994786105672E-4</c:v>
                </c:pt>
                <c:pt idx="207">
                  <c:v>-1.7490016280192306E-4</c:v>
                </c:pt>
                <c:pt idx="208">
                  <c:v>-1.7444191904795081E-4</c:v>
                </c:pt>
                <c:pt idx="209">
                  <c:v>-1.739852101968805E-4</c:v>
                </c:pt>
                <c:pt idx="210">
                  <c:v>-1.735300298782562E-4</c:v>
                </c:pt>
                <c:pt idx="211">
                  <c:v>-1.7307637175324015E-4</c:v>
                </c:pt>
                <c:pt idx="212">
                  <c:v>-1.7262422951443113E-4</c:v>
                </c:pt>
                <c:pt idx="213">
                  <c:v>-1.7217359688568288E-4</c:v>
                </c:pt>
                <c:pt idx="214">
                  <c:v>-1.7172446762192301E-4</c:v>
                </c:pt>
                <c:pt idx="215">
                  <c:v>-1.7127683550897412E-4</c:v>
                </c:pt>
                <c:pt idx="216">
                  <c:v>-1.7083069436337655E-4</c:v>
                </c:pt>
                <c:pt idx="217">
                  <c:v>-1.7038603803221075E-4</c:v>
                </c:pt>
                <c:pt idx="218">
                  <c:v>-1.699428603929217E-4</c:v>
                </c:pt>
                <c:pt idx="219">
                  <c:v>-1.6950115535314491E-4</c:v>
                </c:pt>
                <c:pt idx="220">
                  <c:v>-1.6906091685053317E-4</c:v>
                </c:pt>
                <c:pt idx="221">
                  <c:v>-1.6862213885258329E-4</c:v>
                </c:pt>
                <c:pt idx="222">
                  <c:v>-1.6818481535646587E-4</c:v>
                </c:pt>
                <c:pt idx="223">
                  <c:v>-1.6774894038885555E-4</c:v>
                </c:pt>
                <c:pt idx="224">
                  <c:v>-1.673145080057617E-4</c:v>
                </c:pt>
                <c:pt idx="225">
                  <c:v>-1.6688151229236046E-4</c:v>
                </c:pt>
                <c:pt idx="226">
                  <c:v>-1.6644994736282886E-4</c:v>
                </c:pt>
                <c:pt idx="227">
                  <c:v>-1.6601980736017849E-4</c:v>
                </c:pt>
                <c:pt idx="228">
                  <c:v>-1.6559108645609151E-4</c:v>
                </c:pt>
                <c:pt idx="229">
                  <c:v>-1.6516377885075686E-4</c:v>
                </c:pt>
                <c:pt idx="230">
                  <c:v>-1.6473787877270844E-4</c:v>
                </c:pt>
                <c:pt idx="231">
                  <c:v>-1.6431338047866303E-4</c:v>
                </c:pt>
                <c:pt idx="232">
                  <c:v>-1.6389027825336098E-4</c:v>
                </c:pt>
                <c:pt idx="233">
                  <c:v>-1.6346856640940652E-4</c:v>
                </c:pt>
                <c:pt idx="234">
                  <c:v>-1.6304823928710863E-4</c:v>
                </c:pt>
                <c:pt idx="235">
                  <c:v>-1.6262929125432639E-4</c:v>
                </c:pt>
                <c:pt idx="236">
                  <c:v>-1.6221171670630986E-4</c:v>
                </c:pt>
                <c:pt idx="237">
                  <c:v>-1.6179551006554748E-4</c:v>
                </c:pt>
                <c:pt idx="238">
                  <c:v>-1.6138066578161E-4</c:v>
                </c:pt>
                <c:pt idx="239">
                  <c:v>-1.6096717833099909E-4</c:v>
                </c:pt>
                <c:pt idx="240">
                  <c:v>-1.6055504221699341E-4</c:v>
                </c:pt>
                <c:pt idx="241">
                  <c:v>-1.6014425196949917E-4</c:v>
                </c:pt>
                <c:pt idx="242">
                  <c:v>-1.5973480214489871E-4</c:v>
                </c:pt>
                <c:pt idx="243">
                  <c:v>-1.593266873259016E-4</c:v>
                </c:pt>
                <c:pt idx="244">
                  <c:v>-1.589199021213971E-4</c:v>
                </c:pt>
                <c:pt idx="245">
                  <c:v>-1.5851444116630575E-4</c:v>
                </c:pt>
                <c:pt idx="246">
                  <c:v>-1.5811029912143372E-4</c:v>
                </c:pt>
                <c:pt idx="247">
                  <c:v>-1.5770747067332712E-4</c:v>
                </c:pt>
                <c:pt idx="248">
                  <c:v>-1.573059505341277E-4</c:v>
                </c:pt>
                <c:pt idx="249">
                  <c:v>-1.5690573344142884E-4</c:v>
                </c:pt>
                <c:pt idx="250">
                  <c:v>-1.5650681415813376E-4</c:v>
                </c:pt>
                <c:pt idx="251">
                  <c:v>-1.5610918747231315E-4</c:v>
                </c:pt>
                <c:pt idx="252">
                  <c:v>-1.5571284819706425E-4</c:v>
                </c:pt>
                <c:pt idx="253">
                  <c:v>-1.5531779117037116E-4</c:v>
                </c:pt>
                <c:pt idx="254">
                  <c:v>-1.5492401125496611E-4</c:v>
                </c:pt>
                <c:pt idx="255">
                  <c:v>-1.5453150333819064E-4</c:v>
                </c:pt>
                <c:pt idx="256">
                  <c:v>-1.5414026233185934E-4</c:v>
                </c:pt>
                <c:pt idx="257">
                  <c:v>-1.5375028317212163E-4</c:v>
                </c:pt>
                <c:pt idx="258">
                  <c:v>-1.5336156081932856E-4</c:v>
                </c:pt>
                <c:pt idx="259">
                  <c:v>-1.5297409025789637E-4</c:v>
                </c:pt>
                <c:pt idx="260">
                  <c:v>-1.52587866496174E-4</c:v>
                </c:pt>
                <c:pt idx="261">
                  <c:v>-1.5220288456630848E-4</c:v>
                </c:pt>
                <c:pt idx="262">
                  <c:v>-1.5181913952411468E-4</c:v>
                </c:pt>
                <c:pt idx="263">
                  <c:v>-1.5143662644894276E-4</c:v>
                </c:pt>
                <c:pt idx="264">
                  <c:v>-1.5105534044354801E-4</c:v>
                </c:pt>
                <c:pt idx="265">
                  <c:v>-1.5067527663396158E-4</c:v>
                </c:pt>
                <c:pt idx="266">
                  <c:v>-1.5029643016936135E-4</c:v>
                </c:pt>
                <c:pt idx="267">
                  <c:v>-1.499187962219436E-4</c:v>
                </c:pt>
                <c:pt idx="268">
                  <c:v>-1.4954236998679718E-4</c:v>
                </c:pt>
                <c:pt idx="269">
                  <c:v>-1.491671466817752E-4</c:v>
                </c:pt>
                <c:pt idx="270">
                  <c:v>-1.4879312154737095E-4</c:v>
                </c:pt>
                <c:pt idx="271">
                  <c:v>-1.484202898465926E-4</c:v>
                </c:pt>
                <c:pt idx="272">
                  <c:v>-1.4804864686483905E-4</c:v>
                </c:pt>
                <c:pt idx="273">
                  <c:v>-1.4767818790977665E-4</c:v>
                </c:pt>
                <c:pt idx="274">
                  <c:v>-1.4730890831121766E-4</c:v>
                </c:pt>
                <c:pt idx="275">
                  <c:v>-1.4694080342099707E-4</c:v>
                </c:pt>
                <c:pt idx="276">
                  <c:v>-1.4657386861285286E-4</c:v>
                </c:pt>
                <c:pt idx="277">
                  <c:v>-1.4620809928230514E-4</c:v>
                </c:pt>
                <c:pt idx="278">
                  <c:v>-1.4584349084653734E-4</c:v>
                </c:pt>
                <c:pt idx="279">
                  <c:v>-1.4548003874427691E-4</c:v>
                </c:pt>
                <c:pt idx="280">
                  <c:v>-1.45117738435678E-4</c:v>
                </c:pt>
                <c:pt idx="281">
                  <c:v>-1.4475658540220393E-4</c:v>
                </c:pt>
                <c:pt idx="282">
                  <c:v>-1.4439657514651058E-4</c:v>
                </c:pt>
                <c:pt idx="283">
                  <c:v>-1.4403770319233104E-4</c:v>
                </c:pt>
                <c:pt idx="284">
                  <c:v>-1.4367996508436037E-4</c:v>
                </c:pt>
                <c:pt idx="285">
                  <c:v>-1.4332335638814165E-4</c:v>
                </c:pt>
                <c:pt idx="286">
                  <c:v>-1.429678726899518E-4</c:v>
                </c:pt>
                <c:pt idx="287">
                  <c:v>-1.4261350959668883E-4</c:v>
                </c:pt>
                <c:pt idx="288">
                  <c:v>-1.422602627357603E-4</c:v>
                </c:pt>
                <c:pt idx="289">
                  <c:v>-1.4190812775497158E-4</c:v>
                </c:pt>
                <c:pt idx="290">
                  <c:v>-1.4155710032241384E-4</c:v>
                </c:pt>
                <c:pt idx="291">
                  <c:v>-1.4120717612635674E-4</c:v>
                </c:pt>
                <c:pt idx="292">
                  <c:v>-1.4085835087513548E-4</c:v>
                </c:pt>
                <c:pt idx="293">
                  <c:v>-1.4051062029704511E-4</c:v>
                </c:pt>
                <c:pt idx="294">
                  <c:v>-1.4016398014023059E-4</c:v>
                </c:pt>
                <c:pt idx="295">
                  <c:v>-1.3981842617258008E-4</c:v>
                </c:pt>
                <c:pt idx="296">
                  <c:v>-1.3947395418161825E-4</c:v>
                </c:pt>
                <c:pt idx="297">
                  <c:v>-1.391305599744003E-4</c:v>
                </c:pt>
                <c:pt idx="298">
                  <c:v>-1.3878823937740596E-4</c:v>
                </c:pt>
                <c:pt idx="299">
                  <c:v>-1.3844698823643504E-4</c:v>
                </c:pt>
                <c:pt idx="300">
                  <c:v>-1.3810680241650394E-4</c:v>
                </c:pt>
              </c:numCache>
            </c:numRef>
          </c:yVal>
        </c:ser>
        <c:ser>
          <c:idx val="1"/>
          <c:order val="1"/>
          <c:tx>
            <c:v>expected, t=0.3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expected3_r_0!$B$17:$B$1000</c:f>
              <c:numCache>
                <c:formatCode>General</c:formatCode>
                <c:ptCount val="984"/>
                <c:pt idx="0">
                  <c:v>1</c:v>
                </c:pt>
                <c:pt idx="1">
                  <c:v>1.0009999999999999</c:v>
                </c:pt>
                <c:pt idx="2">
                  <c:v>1.0019999999999998</c:v>
                </c:pt>
                <c:pt idx="3">
                  <c:v>1.0029999999999997</c:v>
                </c:pt>
                <c:pt idx="4">
                  <c:v>1.0039999999999996</c:v>
                </c:pt>
                <c:pt idx="5">
                  <c:v>1.0049999999999994</c:v>
                </c:pt>
                <c:pt idx="6">
                  <c:v>1.0059999999999993</c:v>
                </c:pt>
                <c:pt idx="7">
                  <c:v>1.0069999999999992</c:v>
                </c:pt>
                <c:pt idx="8">
                  <c:v>1.0079999999999991</c:v>
                </c:pt>
                <c:pt idx="9">
                  <c:v>1.008999999999999</c:v>
                </c:pt>
                <c:pt idx="10">
                  <c:v>1.0099999999999989</c:v>
                </c:pt>
                <c:pt idx="11">
                  <c:v>1.0109999999999988</c:v>
                </c:pt>
                <c:pt idx="12">
                  <c:v>1.0119999999999987</c:v>
                </c:pt>
                <c:pt idx="13">
                  <c:v>1.0129999999999986</c:v>
                </c:pt>
                <c:pt idx="14">
                  <c:v>1.0139999999999985</c:v>
                </c:pt>
                <c:pt idx="15">
                  <c:v>1.0149999999999983</c:v>
                </c:pt>
                <c:pt idx="16">
                  <c:v>1.0159999999999982</c:v>
                </c:pt>
                <c:pt idx="17">
                  <c:v>1.0169999999999981</c:v>
                </c:pt>
                <c:pt idx="18">
                  <c:v>1.017999999999998</c:v>
                </c:pt>
                <c:pt idx="19">
                  <c:v>1.0189999999999979</c:v>
                </c:pt>
                <c:pt idx="20">
                  <c:v>1.0199999999999978</c:v>
                </c:pt>
                <c:pt idx="21">
                  <c:v>1.0209999999999977</c:v>
                </c:pt>
                <c:pt idx="22">
                  <c:v>1.0219999999999976</c:v>
                </c:pt>
                <c:pt idx="23">
                  <c:v>1.0229999999999975</c:v>
                </c:pt>
                <c:pt idx="24">
                  <c:v>1.0239999999999974</c:v>
                </c:pt>
                <c:pt idx="25">
                  <c:v>1.0249999999999972</c:v>
                </c:pt>
                <c:pt idx="26">
                  <c:v>1.0259999999999971</c:v>
                </c:pt>
                <c:pt idx="27">
                  <c:v>1.026999999999997</c:v>
                </c:pt>
                <c:pt idx="28">
                  <c:v>1.0279999999999969</c:v>
                </c:pt>
                <c:pt idx="29">
                  <c:v>1.0289999999999968</c:v>
                </c:pt>
                <c:pt idx="30">
                  <c:v>1.0299999999999967</c:v>
                </c:pt>
                <c:pt idx="31">
                  <c:v>1.0309999999999966</c:v>
                </c:pt>
                <c:pt idx="32">
                  <c:v>1.0319999999999965</c:v>
                </c:pt>
                <c:pt idx="33">
                  <c:v>1.0329999999999964</c:v>
                </c:pt>
                <c:pt idx="34">
                  <c:v>1.0339999999999963</c:v>
                </c:pt>
                <c:pt idx="35">
                  <c:v>1.0349999999999961</c:v>
                </c:pt>
                <c:pt idx="36">
                  <c:v>1.035999999999996</c:v>
                </c:pt>
                <c:pt idx="37">
                  <c:v>1.0369999999999959</c:v>
                </c:pt>
                <c:pt idx="38">
                  <c:v>1.0379999999999958</c:v>
                </c:pt>
                <c:pt idx="39">
                  <c:v>1.0389999999999957</c:v>
                </c:pt>
                <c:pt idx="40">
                  <c:v>1.0399999999999956</c:v>
                </c:pt>
                <c:pt idx="41">
                  <c:v>1.0409999999999955</c:v>
                </c:pt>
                <c:pt idx="42">
                  <c:v>1.0419999999999954</c:v>
                </c:pt>
                <c:pt idx="43">
                  <c:v>1.0429999999999953</c:v>
                </c:pt>
                <c:pt idx="44">
                  <c:v>1.0439999999999952</c:v>
                </c:pt>
                <c:pt idx="45">
                  <c:v>1.044999999999995</c:v>
                </c:pt>
                <c:pt idx="46">
                  <c:v>1.0459999999999949</c:v>
                </c:pt>
                <c:pt idx="47">
                  <c:v>1.0469999999999948</c:v>
                </c:pt>
                <c:pt idx="48">
                  <c:v>1.0479999999999947</c:v>
                </c:pt>
                <c:pt idx="49">
                  <c:v>1.0489999999999946</c:v>
                </c:pt>
                <c:pt idx="50">
                  <c:v>1.0499999999999945</c:v>
                </c:pt>
                <c:pt idx="51">
                  <c:v>1.0509999999999944</c:v>
                </c:pt>
                <c:pt idx="52">
                  <c:v>1.0519999999999943</c:v>
                </c:pt>
                <c:pt idx="53">
                  <c:v>1.0529999999999942</c:v>
                </c:pt>
                <c:pt idx="54">
                  <c:v>1.0539999999999941</c:v>
                </c:pt>
                <c:pt idx="55">
                  <c:v>1.0549999999999939</c:v>
                </c:pt>
                <c:pt idx="56">
                  <c:v>1.0559999999999938</c:v>
                </c:pt>
                <c:pt idx="57">
                  <c:v>1.0569999999999937</c:v>
                </c:pt>
                <c:pt idx="58">
                  <c:v>1.0579999999999936</c:v>
                </c:pt>
                <c:pt idx="59">
                  <c:v>1.0589999999999935</c:v>
                </c:pt>
                <c:pt idx="60">
                  <c:v>1.0599999999999934</c:v>
                </c:pt>
                <c:pt idx="61">
                  <c:v>1.0609999999999933</c:v>
                </c:pt>
                <c:pt idx="62">
                  <c:v>1.0619999999999932</c:v>
                </c:pt>
                <c:pt idx="63">
                  <c:v>1.0629999999999931</c:v>
                </c:pt>
                <c:pt idx="64">
                  <c:v>1.063999999999993</c:v>
                </c:pt>
                <c:pt idx="65">
                  <c:v>1.0649999999999928</c:v>
                </c:pt>
                <c:pt idx="66">
                  <c:v>1.0659999999999927</c:v>
                </c:pt>
                <c:pt idx="67">
                  <c:v>1.0669999999999926</c:v>
                </c:pt>
                <c:pt idx="68">
                  <c:v>1.0679999999999925</c:v>
                </c:pt>
                <c:pt idx="69">
                  <c:v>1.0689999999999924</c:v>
                </c:pt>
                <c:pt idx="70">
                  <c:v>1.0699999999999923</c:v>
                </c:pt>
                <c:pt idx="71">
                  <c:v>1.0709999999999922</c:v>
                </c:pt>
                <c:pt idx="72">
                  <c:v>1.0719999999999921</c:v>
                </c:pt>
                <c:pt idx="73">
                  <c:v>1.072999999999992</c:v>
                </c:pt>
                <c:pt idx="74">
                  <c:v>1.0739999999999919</c:v>
                </c:pt>
                <c:pt idx="75">
                  <c:v>1.0749999999999917</c:v>
                </c:pt>
                <c:pt idx="76">
                  <c:v>1.0759999999999916</c:v>
                </c:pt>
                <c:pt idx="77">
                  <c:v>1.0769999999999915</c:v>
                </c:pt>
                <c:pt idx="78">
                  <c:v>1.0779999999999914</c:v>
                </c:pt>
                <c:pt idx="79">
                  <c:v>1.0789999999999913</c:v>
                </c:pt>
                <c:pt idx="80">
                  <c:v>1.0799999999999912</c:v>
                </c:pt>
                <c:pt idx="81">
                  <c:v>1.0809999999999911</c:v>
                </c:pt>
                <c:pt idx="82">
                  <c:v>1.081999999999991</c:v>
                </c:pt>
                <c:pt idx="83">
                  <c:v>1.0829999999999909</c:v>
                </c:pt>
                <c:pt idx="84">
                  <c:v>1.0839999999999907</c:v>
                </c:pt>
                <c:pt idx="85">
                  <c:v>1.0849999999999906</c:v>
                </c:pt>
                <c:pt idx="86">
                  <c:v>1.0859999999999905</c:v>
                </c:pt>
                <c:pt idx="87">
                  <c:v>1.0869999999999904</c:v>
                </c:pt>
                <c:pt idx="88">
                  <c:v>1.0879999999999903</c:v>
                </c:pt>
                <c:pt idx="89">
                  <c:v>1.0889999999999902</c:v>
                </c:pt>
                <c:pt idx="90">
                  <c:v>1.0899999999999901</c:v>
                </c:pt>
                <c:pt idx="91">
                  <c:v>1.09099999999999</c:v>
                </c:pt>
                <c:pt idx="92">
                  <c:v>1.0919999999999899</c:v>
                </c:pt>
                <c:pt idx="93">
                  <c:v>1.0929999999999898</c:v>
                </c:pt>
                <c:pt idx="94">
                  <c:v>1.0939999999999896</c:v>
                </c:pt>
                <c:pt idx="95">
                  <c:v>1.0949999999999895</c:v>
                </c:pt>
                <c:pt idx="96">
                  <c:v>1.0959999999999894</c:v>
                </c:pt>
                <c:pt idx="97">
                  <c:v>1.0969999999999893</c:v>
                </c:pt>
                <c:pt idx="98">
                  <c:v>1.0979999999999892</c:v>
                </c:pt>
                <c:pt idx="99">
                  <c:v>1.0989999999999891</c:v>
                </c:pt>
                <c:pt idx="100">
                  <c:v>1.099999999999989</c:v>
                </c:pt>
                <c:pt idx="101">
                  <c:v>1.1009999999999889</c:v>
                </c:pt>
                <c:pt idx="102">
                  <c:v>1.1019999999999888</c:v>
                </c:pt>
                <c:pt idx="103">
                  <c:v>1.1029999999999887</c:v>
                </c:pt>
                <c:pt idx="104">
                  <c:v>1.1039999999999885</c:v>
                </c:pt>
                <c:pt idx="105">
                  <c:v>1.1049999999999884</c:v>
                </c:pt>
                <c:pt idx="106">
                  <c:v>1.1059999999999883</c:v>
                </c:pt>
                <c:pt idx="107">
                  <c:v>1.1069999999999882</c:v>
                </c:pt>
                <c:pt idx="108">
                  <c:v>1.1079999999999881</c:v>
                </c:pt>
                <c:pt idx="109">
                  <c:v>1.108999999999988</c:v>
                </c:pt>
                <c:pt idx="110">
                  <c:v>1.1099999999999879</c:v>
                </c:pt>
                <c:pt idx="111">
                  <c:v>1.1109999999999878</c:v>
                </c:pt>
                <c:pt idx="112">
                  <c:v>1.1119999999999877</c:v>
                </c:pt>
                <c:pt idx="113">
                  <c:v>1.1129999999999876</c:v>
                </c:pt>
                <c:pt idx="114">
                  <c:v>1.1139999999999874</c:v>
                </c:pt>
                <c:pt idx="115">
                  <c:v>1.1149999999999873</c:v>
                </c:pt>
                <c:pt idx="116">
                  <c:v>1.1159999999999872</c:v>
                </c:pt>
                <c:pt idx="117">
                  <c:v>1.1169999999999871</c:v>
                </c:pt>
                <c:pt idx="118">
                  <c:v>1.117999999999987</c:v>
                </c:pt>
                <c:pt idx="119">
                  <c:v>1.1189999999999869</c:v>
                </c:pt>
                <c:pt idx="120">
                  <c:v>1.1199999999999868</c:v>
                </c:pt>
                <c:pt idx="121">
                  <c:v>1.1209999999999867</c:v>
                </c:pt>
                <c:pt idx="122">
                  <c:v>1.1219999999999866</c:v>
                </c:pt>
                <c:pt idx="123">
                  <c:v>1.1229999999999865</c:v>
                </c:pt>
                <c:pt idx="124">
                  <c:v>1.1239999999999863</c:v>
                </c:pt>
                <c:pt idx="125">
                  <c:v>1.1249999999999862</c:v>
                </c:pt>
                <c:pt idx="126">
                  <c:v>1.1259999999999861</c:v>
                </c:pt>
                <c:pt idx="127">
                  <c:v>1.126999999999986</c:v>
                </c:pt>
                <c:pt idx="128">
                  <c:v>1.1279999999999859</c:v>
                </c:pt>
                <c:pt idx="129">
                  <c:v>1.1289999999999858</c:v>
                </c:pt>
                <c:pt idx="130">
                  <c:v>1.1299999999999857</c:v>
                </c:pt>
                <c:pt idx="131">
                  <c:v>1.1309999999999856</c:v>
                </c:pt>
                <c:pt idx="132">
                  <c:v>1.1319999999999855</c:v>
                </c:pt>
                <c:pt idx="133">
                  <c:v>1.1329999999999854</c:v>
                </c:pt>
                <c:pt idx="134">
                  <c:v>1.1339999999999852</c:v>
                </c:pt>
                <c:pt idx="135">
                  <c:v>1.1349999999999851</c:v>
                </c:pt>
                <c:pt idx="136">
                  <c:v>1.135999999999985</c:v>
                </c:pt>
                <c:pt idx="137">
                  <c:v>1.1369999999999849</c:v>
                </c:pt>
                <c:pt idx="138">
                  <c:v>1.1379999999999848</c:v>
                </c:pt>
                <c:pt idx="139">
                  <c:v>1.1389999999999847</c:v>
                </c:pt>
                <c:pt idx="140">
                  <c:v>1.1399999999999846</c:v>
                </c:pt>
                <c:pt idx="141">
                  <c:v>1.1409999999999845</c:v>
                </c:pt>
                <c:pt idx="142">
                  <c:v>1.1419999999999844</c:v>
                </c:pt>
                <c:pt idx="143">
                  <c:v>1.1429999999999843</c:v>
                </c:pt>
                <c:pt idx="144">
                  <c:v>1.1439999999999841</c:v>
                </c:pt>
                <c:pt idx="145">
                  <c:v>1.144999999999984</c:v>
                </c:pt>
                <c:pt idx="146">
                  <c:v>1.1459999999999839</c:v>
                </c:pt>
                <c:pt idx="147">
                  <c:v>1.1469999999999838</c:v>
                </c:pt>
                <c:pt idx="148">
                  <c:v>1.1479999999999837</c:v>
                </c:pt>
                <c:pt idx="149">
                  <c:v>1.1489999999999836</c:v>
                </c:pt>
                <c:pt idx="150">
                  <c:v>1.1499999999999835</c:v>
                </c:pt>
                <c:pt idx="151">
                  <c:v>1.1509999999999834</c:v>
                </c:pt>
                <c:pt idx="152">
                  <c:v>1.1519999999999833</c:v>
                </c:pt>
                <c:pt idx="153">
                  <c:v>1.1529999999999831</c:v>
                </c:pt>
                <c:pt idx="154">
                  <c:v>1.153999999999983</c:v>
                </c:pt>
                <c:pt idx="155">
                  <c:v>1.1549999999999829</c:v>
                </c:pt>
                <c:pt idx="156">
                  <c:v>1.1559999999999828</c:v>
                </c:pt>
                <c:pt idx="157">
                  <c:v>1.1569999999999827</c:v>
                </c:pt>
                <c:pt idx="158">
                  <c:v>1.1579999999999826</c:v>
                </c:pt>
                <c:pt idx="159">
                  <c:v>1.1589999999999825</c:v>
                </c:pt>
                <c:pt idx="160">
                  <c:v>1.1599999999999824</c:v>
                </c:pt>
                <c:pt idx="161">
                  <c:v>1.1609999999999823</c:v>
                </c:pt>
                <c:pt idx="162">
                  <c:v>1.1619999999999822</c:v>
                </c:pt>
                <c:pt idx="163">
                  <c:v>1.162999999999982</c:v>
                </c:pt>
                <c:pt idx="164">
                  <c:v>1.1639999999999819</c:v>
                </c:pt>
                <c:pt idx="165">
                  <c:v>1.1649999999999818</c:v>
                </c:pt>
                <c:pt idx="166">
                  <c:v>1.1659999999999817</c:v>
                </c:pt>
                <c:pt idx="167">
                  <c:v>1.1669999999999816</c:v>
                </c:pt>
                <c:pt idx="168">
                  <c:v>1.1679999999999815</c:v>
                </c:pt>
                <c:pt idx="169">
                  <c:v>1.1689999999999814</c:v>
                </c:pt>
                <c:pt idx="170">
                  <c:v>1.1699999999999813</c:v>
                </c:pt>
                <c:pt idx="171">
                  <c:v>1.1709999999999812</c:v>
                </c:pt>
                <c:pt idx="172">
                  <c:v>1.1719999999999811</c:v>
                </c:pt>
                <c:pt idx="173">
                  <c:v>1.1729999999999809</c:v>
                </c:pt>
                <c:pt idx="174">
                  <c:v>1.1739999999999808</c:v>
                </c:pt>
                <c:pt idx="175">
                  <c:v>1.1749999999999807</c:v>
                </c:pt>
                <c:pt idx="176">
                  <c:v>1.1759999999999806</c:v>
                </c:pt>
                <c:pt idx="177">
                  <c:v>1.1769999999999805</c:v>
                </c:pt>
                <c:pt idx="178">
                  <c:v>1.1779999999999804</c:v>
                </c:pt>
                <c:pt idx="179">
                  <c:v>1.1789999999999803</c:v>
                </c:pt>
                <c:pt idx="180">
                  <c:v>1.1799999999999802</c:v>
                </c:pt>
                <c:pt idx="181">
                  <c:v>1.1809999999999801</c:v>
                </c:pt>
                <c:pt idx="182">
                  <c:v>1.18199999999998</c:v>
                </c:pt>
                <c:pt idx="183">
                  <c:v>1.1829999999999798</c:v>
                </c:pt>
                <c:pt idx="184">
                  <c:v>1.1839999999999797</c:v>
                </c:pt>
                <c:pt idx="185">
                  <c:v>1.1849999999999796</c:v>
                </c:pt>
                <c:pt idx="186">
                  <c:v>1.1859999999999795</c:v>
                </c:pt>
                <c:pt idx="187">
                  <c:v>1.1869999999999794</c:v>
                </c:pt>
                <c:pt idx="188">
                  <c:v>1.1879999999999793</c:v>
                </c:pt>
                <c:pt idx="189">
                  <c:v>1.1889999999999792</c:v>
                </c:pt>
                <c:pt idx="190">
                  <c:v>1.1899999999999791</c:v>
                </c:pt>
                <c:pt idx="191">
                  <c:v>1.190999999999979</c:v>
                </c:pt>
                <c:pt idx="192">
                  <c:v>1.1919999999999789</c:v>
                </c:pt>
                <c:pt idx="193">
                  <c:v>1.1929999999999787</c:v>
                </c:pt>
                <c:pt idx="194">
                  <c:v>1.1939999999999786</c:v>
                </c:pt>
                <c:pt idx="195">
                  <c:v>1.1949999999999785</c:v>
                </c:pt>
                <c:pt idx="196">
                  <c:v>1.1959999999999784</c:v>
                </c:pt>
                <c:pt idx="197">
                  <c:v>1.1969999999999783</c:v>
                </c:pt>
                <c:pt idx="198">
                  <c:v>1.1979999999999782</c:v>
                </c:pt>
                <c:pt idx="199">
                  <c:v>1.1989999999999781</c:v>
                </c:pt>
                <c:pt idx="200">
                  <c:v>1.199999999999978</c:v>
                </c:pt>
                <c:pt idx="201">
                  <c:v>1.2009999999999779</c:v>
                </c:pt>
                <c:pt idx="202">
                  <c:v>1.2019999999999778</c:v>
                </c:pt>
                <c:pt idx="203">
                  <c:v>1.2029999999999776</c:v>
                </c:pt>
                <c:pt idx="204">
                  <c:v>1.2039999999999775</c:v>
                </c:pt>
                <c:pt idx="205">
                  <c:v>1.2049999999999774</c:v>
                </c:pt>
                <c:pt idx="206">
                  <c:v>1.2059999999999773</c:v>
                </c:pt>
                <c:pt idx="207">
                  <c:v>1.2069999999999772</c:v>
                </c:pt>
                <c:pt idx="208">
                  <c:v>1.2079999999999771</c:v>
                </c:pt>
                <c:pt idx="209">
                  <c:v>1.208999999999977</c:v>
                </c:pt>
                <c:pt idx="210">
                  <c:v>1.2099999999999769</c:v>
                </c:pt>
                <c:pt idx="211">
                  <c:v>1.2109999999999768</c:v>
                </c:pt>
                <c:pt idx="212">
                  <c:v>1.2119999999999767</c:v>
                </c:pt>
                <c:pt idx="213">
                  <c:v>1.2129999999999765</c:v>
                </c:pt>
                <c:pt idx="214">
                  <c:v>1.2139999999999764</c:v>
                </c:pt>
                <c:pt idx="215">
                  <c:v>1.2149999999999763</c:v>
                </c:pt>
                <c:pt idx="216">
                  <c:v>1.2159999999999762</c:v>
                </c:pt>
                <c:pt idx="217">
                  <c:v>1.2169999999999761</c:v>
                </c:pt>
                <c:pt idx="218">
                  <c:v>1.217999999999976</c:v>
                </c:pt>
                <c:pt idx="219">
                  <c:v>1.2189999999999759</c:v>
                </c:pt>
                <c:pt idx="220">
                  <c:v>1.2199999999999758</c:v>
                </c:pt>
                <c:pt idx="221">
                  <c:v>1.2209999999999757</c:v>
                </c:pt>
                <c:pt idx="222">
                  <c:v>1.2219999999999756</c:v>
                </c:pt>
                <c:pt idx="223">
                  <c:v>1.2229999999999754</c:v>
                </c:pt>
                <c:pt idx="224">
                  <c:v>1.2239999999999753</c:v>
                </c:pt>
                <c:pt idx="225">
                  <c:v>1.2249999999999752</c:v>
                </c:pt>
                <c:pt idx="226">
                  <c:v>1.2259999999999751</c:v>
                </c:pt>
                <c:pt idx="227">
                  <c:v>1.226999999999975</c:v>
                </c:pt>
                <c:pt idx="228">
                  <c:v>1.2279999999999749</c:v>
                </c:pt>
                <c:pt idx="229">
                  <c:v>1.2289999999999748</c:v>
                </c:pt>
                <c:pt idx="230">
                  <c:v>1.2299999999999747</c:v>
                </c:pt>
                <c:pt idx="231">
                  <c:v>1.2309999999999746</c:v>
                </c:pt>
                <c:pt idx="232">
                  <c:v>1.2319999999999744</c:v>
                </c:pt>
                <c:pt idx="233">
                  <c:v>1.2329999999999743</c:v>
                </c:pt>
                <c:pt idx="234">
                  <c:v>1.2339999999999742</c:v>
                </c:pt>
                <c:pt idx="235">
                  <c:v>1.2349999999999741</c:v>
                </c:pt>
                <c:pt idx="236">
                  <c:v>1.235999999999974</c:v>
                </c:pt>
                <c:pt idx="237">
                  <c:v>1.2369999999999739</c:v>
                </c:pt>
                <c:pt idx="238">
                  <c:v>1.2379999999999738</c:v>
                </c:pt>
                <c:pt idx="239">
                  <c:v>1.2389999999999737</c:v>
                </c:pt>
                <c:pt idx="240">
                  <c:v>1.2399999999999736</c:v>
                </c:pt>
                <c:pt idx="241">
                  <c:v>1.2409999999999735</c:v>
                </c:pt>
                <c:pt idx="242">
                  <c:v>1.2419999999999733</c:v>
                </c:pt>
                <c:pt idx="243">
                  <c:v>1.2429999999999732</c:v>
                </c:pt>
                <c:pt idx="244">
                  <c:v>1.2439999999999731</c:v>
                </c:pt>
                <c:pt idx="245">
                  <c:v>1.244999999999973</c:v>
                </c:pt>
                <c:pt idx="246">
                  <c:v>1.2459999999999729</c:v>
                </c:pt>
                <c:pt idx="247">
                  <c:v>1.2469999999999728</c:v>
                </c:pt>
                <c:pt idx="248">
                  <c:v>1.2479999999999727</c:v>
                </c:pt>
                <c:pt idx="249">
                  <c:v>1.2489999999999726</c:v>
                </c:pt>
                <c:pt idx="250">
                  <c:v>1.2499999999999725</c:v>
                </c:pt>
                <c:pt idx="251">
                  <c:v>1.2509999999999724</c:v>
                </c:pt>
                <c:pt idx="252">
                  <c:v>1.2519999999999722</c:v>
                </c:pt>
                <c:pt idx="253">
                  <c:v>1.2529999999999721</c:v>
                </c:pt>
                <c:pt idx="254">
                  <c:v>1.253999999999972</c:v>
                </c:pt>
                <c:pt idx="255">
                  <c:v>1.2549999999999719</c:v>
                </c:pt>
                <c:pt idx="256">
                  <c:v>1.2559999999999718</c:v>
                </c:pt>
                <c:pt idx="257">
                  <c:v>1.2569999999999717</c:v>
                </c:pt>
                <c:pt idx="258">
                  <c:v>1.2579999999999716</c:v>
                </c:pt>
                <c:pt idx="259">
                  <c:v>1.2589999999999715</c:v>
                </c:pt>
                <c:pt idx="260">
                  <c:v>1.2599999999999714</c:v>
                </c:pt>
                <c:pt idx="261">
                  <c:v>1.2609999999999713</c:v>
                </c:pt>
                <c:pt idx="262">
                  <c:v>1.2619999999999711</c:v>
                </c:pt>
                <c:pt idx="263">
                  <c:v>1.262999999999971</c:v>
                </c:pt>
                <c:pt idx="264">
                  <c:v>1.2639999999999709</c:v>
                </c:pt>
                <c:pt idx="265">
                  <c:v>1.2649999999999708</c:v>
                </c:pt>
                <c:pt idx="266">
                  <c:v>1.2659999999999707</c:v>
                </c:pt>
                <c:pt idx="267">
                  <c:v>1.2669999999999706</c:v>
                </c:pt>
                <c:pt idx="268">
                  <c:v>1.2679999999999705</c:v>
                </c:pt>
                <c:pt idx="269">
                  <c:v>1.2689999999999704</c:v>
                </c:pt>
                <c:pt idx="270">
                  <c:v>1.2699999999999703</c:v>
                </c:pt>
                <c:pt idx="271">
                  <c:v>1.2709999999999702</c:v>
                </c:pt>
                <c:pt idx="272">
                  <c:v>1.27199999999997</c:v>
                </c:pt>
                <c:pt idx="273">
                  <c:v>1.2729999999999699</c:v>
                </c:pt>
                <c:pt idx="274">
                  <c:v>1.2739999999999698</c:v>
                </c:pt>
                <c:pt idx="275">
                  <c:v>1.2749999999999697</c:v>
                </c:pt>
                <c:pt idx="276">
                  <c:v>1.2759999999999696</c:v>
                </c:pt>
                <c:pt idx="277">
                  <c:v>1.2769999999999695</c:v>
                </c:pt>
                <c:pt idx="278">
                  <c:v>1.2779999999999694</c:v>
                </c:pt>
                <c:pt idx="279">
                  <c:v>1.2789999999999693</c:v>
                </c:pt>
                <c:pt idx="280">
                  <c:v>1.2799999999999692</c:v>
                </c:pt>
                <c:pt idx="281">
                  <c:v>1.2809999999999691</c:v>
                </c:pt>
                <c:pt idx="282">
                  <c:v>1.2819999999999689</c:v>
                </c:pt>
                <c:pt idx="283">
                  <c:v>1.2829999999999688</c:v>
                </c:pt>
                <c:pt idx="284">
                  <c:v>1.2839999999999687</c:v>
                </c:pt>
                <c:pt idx="285">
                  <c:v>1.2849999999999686</c:v>
                </c:pt>
                <c:pt idx="286">
                  <c:v>1.2859999999999685</c:v>
                </c:pt>
                <c:pt idx="287">
                  <c:v>1.2869999999999684</c:v>
                </c:pt>
                <c:pt idx="288">
                  <c:v>1.2879999999999683</c:v>
                </c:pt>
                <c:pt idx="289">
                  <c:v>1.2889999999999682</c:v>
                </c:pt>
                <c:pt idx="290">
                  <c:v>1.2899999999999681</c:v>
                </c:pt>
                <c:pt idx="291">
                  <c:v>1.290999999999968</c:v>
                </c:pt>
                <c:pt idx="292">
                  <c:v>1.2919999999999678</c:v>
                </c:pt>
                <c:pt idx="293">
                  <c:v>1.2929999999999677</c:v>
                </c:pt>
                <c:pt idx="294">
                  <c:v>1.2939999999999676</c:v>
                </c:pt>
                <c:pt idx="295">
                  <c:v>1.2949999999999675</c:v>
                </c:pt>
                <c:pt idx="296">
                  <c:v>1.2959999999999674</c:v>
                </c:pt>
                <c:pt idx="297">
                  <c:v>1.2969999999999673</c:v>
                </c:pt>
                <c:pt idx="298">
                  <c:v>1.2979999999999672</c:v>
                </c:pt>
                <c:pt idx="299">
                  <c:v>1.2989999999999671</c:v>
                </c:pt>
                <c:pt idx="300">
                  <c:v>1.299999999999967</c:v>
                </c:pt>
              </c:numCache>
            </c:numRef>
          </c:xVal>
          <c:yVal>
            <c:numRef>
              <c:f>expected3_r_0!$W$17:$W$1000</c:f>
              <c:numCache>
                <c:formatCode>0.000000000000000E+00</c:formatCode>
                <c:ptCount val="984"/>
                <c:pt idx="0">
                  <c:v>-3.1517282096319452E-4</c:v>
                </c:pt>
                <c:pt idx="1">
                  <c:v>-3.1437389928281115E-4</c:v>
                </c:pt>
                <c:pt idx="2">
                  <c:v>-3.1357398589342781E-4</c:v>
                </c:pt>
                <c:pt idx="3">
                  <c:v>-3.1277307596519585E-4</c:v>
                </c:pt>
                <c:pt idx="4">
                  <c:v>-3.1197116963664064E-4</c:v>
                </c:pt>
                <c:pt idx="5">
                  <c:v>-3.1116827196394454E-4</c:v>
                </c:pt>
                <c:pt idx="6">
                  <c:v>-3.1036439285526529E-4</c:v>
                </c:pt>
                <c:pt idx="7">
                  <c:v>-3.0955954699138691E-4</c:v>
                </c:pt>
                <c:pt idx="8">
                  <c:v>-3.0875375373136177E-4</c:v>
                </c:pt>
                <c:pt idx="9">
                  <c:v>-3.0794703700544009E-4</c:v>
                </c:pt>
                <c:pt idx="10">
                  <c:v>-3.0713942519471852E-4</c:v>
                </c:pt>
                <c:pt idx="11">
                  <c:v>-3.0633095099853898E-4</c:v>
                </c:pt>
                <c:pt idx="12">
                  <c:v>-3.0552165128585197E-4</c:v>
                </c:pt>
                <c:pt idx="13">
                  <c:v>-3.0471156695116163E-4</c:v>
                </c:pt>
                <c:pt idx="14">
                  <c:v>-3.0390074273520479E-4</c:v>
                </c:pt>
                <c:pt idx="15">
                  <c:v>-3.0308922705714336E-4</c:v>
                </c:pt>
                <c:pt idx="16">
                  <c:v>-3.022770718291327E-4</c:v>
                </c:pt>
                <c:pt idx="17">
                  <c:v>-3.0146433226482534E-4</c:v>
                </c:pt>
                <c:pt idx="18">
                  <c:v>-3.0065106666761021E-4</c:v>
                </c:pt>
                <c:pt idx="19">
                  <c:v>-2.9983733626630599E-4</c:v>
                </c:pt>
                <c:pt idx="20">
                  <c:v>-2.9902320495589095E-4</c:v>
                </c:pt>
                <c:pt idx="21">
                  <c:v>-2.9820873911232473E-4</c:v>
                </c:pt>
                <c:pt idx="22">
                  <c:v>-2.9739400736972861E-4</c:v>
                </c:pt>
                <c:pt idx="23">
                  <c:v>-2.9657908040172547E-4</c:v>
                </c:pt>
                <c:pt idx="24">
                  <c:v>-2.9576403070172026E-4</c:v>
                </c:pt>
                <c:pt idx="25">
                  <c:v>-2.9494893231350988E-4</c:v>
                </c:pt>
                <c:pt idx="26">
                  <c:v>-2.9413386077018031E-4</c:v>
                </c:pt>
                <c:pt idx="27">
                  <c:v>-2.9331889267258005E-4</c:v>
                </c:pt>
                <c:pt idx="28">
                  <c:v>-2.9250410559216074E-4</c:v>
                </c:pt>
                <c:pt idx="29">
                  <c:v>-2.9168957783179969E-4</c:v>
                </c:pt>
                <c:pt idx="30">
                  <c:v>-2.9087538821721511E-4</c:v>
                </c:pt>
                <c:pt idx="31">
                  <c:v>-2.9006161581730404E-4</c:v>
                </c:pt>
                <c:pt idx="32">
                  <c:v>-2.8924834145691979E-4</c:v>
                </c:pt>
                <c:pt idx="33">
                  <c:v>-2.8843564109369568E-4</c:v>
                </c:pt>
                <c:pt idx="34">
                  <c:v>-2.8762359578467429E-4</c:v>
                </c:pt>
                <c:pt idx="35">
                  <c:v>-2.8681228325408198E-4</c:v>
                </c:pt>
                <c:pt idx="36">
                  <c:v>-2.8600178175050865E-4</c:v>
                </c:pt>
                <c:pt idx="37">
                  <c:v>-2.8519216835402915E-4</c:v>
                </c:pt>
                <c:pt idx="38">
                  <c:v>-2.8438351921592148E-4</c:v>
                </c:pt>
                <c:pt idx="39">
                  <c:v>-2.8357590941141704E-4</c:v>
                </c:pt>
                <c:pt idx="40">
                  <c:v>-2.8276941251000889E-4</c:v>
                </c:pt>
                <c:pt idx="41">
                  <c:v>-2.8196410159590812E-4</c:v>
                </c:pt>
                <c:pt idx="42">
                  <c:v>-2.8116004744227756E-4</c:v>
                </c:pt>
                <c:pt idx="43">
                  <c:v>-2.803573195336225E-4</c:v>
                </c:pt>
                <c:pt idx="44">
                  <c:v>-2.7955598541188796E-4</c:v>
                </c:pt>
                <c:pt idx="45">
                  <c:v>-2.7875611162570457E-4</c:v>
                </c:pt>
                <c:pt idx="46">
                  <c:v>-2.77957761915146E-4</c:v>
                </c:pt>
                <c:pt idx="47">
                  <c:v>-2.7716099898056432E-4</c:v>
                </c:pt>
                <c:pt idx="48">
                  <c:v>-2.7636588274032104E-4</c:v>
                </c:pt>
                <c:pt idx="49">
                  <c:v>-2.7557247183125589E-4</c:v>
                </c:pt>
                <c:pt idx="50">
                  <c:v>-2.7478082210626747E-4</c:v>
                </c:pt>
                <c:pt idx="51">
                  <c:v>-2.7399098798638227E-4</c:v>
                </c:pt>
                <c:pt idx="52">
                  <c:v>-2.7320302109175819E-4</c:v>
                </c:pt>
                <c:pt idx="53">
                  <c:v>-2.7241697139592598E-4</c:v>
                </c:pt>
                <c:pt idx="54">
                  <c:v>-2.7163288661618201E-4</c:v>
                </c:pt>
                <c:pt idx="55">
                  <c:v>-2.7085081195375163E-4</c:v>
                </c:pt>
                <c:pt idx="56">
                  <c:v>-2.7007079081765883E-4</c:v>
                </c:pt>
                <c:pt idx="57">
                  <c:v>-2.6929286439783746E-4</c:v>
                </c:pt>
                <c:pt idx="58">
                  <c:v>-2.6851707145786959E-4</c:v>
                </c:pt>
                <c:pt idx="59">
                  <c:v>-2.6774344894287146E-4</c:v>
                </c:pt>
                <c:pt idx="60">
                  <c:v>-2.6697203158262484E-4</c:v>
                </c:pt>
                <c:pt idx="61">
                  <c:v>-2.6620285209602221E-4</c:v>
                </c:pt>
                <c:pt idx="62">
                  <c:v>-2.6543594098158774E-4</c:v>
                </c:pt>
                <c:pt idx="63">
                  <c:v>-2.646713269503912E-4</c:v>
                </c:pt>
                <c:pt idx="64">
                  <c:v>-2.6390903668702646E-4</c:v>
                </c:pt>
                <c:pt idx="65">
                  <c:v>-2.6314909501738053E-4</c:v>
                </c:pt>
                <c:pt idx="66">
                  <c:v>-2.6239152477180419E-4</c:v>
                </c:pt>
                <c:pt idx="67">
                  <c:v>-2.6163634713589586E-4</c:v>
                </c:pt>
                <c:pt idx="68">
                  <c:v>-2.6088358149090334E-4</c:v>
                </c:pt>
                <c:pt idx="69">
                  <c:v>-2.6013324552803634E-4</c:v>
                </c:pt>
                <c:pt idx="70">
                  <c:v>-2.593853553353962E-4</c:v>
                </c:pt>
                <c:pt idx="71">
                  <c:v>-2.5863992533236982E-4</c:v>
                </c:pt>
                <c:pt idx="72">
                  <c:v>-2.5789696852775027E-4</c:v>
                </c:pt>
                <c:pt idx="73">
                  <c:v>-2.5715649643783206E-4</c:v>
                </c:pt>
                <c:pt idx="74">
                  <c:v>-2.5641851918512936E-4</c:v>
                </c:pt>
                <c:pt idx="75">
                  <c:v>-2.5568304555861855E-4</c:v>
                </c:pt>
                <c:pt idx="76">
                  <c:v>-2.5495008307372443E-4</c:v>
                </c:pt>
                <c:pt idx="77">
                  <c:v>-2.5421963804568841E-4</c:v>
                </c:pt>
                <c:pt idx="78">
                  <c:v>-2.5349171558977461E-4</c:v>
                </c:pt>
                <c:pt idx="79">
                  <c:v>-2.5276631977268725E-4</c:v>
                </c:pt>
                <c:pt idx="80">
                  <c:v>-2.5204345360287886E-4</c:v>
                </c:pt>
                <c:pt idx="81">
                  <c:v>-2.5132311910429199E-4</c:v>
                </c:pt>
                <c:pt idx="82">
                  <c:v>-2.5060531737080855E-4</c:v>
                </c:pt>
                <c:pt idx="83">
                  <c:v>-2.4989004861927799E-4</c:v>
                </c:pt>
                <c:pt idx="84">
                  <c:v>-2.4917731224103278E-4</c:v>
                </c:pt>
                <c:pt idx="85">
                  <c:v>-2.4846710685828062E-4</c:v>
                </c:pt>
                <c:pt idx="86">
                  <c:v>-2.47759430345024E-4</c:v>
                </c:pt>
                <c:pt idx="87">
                  <c:v>-2.4705427991707587E-4</c:v>
                </c:pt>
                <c:pt idx="88">
                  <c:v>-2.4635165214591769E-4</c:v>
                </c:pt>
                <c:pt idx="89">
                  <c:v>-2.4565154301000745E-4</c:v>
                </c:pt>
                <c:pt idx="90">
                  <c:v>-2.4495394793596313E-4</c:v>
                </c:pt>
                <c:pt idx="91">
                  <c:v>-2.4425886183793914E-4</c:v>
                </c:pt>
                <c:pt idx="92">
                  <c:v>-2.4356627915519101E-4</c:v>
                </c:pt>
                <c:pt idx="93">
                  <c:v>-2.4287619388784832E-4</c:v>
                </c:pt>
                <c:pt idx="94">
                  <c:v>-2.4218859963090803E-4</c:v>
                </c:pt>
                <c:pt idx="95">
                  <c:v>-2.4150348960647852E-4</c:v>
                </c:pt>
                <c:pt idx="96">
                  <c:v>-2.4082085669430446E-4</c:v>
                </c:pt>
                <c:pt idx="97">
                  <c:v>-2.4014069346215024E-4</c:v>
                </c:pt>
                <c:pt idx="98">
                  <c:v>-2.3946299218652214E-4</c:v>
                </c:pt>
                <c:pt idx="99">
                  <c:v>-2.3878774488858003E-4</c:v>
                </c:pt>
                <c:pt idx="100">
                  <c:v>-2.3811494335090693E-4</c:v>
                </c:pt>
                <c:pt idx="101">
                  <c:v>-2.3744457914205415E-4</c:v>
                </c:pt>
                <c:pt idx="102">
                  <c:v>-2.3677664363769442E-4</c:v>
                </c:pt>
                <c:pt idx="103">
                  <c:v>-2.3611112804039654E-4</c:v>
                </c:pt>
                <c:pt idx="104">
                  <c:v>-2.3544802339808433E-4</c:v>
                </c:pt>
                <c:pt idx="105">
                  <c:v>-2.3478732062123158E-4</c:v>
                </c:pt>
                <c:pt idx="106">
                  <c:v>-2.3412901049885918E-4</c:v>
                </c:pt>
                <c:pt idx="107">
                  <c:v>-2.3347308371338539E-4</c:v>
                </c:pt>
                <c:pt idx="108">
                  <c:v>-2.3281953085439635E-4</c:v>
                </c:pt>
                <c:pt idx="109">
                  <c:v>-2.3216834243138505E-4</c:v>
                </c:pt>
                <c:pt idx="110">
                  <c:v>-2.3151950888552315E-4</c:v>
                </c:pt>
                <c:pt idx="111">
                  <c:v>-2.3087302060051656E-4</c:v>
                </c:pt>
                <c:pt idx="112">
                  <c:v>-2.3022886791259994E-4</c:v>
                </c:pt>
                <c:pt idx="113">
                  <c:v>-2.2958704111972336E-4</c:v>
                </c:pt>
                <c:pt idx="114">
                  <c:v>-2.2894753048998025E-4</c:v>
                </c:pt>
                <c:pt idx="115">
                  <c:v>-2.2831032626946112E-4</c:v>
                </c:pt>
                <c:pt idx="116">
                  <c:v>-2.2767541868874653E-4</c:v>
                </c:pt>
                <c:pt idx="117">
                  <c:v>-2.2704279797024207E-4</c:v>
                </c:pt>
                <c:pt idx="118">
                  <c:v>-2.2641245433341177E-4</c:v>
                </c:pt>
                <c:pt idx="119">
                  <c:v>-2.2578437800028031E-4</c:v>
                </c:pt>
                <c:pt idx="120">
                  <c:v>-2.251585592002725E-4</c:v>
                </c:pt>
                <c:pt idx="121">
                  <c:v>-2.2453498817459573E-4</c:v>
                </c:pt>
                <c:pt idx="122">
                  <c:v>-2.2391365518019879E-4</c:v>
                </c:pt>
                <c:pt idx="123">
                  <c:v>-2.2329455049334337E-4</c:v>
                </c:pt>
                <c:pt idx="124">
                  <c:v>-2.226776644128146E-4</c:v>
                </c:pt>
                <c:pt idx="125">
                  <c:v>-2.2206298726280263E-4</c:v>
                </c:pt>
                <c:pt idx="126">
                  <c:v>-2.2145050939548325E-4</c:v>
                </c:pt>
                <c:pt idx="127">
                  <c:v>-2.2084022119331923E-4</c:v>
                </c:pt>
                <c:pt idx="128">
                  <c:v>-2.2023211307110977E-4</c:v>
                </c:pt>
                <c:pt idx="129">
                  <c:v>-2.1962617547780807E-4</c:v>
                </c:pt>
                <c:pt idx="130">
                  <c:v>-2.1902239889812756E-4</c:v>
                </c:pt>
                <c:pt idx="131">
                  <c:v>-2.1842077385395757E-4</c:v>
                </c:pt>
                <c:pt idx="132">
                  <c:v>-2.1782129090560255E-4</c:v>
                </c:pt>
                <c:pt idx="133">
                  <c:v>-2.1722394065286452E-4</c:v>
                </c:pt>
                <c:pt idx="134">
                  <c:v>-2.1662871373598173E-4</c:v>
                </c:pt>
                <c:pt idx="135">
                  <c:v>-2.1603560083643806E-4</c:v>
                </c:pt>
                <c:pt idx="136">
                  <c:v>-2.154445926776541E-4</c:v>
                </c:pt>
                <c:pt idx="137">
                  <c:v>-2.1485568002557439E-4</c:v>
                </c:pt>
                <c:pt idx="138">
                  <c:v>-2.1426885368915939E-4</c:v>
                </c:pt>
                <c:pt idx="139">
                  <c:v>-2.136841045207909E-4</c:v>
                </c:pt>
                <c:pt idx="140">
                  <c:v>-2.1310142341660293E-4</c:v>
                </c:pt>
                <c:pt idx="141">
                  <c:v>-2.1252080131674311E-4</c:v>
                </c:pt>
                <c:pt idx="142">
                  <c:v>-2.1194222920557261E-4</c:v>
                </c:pt>
                <c:pt idx="143">
                  <c:v>-2.1136569811181134E-4</c:v>
                </c:pt>
                <c:pt idx="144">
                  <c:v>-2.1079119910863734E-4</c:v>
                </c:pt>
                <c:pt idx="145">
                  <c:v>-2.1021872331373928E-4</c:v>
                </c:pt>
                <c:pt idx="146">
                  <c:v>-2.0964826188932901E-4</c:v>
                </c:pt>
                <c:pt idx="147">
                  <c:v>-2.0907980604213065E-4</c:v>
                </c:pt>
                <c:pt idx="148">
                  <c:v>-2.0851334702332686E-4</c:v>
                </c:pt>
                <c:pt idx="149">
                  <c:v>-2.0794887612848552E-4</c:v>
                </c:pt>
                <c:pt idx="150">
                  <c:v>-2.0738638469746252E-4</c:v>
                </c:pt>
                <c:pt idx="151">
                  <c:v>-2.0682586411428392E-4</c:v>
                </c:pt>
                <c:pt idx="152">
                  <c:v>-2.0626730580700959E-4</c:v>
                </c:pt>
                <c:pt idx="153">
                  <c:v>-2.0571070124758149E-4</c:v>
                </c:pt>
                <c:pt idx="154">
                  <c:v>-2.0515604195165999E-4</c:v>
                </c:pt>
                <c:pt idx="155">
                  <c:v>-2.0460331947844699E-4</c:v>
                </c:pt>
                <c:pt idx="156">
                  <c:v>-2.0405252543049895E-4</c:v>
                </c:pt>
                <c:pt idx="157">
                  <c:v>-2.0350365145353267E-4</c:v>
                </c:pt>
                <c:pt idx="158">
                  <c:v>-2.0295668923622225E-4</c:v>
                </c:pt>
                <c:pt idx="159">
                  <c:v>-2.02411630509991E-4</c:v>
                </c:pt>
                <c:pt idx="160">
                  <c:v>-2.0186846704879624E-4</c:v>
                </c:pt>
                <c:pt idx="161">
                  <c:v>-2.0132719066891344E-4</c:v>
                </c:pt>
                <c:pt idx="162">
                  <c:v>-2.007877932287119E-4</c:v>
                </c:pt>
                <c:pt idx="163">
                  <c:v>-2.0025026662843094E-4</c:v>
                </c:pt>
                <c:pt idx="164">
                  <c:v>-1.997146028099539E-4</c:v>
                </c:pt>
                <c:pt idx="165">
                  <c:v>-1.9918079375657693E-4</c:v>
                </c:pt>
                <c:pt idx="166">
                  <c:v>-1.9864883149278126E-4</c:v>
                </c:pt>
                <c:pt idx="167">
                  <c:v>-1.9811870808399969E-4</c:v>
                </c:pt>
                <c:pt idx="168">
                  <c:v>-1.9759041563638619E-4</c:v>
                </c:pt>
                <c:pt idx="169">
                  <c:v>-1.9706394629658279E-4</c:v>
                </c:pt>
                <c:pt idx="170">
                  <c:v>-1.9653929225148822E-4</c:v>
                </c:pt>
                <c:pt idx="171">
                  <c:v>-1.9601644572802451E-4</c:v>
                </c:pt>
                <c:pt idx="172">
                  <c:v>-1.9549539899290692E-4</c:v>
                </c:pt>
                <c:pt idx="173">
                  <c:v>-1.9497614435241156E-4</c:v>
                </c:pt>
                <c:pt idx="174">
                  <c:v>-1.9445867415214448E-4</c:v>
                </c:pt>
                <c:pt idx="175">
                  <c:v>-1.9394298077681318E-4</c:v>
                </c:pt>
                <c:pt idx="176">
                  <c:v>-1.9342905664999639E-4</c:v>
                </c:pt>
                <c:pt idx="177">
                  <c:v>-1.9291689423391707E-4</c:v>
                </c:pt>
                <c:pt idx="178">
                  <c:v>-1.9240648602921536E-4</c:v>
                </c:pt>
                <c:pt idx="179">
                  <c:v>-1.918978245747221E-4</c:v>
                </c:pt>
                <c:pt idx="180">
                  <c:v>-1.9139090244723559E-4</c:v>
                </c:pt>
                <c:pt idx="181">
                  <c:v>-1.9088571226129672E-4</c:v>
                </c:pt>
                <c:pt idx="182">
                  <c:v>-1.9038224666896781E-4</c:v>
                </c:pt>
                <c:pt idx="183">
                  <c:v>-1.8988049835961163E-4</c:v>
                </c:pt>
                <c:pt idx="184">
                  <c:v>-1.8938046005967184E-4</c:v>
                </c:pt>
                <c:pt idx="185">
                  <c:v>-1.8888212453245447E-4</c:v>
                </c:pt>
                <c:pt idx="186">
                  <c:v>-1.8838548457791112E-4</c:v>
                </c:pt>
                <c:pt idx="187">
                  <c:v>-1.8789053303242356E-4</c:v>
                </c:pt>
                <c:pt idx="188">
                  <c:v>-1.8739726276859004E-4</c:v>
                </c:pt>
                <c:pt idx="189">
                  <c:v>-1.8690566669501106E-4</c:v>
                </c:pt>
                <c:pt idx="190">
                  <c:v>-1.8641573775607964E-4</c:v>
                </c:pt>
                <c:pt idx="191">
                  <c:v>-1.8592746893176951E-4</c:v>
                </c:pt>
                <c:pt idx="192">
                  <c:v>-1.8544085323742791E-4</c:v>
                </c:pt>
                <c:pt idx="193">
                  <c:v>-1.8495588372356676E-4</c:v>
                </c:pt>
                <c:pt idx="194">
                  <c:v>-1.8447255347565786E-4</c:v>
                </c:pt>
                <c:pt idx="195">
                  <c:v>-1.8399085561392734E-4</c:v>
                </c:pt>
                <c:pt idx="196">
                  <c:v>-1.8351078329315322E-4</c:v>
                </c:pt>
                <c:pt idx="197">
                  <c:v>-1.8303232970246213E-4</c:v>
                </c:pt>
                <c:pt idx="198">
                  <c:v>-1.8255548806512948E-4</c:v>
                </c:pt>
                <c:pt idx="199">
                  <c:v>-1.8208025163837999E-4</c:v>
                </c:pt>
                <c:pt idx="200">
                  <c:v>-1.8160661371319014E-4</c:v>
                </c:pt>
                <c:pt idx="201">
                  <c:v>-1.8113456761409061E-4</c:v>
                </c:pt>
                <c:pt idx="202">
                  <c:v>-1.8066410669897049E-4</c:v>
                </c:pt>
                <c:pt idx="203">
                  <c:v>-1.8019522435888506E-4</c:v>
                </c:pt>
                <c:pt idx="204">
                  <c:v>-1.7972791401786061E-4</c:v>
                </c:pt>
                <c:pt idx="205">
                  <c:v>-1.7926216913270482E-4</c:v>
                </c:pt>
                <c:pt idx="206">
                  <c:v>-1.7879798319281478E-4</c:v>
                </c:pt>
                <c:pt idx="207">
                  <c:v>-1.783353497199899E-4</c:v>
                </c:pt>
                <c:pt idx="208">
                  <c:v>-1.7787426226824191E-4</c:v>
                </c:pt>
                <c:pt idx="209">
                  <c:v>-1.7741471442360988E-4</c:v>
                </c:pt>
                <c:pt idx="210">
                  <c:v>-1.7695669980397446E-4</c:v>
                </c:pt>
                <c:pt idx="211">
                  <c:v>-1.7650021205887318E-4</c:v>
                </c:pt>
                <c:pt idx="212">
                  <c:v>-1.7604524486931883E-4</c:v>
                </c:pt>
                <c:pt idx="213">
                  <c:v>-1.7559179194761654E-4</c:v>
                </c:pt>
                <c:pt idx="214">
                  <c:v>-1.7513984703718404E-4</c:v>
                </c:pt>
                <c:pt idx="215">
                  <c:v>-1.7468940391237155E-4</c:v>
                </c:pt>
                <c:pt idx="216">
                  <c:v>-1.7424045637828497E-4</c:v>
                </c:pt>
                <c:pt idx="217">
                  <c:v>-1.7379299827060797E-4</c:v>
                </c:pt>
                <c:pt idx="218">
                  <c:v>-1.7334702345542577E-4</c:v>
                </c:pt>
                <c:pt idx="219">
                  <c:v>-1.729025258290518E-4</c:v>
                </c:pt>
                <c:pt idx="220">
                  <c:v>-1.7245949931785347E-4</c:v>
                </c:pt>
                <c:pt idx="221">
                  <c:v>-1.7201793787807956E-4</c:v>
                </c:pt>
                <c:pt idx="222">
                  <c:v>-1.7157783549568947E-4</c:v>
                </c:pt>
                <c:pt idx="223">
                  <c:v>-1.7113918618618296E-4</c:v>
                </c:pt>
                <c:pt idx="224">
                  <c:v>-1.7070198399443117E-4</c:v>
                </c:pt>
                <c:pt idx="225">
                  <c:v>-1.7026622299450868E-4</c:v>
                </c:pt>
                <c:pt idx="226">
                  <c:v>-1.6983189728952681E-4</c:v>
                </c:pt>
                <c:pt idx="227">
                  <c:v>-1.6939900101146769E-4</c:v>
                </c:pt>
                <c:pt idx="228">
                  <c:v>-1.6896752832101965E-4</c:v>
                </c:pt>
                <c:pt idx="229">
                  <c:v>-1.6853747340741425E-4</c:v>
                </c:pt>
                <c:pt idx="230">
                  <c:v>-1.6810883048826283E-4</c:v>
                </c:pt>
                <c:pt idx="231">
                  <c:v>-1.6768159380939568E-4</c:v>
                </c:pt>
                <c:pt idx="232">
                  <c:v>-1.6725575764470191E-4</c:v>
                </c:pt>
                <c:pt idx="233">
                  <c:v>-1.6683131629596933E-4</c:v>
                </c:pt>
                <c:pt idx="234">
                  <c:v>-1.6640826409272615E-4</c:v>
                </c:pt>
                <c:pt idx="235">
                  <c:v>-1.6598659539208505E-4</c:v>
                </c:pt>
                <c:pt idx="236">
                  <c:v>-1.6556630457858492E-4</c:v>
                </c:pt>
                <c:pt idx="237">
                  <c:v>-1.6514738606403733E-4</c:v>
                </c:pt>
                <c:pt idx="238">
                  <c:v>-1.6472983428737092E-4</c:v>
                </c:pt>
                <c:pt idx="239">
                  <c:v>-1.6431364371447931E-4</c:v>
                </c:pt>
                <c:pt idx="240">
                  <c:v>-1.6389880883806759E-4</c:v>
                </c:pt>
                <c:pt idx="241">
                  <c:v>-1.6348532417750233E-4</c:v>
                </c:pt>
                <c:pt idx="242">
                  <c:v>-1.6307318427866049E-4</c:v>
                </c:pt>
                <c:pt idx="243">
                  <c:v>-1.6266238371377933E-4</c:v>
                </c:pt>
                <c:pt idx="244">
                  <c:v>-1.622529170813103E-4</c:v>
                </c:pt>
                <c:pt idx="245">
                  <c:v>-1.6184477900576925E-4</c:v>
                </c:pt>
                <c:pt idx="246">
                  <c:v>-1.6143796413759101E-4</c:v>
                </c:pt>
                <c:pt idx="247">
                  <c:v>-1.6103246715298391E-4</c:v>
                </c:pt>
                <c:pt idx="248">
                  <c:v>-1.606282827537847E-4</c:v>
                </c:pt>
                <c:pt idx="249">
                  <c:v>-1.6022540566731523E-4</c:v>
                </c:pt>
                <c:pt idx="250">
                  <c:v>-1.5982383064623942E-4</c:v>
                </c:pt>
                <c:pt idx="251">
                  <c:v>-1.5942355246842193E-4</c:v>
                </c:pt>
                <c:pt idx="252">
                  <c:v>-1.5902456593678638E-4</c:v>
                </c:pt>
                <c:pt idx="253">
                  <c:v>-1.5862686587917569E-4</c:v>
                </c:pt>
                <c:pt idx="254">
                  <c:v>-1.582304471482134E-4</c:v>
                </c:pt>
                <c:pt idx="255">
                  <c:v>-1.5783530462116439E-4</c:v>
                </c:pt>
                <c:pt idx="256">
                  <c:v>-1.5744143319979887E-4</c:v>
                </c:pt>
                <c:pt idx="257">
                  <c:v>-1.5704882781025374E-4</c:v>
                </c:pt>
                <c:pt idx="258">
                  <c:v>-1.5665748340289935E-4</c:v>
                </c:pt>
                <c:pt idx="259">
                  <c:v>-1.5626739495220308E-4</c:v>
                </c:pt>
                <c:pt idx="260">
                  <c:v>-1.5587855745659621E-4</c:v>
                </c:pt>
                <c:pt idx="261">
                  <c:v>-1.5549096593834026E-4</c:v>
                </c:pt>
                <c:pt idx="262">
                  <c:v>-1.5510461544339523E-4</c:v>
                </c:pt>
                <c:pt idx="263">
                  <c:v>-1.5471950104128799E-4</c:v>
                </c:pt>
                <c:pt idx="264">
                  <c:v>-1.5433561782498162E-4</c:v>
                </c:pt>
                <c:pt idx="265">
                  <c:v>-1.5395296091074578E-4</c:v>
                </c:pt>
                <c:pt idx="266">
                  <c:v>-1.5357152543802807E-4</c:v>
                </c:pt>
                <c:pt idx="267">
                  <c:v>-1.5319130656932483E-4</c:v>
                </c:pt>
                <c:pt idx="268">
                  <c:v>-1.5281229949005591E-4</c:v>
                </c:pt>
                <c:pt idx="269">
                  <c:v>-1.5243449940843562E-4</c:v>
                </c:pt>
                <c:pt idx="270">
                  <c:v>-1.5205790155534886E-4</c:v>
                </c:pt>
                <c:pt idx="271">
                  <c:v>-1.5168250118422595E-4</c:v>
                </c:pt>
                <c:pt idx="272">
                  <c:v>-1.5130829357091775E-4</c:v>
                </c:pt>
                <c:pt idx="273">
                  <c:v>-1.509352740135724E-4</c:v>
                </c:pt>
                <c:pt idx="274">
                  <c:v>-1.5056343783251443E-4</c:v>
                </c:pt>
                <c:pt idx="275">
                  <c:v>-1.5019278037012025E-4</c:v>
                </c:pt>
                <c:pt idx="276">
                  <c:v>-1.4982329699069928E-4</c:v>
                </c:pt>
                <c:pt idx="277">
                  <c:v>-1.4945498308037257E-4</c:v>
                </c:pt>
                <c:pt idx="278">
                  <c:v>-1.4908783404695358E-4</c:v>
                </c:pt>
                <c:pt idx="279">
                  <c:v>-1.4872184531982975E-4</c:v>
                </c:pt>
                <c:pt idx="280">
                  <c:v>-1.483570123498437E-4</c:v>
                </c:pt>
                <c:pt idx="281">
                  <c:v>-1.4799333060917666E-4</c:v>
                </c:pt>
                <c:pt idx="282">
                  <c:v>-1.476307955912314E-4</c:v>
                </c:pt>
                <c:pt idx="283">
                  <c:v>-1.4726940281051661E-4</c:v>
                </c:pt>
                <c:pt idx="284">
                  <c:v>-1.469091478025318E-4</c:v>
                </c:pt>
                <c:pt idx="285">
                  <c:v>-1.46550026123653E-4</c:v>
                </c:pt>
                <c:pt idx="286">
                  <c:v>-1.4619203335101874E-4</c:v>
                </c:pt>
                <c:pt idx="287">
                  <c:v>-1.458351650824169E-4</c:v>
                </c:pt>
                <c:pt idx="288">
                  <c:v>-1.4547941693617342E-4</c:v>
                </c:pt>
                <c:pt idx="289">
                  <c:v>-1.4512478455103997E-4</c:v>
                </c:pt>
                <c:pt idx="290">
                  <c:v>-1.4477126358608213E-4</c:v>
                </c:pt>
                <c:pt idx="291">
                  <c:v>-1.4441884972057212E-4</c:v>
                </c:pt>
                <c:pt idx="292">
                  <c:v>-1.4406753865387552E-4</c:v>
                </c:pt>
                <c:pt idx="293">
                  <c:v>-1.4371732610534522E-4</c:v>
                </c:pt>
                <c:pt idx="294">
                  <c:v>-1.4336820781421207E-4</c:v>
                </c:pt>
                <c:pt idx="295">
                  <c:v>-1.4302017953947736E-4</c:v>
                </c:pt>
                <c:pt idx="296">
                  <c:v>-1.4267323705980653E-4</c:v>
                </c:pt>
                <c:pt idx="297">
                  <c:v>-1.4232737617342263E-4</c:v>
                </c:pt>
                <c:pt idx="298">
                  <c:v>-1.4198259269800073E-4</c:v>
                </c:pt>
                <c:pt idx="299">
                  <c:v>-1.4163888247056291E-4</c:v>
                </c:pt>
                <c:pt idx="300">
                  <c:v>-1.4129624134737477E-4</c:v>
                </c:pt>
              </c:numCache>
            </c:numRef>
          </c:yVal>
        </c:ser>
        <c:ser>
          <c:idx val="2"/>
          <c:order val="2"/>
          <c:tx>
            <c:v>moose, t=0.003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moose_highres!$B$2:$AA$2</c:f>
              <c:numCache>
                <c:formatCode>General</c:formatCode>
                <c:ptCount val="26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</c:numCache>
            </c:numRef>
          </c:xVal>
          <c:yVal>
            <c:numRef>
              <c:f>moose_highres!$B$15:$AA$15</c:f>
              <c:numCache>
                <c:formatCode>General</c:formatCode>
                <c:ptCount val="26"/>
                <c:pt idx="0" formatCode="0.00E+00">
                  <c:v>-3.1650797693817998E-4</c:v>
                </c:pt>
                <c:pt idx="1">
                  <c:v>-3.076762456975E-4</c:v>
                </c:pt>
                <c:pt idx="2">
                  <c:v>-2.9840598423495999E-4</c:v>
                </c:pt>
                <c:pt idx="3">
                  <c:v>-2.8951291583195001E-4</c:v>
                </c:pt>
                <c:pt idx="4">
                  <c:v>-2.8094360401538997E-4</c:v>
                </c:pt>
                <c:pt idx="5">
                  <c:v>-2.7270494786155001E-4</c:v>
                </c:pt>
                <c:pt idx="6">
                  <c:v>-2.6478910015435999E-4</c:v>
                </c:pt>
                <c:pt idx="7">
                  <c:v>-2.5716333741014001E-4</c:v>
                </c:pt>
                <c:pt idx="8">
                  <c:v>-2.4976275198863998E-4</c:v>
                </c:pt>
                <c:pt idx="9">
                  <c:v>-2.4274135707036E-4</c:v>
                </c:pt>
                <c:pt idx="10" formatCode="0.00E+00">
                  <c:v>-2.3591327949948999E-4</c:v>
                </c:pt>
                <c:pt idx="11">
                  <c:v>-2.2934304369767001E-4</c:v>
                </c:pt>
                <c:pt idx="12">
                  <c:v>-2.2300649386072999E-4</c:v>
                </c:pt>
                <c:pt idx="13">
                  <c:v>-2.1692065931561E-4</c:v>
                </c:pt>
                <c:pt idx="14">
                  <c:v>-2.1093678319906E-4</c:v>
                </c:pt>
                <c:pt idx="15">
                  <c:v>-2.0536410138087999E-4</c:v>
                </c:pt>
                <c:pt idx="16" formatCode="0.00E+00">
                  <c:v>-1.9979141956270001E-4</c:v>
                </c:pt>
                <c:pt idx="17" formatCode="0.00E+00">
                  <c:v>-1.9449647803649001E-4</c:v>
                </c:pt>
                <c:pt idx="18" formatCode="0.00E+00">
                  <c:v>-1.8945924480563001E-4</c:v>
                </c:pt>
                <c:pt idx="19" formatCode="0.00E+00">
                  <c:v>-1.8442201157478001E-4</c:v>
                </c:pt>
                <c:pt idx="20" formatCode="0.00E+00">
                  <c:v>-1.7959007133454001E-4</c:v>
                </c:pt>
                <c:pt idx="21" formatCode="0.00E+00">
                  <c:v>-1.7510216850218999E-4</c:v>
                </c:pt>
                <c:pt idx="22" formatCode="0.00E+00">
                  <c:v>-1.7061426566983E-4</c:v>
                </c:pt>
                <c:pt idx="23" formatCode="0.00E+00">
                  <c:v>-1.6612636283748001E-4</c:v>
                </c:pt>
                <c:pt idx="24" formatCode="0.00E+00">
                  <c:v>-1.6201621665079999E-4</c:v>
                </c:pt>
                <c:pt idx="25" formatCode="0.00E+00">
                  <c:v>-1.5808137067009999E-4</c:v>
                </c:pt>
              </c:numCache>
            </c:numRef>
          </c:yVal>
        </c:ser>
        <c:ser>
          <c:idx val="3"/>
          <c:order val="3"/>
          <c:tx>
            <c:v>moose, t=0.3</c:v>
          </c:tx>
          <c:spPr>
            <a:ln>
              <a:noFill/>
            </a:ln>
          </c:spPr>
          <c:marker>
            <c:symbol val="triang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moose_highres!$B$2:$AA$2</c:f>
              <c:numCache>
                <c:formatCode>General</c:formatCode>
                <c:ptCount val="26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</c:numCache>
            </c:numRef>
          </c:xVal>
          <c:yVal>
            <c:numRef>
              <c:f>moose_highres!$B$18:$AA$18</c:f>
              <c:numCache>
                <c:formatCode>General</c:formatCode>
                <c:ptCount val="26"/>
                <c:pt idx="0">
                  <c:v>-3.1111393982592998E-4</c:v>
                </c:pt>
                <c:pt idx="1">
                  <c:v>-3.0447178381812001E-4</c:v>
                </c:pt>
                <c:pt idx="2">
                  <c:v>-2.9723850499469002E-4</c:v>
                </c:pt>
                <c:pt idx="3">
                  <c:v>-2.8960084706331E-4</c:v>
                </c:pt>
                <c:pt idx="4">
                  <c:v>-2.8179899590797999E-4</c:v>
                </c:pt>
                <c:pt idx="5">
                  <c:v>-2.7398301681372998E-4</c:v>
                </c:pt>
                <c:pt idx="6">
                  <c:v>-2.6627624063862998E-4</c:v>
                </c:pt>
                <c:pt idx="7">
                  <c:v>-2.5874192571369E-4</c:v>
                </c:pt>
                <c:pt idx="8">
                  <c:v>-2.5136796722657998E-4</c:v>
                </c:pt>
                <c:pt idx="9">
                  <c:v>-2.4431823746560999E-4</c:v>
                </c:pt>
                <c:pt idx="10" formatCode="0.00E+00">
                  <c:v>-2.3745194063102E-4</c:v>
                </c:pt>
                <c:pt idx="11">
                  <c:v>-2.3083030197574E-4</c:v>
                </c:pt>
                <c:pt idx="12">
                  <c:v>-2.24440254348E-4</c:v>
                </c:pt>
                <c:pt idx="13">
                  <c:v>-2.1829867441101999E-4</c:v>
                </c:pt>
                <c:pt idx="14">
                  <c:v>-2.1225964664078E-4</c:v>
                </c:pt>
                <c:pt idx="15">
                  <c:v>-2.0663420769147001E-4</c:v>
                </c:pt>
                <c:pt idx="16">
                  <c:v>-2.0100876874215999E-4</c:v>
                </c:pt>
                <c:pt idx="17" formatCode="0.00E+00">
                  <c:v>-1.9566373631159999E-4</c:v>
                </c:pt>
                <c:pt idx="18" formatCode="0.00E+00">
                  <c:v>-1.9057888610180001E-4</c:v>
                </c:pt>
                <c:pt idx="19" formatCode="0.00E+00">
                  <c:v>-1.8549403589200001E-4</c:v>
                </c:pt>
                <c:pt idx="20" formatCode="0.00E+00">
                  <c:v>-1.8061657300793001E-4</c:v>
                </c:pt>
                <c:pt idx="21" formatCode="0.00E+00">
                  <c:v>-1.7608665729416999E-4</c:v>
                </c:pt>
                <c:pt idx="22" formatCode="0.00E+00">
                  <c:v>-1.7155674158040999E-4</c:v>
                </c:pt>
                <c:pt idx="23" formatCode="0.00E+00">
                  <c:v>-1.6702682586664999E-4</c:v>
                </c:pt>
                <c:pt idx="24" formatCode="0.00E+00">
                  <c:v>-1.6287852308303E-4</c:v>
                </c:pt>
                <c:pt idx="25" formatCode="0.00E+00">
                  <c:v>-1.5890731003698999E-4</c:v>
                </c:pt>
              </c:numCache>
            </c:numRef>
          </c:yVal>
        </c:ser>
        <c:axId val="148621568"/>
        <c:axId val="148665088"/>
      </c:scatterChart>
      <c:valAx>
        <c:axId val="148621568"/>
        <c:scaling>
          <c:orientation val="minMax"/>
          <c:max val="1.25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radius (m)</a:t>
                </a:r>
              </a:p>
            </c:rich>
          </c:tx>
          <c:layout/>
        </c:title>
        <c:numFmt formatCode="General" sourceLinked="1"/>
        <c:tickLblPos val="nextTo"/>
        <c:crossAx val="148665088"/>
        <c:crossesAt val="-3.3000000000000011E-4"/>
        <c:crossBetween val="midCat"/>
      </c:valAx>
      <c:valAx>
        <c:axId val="148665088"/>
        <c:scaling>
          <c:orientation val="minMax"/>
          <c:max val="-1.500000000000001E-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displacement</a:t>
                </a:r>
                <a:r>
                  <a:rPr lang="en-AU" baseline="0"/>
                  <a:t> (m)</a:t>
                </a:r>
              </a:p>
            </c:rich>
          </c:tx>
          <c:layout/>
        </c:title>
        <c:numFmt formatCode="0.0E+00" sourceLinked="0"/>
        <c:tickLblPos val="nextTo"/>
        <c:crossAx val="14862156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Poroelastic</a:t>
            </a:r>
            <a:r>
              <a:rPr lang="en-AU" baseline="0"/>
              <a:t> response of a borehole: tangential stress at theta=0</a:t>
            </a:r>
            <a:endParaRPr lang="en-AU"/>
          </a:p>
        </c:rich>
      </c:tx>
    </c:title>
    <c:plotArea>
      <c:layout/>
      <c:scatterChart>
        <c:scatterStyle val="lineMarker"/>
        <c:ser>
          <c:idx val="0"/>
          <c:order val="0"/>
          <c:tx>
            <c:v>expected, t=0.003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expected003_r_0!$B$17:$B$1000</c:f>
              <c:numCache>
                <c:formatCode>General</c:formatCode>
                <c:ptCount val="984"/>
                <c:pt idx="0">
                  <c:v>1</c:v>
                </c:pt>
                <c:pt idx="1">
                  <c:v>1.0009999999999999</c:v>
                </c:pt>
                <c:pt idx="2">
                  <c:v>1.0019999999999998</c:v>
                </c:pt>
                <c:pt idx="3">
                  <c:v>1.0029999999999997</c:v>
                </c:pt>
                <c:pt idx="4">
                  <c:v>1.0039999999999996</c:v>
                </c:pt>
                <c:pt idx="5">
                  <c:v>1.0049999999999994</c:v>
                </c:pt>
                <c:pt idx="6">
                  <c:v>1.0059999999999993</c:v>
                </c:pt>
                <c:pt idx="7">
                  <c:v>1.0069999999999992</c:v>
                </c:pt>
                <c:pt idx="8">
                  <c:v>1.0079999999999991</c:v>
                </c:pt>
                <c:pt idx="9">
                  <c:v>1.008999999999999</c:v>
                </c:pt>
                <c:pt idx="10">
                  <c:v>1.0099999999999989</c:v>
                </c:pt>
                <c:pt idx="11">
                  <c:v>1.0109999999999988</c:v>
                </c:pt>
                <c:pt idx="12">
                  <c:v>1.0119999999999987</c:v>
                </c:pt>
                <c:pt idx="13">
                  <c:v>1.0129999999999986</c:v>
                </c:pt>
                <c:pt idx="14">
                  <c:v>1.0139999999999985</c:v>
                </c:pt>
                <c:pt idx="15">
                  <c:v>1.0149999999999983</c:v>
                </c:pt>
                <c:pt idx="16">
                  <c:v>1.0159999999999982</c:v>
                </c:pt>
                <c:pt idx="17">
                  <c:v>1.0169999999999981</c:v>
                </c:pt>
                <c:pt idx="18">
                  <c:v>1.017999999999998</c:v>
                </c:pt>
                <c:pt idx="19">
                  <c:v>1.0189999999999979</c:v>
                </c:pt>
                <c:pt idx="20">
                  <c:v>1.0199999999999978</c:v>
                </c:pt>
                <c:pt idx="21">
                  <c:v>1.0209999999999977</c:v>
                </c:pt>
                <c:pt idx="22">
                  <c:v>1.0219999999999976</c:v>
                </c:pt>
                <c:pt idx="23">
                  <c:v>1.0229999999999975</c:v>
                </c:pt>
                <c:pt idx="24">
                  <c:v>1.0239999999999974</c:v>
                </c:pt>
                <c:pt idx="25">
                  <c:v>1.0249999999999972</c:v>
                </c:pt>
                <c:pt idx="26">
                  <c:v>1.0259999999999971</c:v>
                </c:pt>
                <c:pt idx="27">
                  <c:v>1.026999999999997</c:v>
                </c:pt>
                <c:pt idx="28">
                  <c:v>1.0279999999999969</c:v>
                </c:pt>
                <c:pt idx="29">
                  <c:v>1.0289999999999968</c:v>
                </c:pt>
                <c:pt idx="30">
                  <c:v>1.0299999999999967</c:v>
                </c:pt>
                <c:pt idx="31">
                  <c:v>1.0309999999999966</c:v>
                </c:pt>
                <c:pt idx="32">
                  <c:v>1.0319999999999965</c:v>
                </c:pt>
                <c:pt idx="33">
                  <c:v>1.0329999999999964</c:v>
                </c:pt>
                <c:pt idx="34">
                  <c:v>1.0339999999999963</c:v>
                </c:pt>
                <c:pt idx="35">
                  <c:v>1.0349999999999961</c:v>
                </c:pt>
                <c:pt idx="36">
                  <c:v>1.035999999999996</c:v>
                </c:pt>
                <c:pt idx="37">
                  <c:v>1.0369999999999959</c:v>
                </c:pt>
                <c:pt idx="38">
                  <c:v>1.0379999999999958</c:v>
                </c:pt>
                <c:pt idx="39">
                  <c:v>1.0389999999999957</c:v>
                </c:pt>
                <c:pt idx="40">
                  <c:v>1.0399999999999956</c:v>
                </c:pt>
                <c:pt idx="41">
                  <c:v>1.0409999999999955</c:v>
                </c:pt>
                <c:pt idx="42">
                  <c:v>1.0419999999999954</c:v>
                </c:pt>
                <c:pt idx="43">
                  <c:v>1.0429999999999953</c:v>
                </c:pt>
                <c:pt idx="44">
                  <c:v>1.0439999999999952</c:v>
                </c:pt>
                <c:pt idx="45">
                  <c:v>1.044999999999995</c:v>
                </c:pt>
                <c:pt idx="46">
                  <c:v>1.0459999999999949</c:v>
                </c:pt>
                <c:pt idx="47">
                  <c:v>1.0469999999999948</c:v>
                </c:pt>
                <c:pt idx="48">
                  <c:v>1.0479999999999947</c:v>
                </c:pt>
                <c:pt idx="49">
                  <c:v>1.0489999999999946</c:v>
                </c:pt>
                <c:pt idx="50">
                  <c:v>1.0499999999999945</c:v>
                </c:pt>
                <c:pt idx="51">
                  <c:v>1.0509999999999944</c:v>
                </c:pt>
                <c:pt idx="52">
                  <c:v>1.0519999999999943</c:v>
                </c:pt>
                <c:pt idx="53">
                  <c:v>1.0529999999999942</c:v>
                </c:pt>
                <c:pt idx="54">
                  <c:v>1.0539999999999941</c:v>
                </c:pt>
                <c:pt idx="55">
                  <c:v>1.0549999999999939</c:v>
                </c:pt>
                <c:pt idx="56">
                  <c:v>1.0559999999999938</c:v>
                </c:pt>
                <c:pt idx="57">
                  <c:v>1.0569999999999937</c:v>
                </c:pt>
                <c:pt idx="58">
                  <c:v>1.0579999999999936</c:v>
                </c:pt>
                <c:pt idx="59">
                  <c:v>1.0589999999999935</c:v>
                </c:pt>
                <c:pt idx="60">
                  <c:v>1.0599999999999934</c:v>
                </c:pt>
                <c:pt idx="61">
                  <c:v>1.0609999999999933</c:v>
                </c:pt>
                <c:pt idx="62">
                  <c:v>1.0619999999999932</c:v>
                </c:pt>
                <c:pt idx="63">
                  <c:v>1.0629999999999931</c:v>
                </c:pt>
                <c:pt idx="64">
                  <c:v>1.063999999999993</c:v>
                </c:pt>
                <c:pt idx="65">
                  <c:v>1.0649999999999928</c:v>
                </c:pt>
                <c:pt idx="66">
                  <c:v>1.0659999999999927</c:v>
                </c:pt>
                <c:pt idx="67">
                  <c:v>1.0669999999999926</c:v>
                </c:pt>
                <c:pt idx="68">
                  <c:v>1.0679999999999925</c:v>
                </c:pt>
                <c:pt idx="69">
                  <c:v>1.0689999999999924</c:v>
                </c:pt>
                <c:pt idx="70">
                  <c:v>1.0699999999999923</c:v>
                </c:pt>
                <c:pt idx="71">
                  <c:v>1.0709999999999922</c:v>
                </c:pt>
                <c:pt idx="72">
                  <c:v>1.0719999999999921</c:v>
                </c:pt>
                <c:pt idx="73">
                  <c:v>1.072999999999992</c:v>
                </c:pt>
                <c:pt idx="74">
                  <c:v>1.0739999999999919</c:v>
                </c:pt>
                <c:pt idx="75">
                  <c:v>1.0749999999999917</c:v>
                </c:pt>
                <c:pt idx="76">
                  <c:v>1.0759999999999916</c:v>
                </c:pt>
                <c:pt idx="77">
                  <c:v>1.0769999999999915</c:v>
                </c:pt>
                <c:pt idx="78">
                  <c:v>1.0779999999999914</c:v>
                </c:pt>
                <c:pt idx="79">
                  <c:v>1.0789999999999913</c:v>
                </c:pt>
                <c:pt idx="80">
                  <c:v>1.0799999999999912</c:v>
                </c:pt>
                <c:pt idx="81">
                  <c:v>1.0809999999999911</c:v>
                </c:pt>
                <c:pt idx="82">
                  <c:v>1.081999999999991</c:v>
                </c:pt>
                <c:pt idx="83">
                  <c:v>1.0829999999999909</c:v>
                </c:pt>
                <c:pt idx="84">
                  <c:v>1.0839999999999907</c:v>
                </c:pt>
                <c:pt idx="85">
                  <c:v>1.0849999999999906</c:v>
                </c:pt>
                <c:pt idx="86">
                  <c:v>1.0859999999999905</c:v>
                </c:pt>
                <c:pt idx="87">
                  <c:v>1.0869999999999904</c:v>
                </c:pt>
                <c:pt idx="88">
                  <c:v>1.0879999999999903</c:v>
                </c:pt>
                <c:pt idx="89">
                  <c:v>1.0889999999999902</c:v>
                </c:pt>
                <c:pt idx="90">
                  <c:v>1.0899999999999901</c:v>
                </c:pt>
                <c:pt idx="91">
                  <c:v>1.09099999999999</c:v>
                </c:pt>
                <c:pt idx="92">
                  <c:v>1.0919999999999899</c:v>
                </c:pt>
                <c:pt idx="93">
                  <c:v>1.0929999999999898</c:v>
                </c:pt>
                <c:pt idx="94">
                  <c:v>1.0939999999999896</c:v>
                </c:pt>
                <c:pt idx="95">
                  <c:v>1.0949999999999895</c:v>
                </c:pt>
                <c:pt idx="96">
                  <c:v>1.0959999999999894</c:v>
                </c:pt>
                <c:pt idx="97">
                  <c:v>1.0969999999999893</c:v>
                </c:pt>
                <c:pt idx="98">
                  <c:v>1.0979999999999892</c:v>
                </c:pt>
                <c:pt idx="99">
                  <c:v>1.0989999999999891</c:v>
                </c:pt>
                <c:pt idx="100">
                  <c:v>1.099999999999989</c:v>
                </c:pt>
                <c:pt idx="101">
                  <c:v>1.1009999999999889</c:v>
                </c:pt>
                <c:pt idx="102">
                  <c:v>1.1019999999999888</c:v>
                </c:pt>
                <c:pt idx="103">
                  <c:v>1.1029999999999887</c:v>
                </c:pt>
                <c:pt idx="104">
                  <c:v>1.1039999999999885</c:v>
                </c:pt>
                <c:pt idx="105">
                  <c:v>1.1049999999999884</c:v>
                </c:pt>
                <c:pt idx="106">
                  <c:v>1.1059999999999883</c:v>
                </c:pt>
                <c:pt idx="107">
                  <c:v>1.1069999999999882</c:v>
                </c:pt>
                <c:pt idx="108">
                  <c:v>1.1079999999999881</c:v>
                </c:pt>
                <c:pt idx="109">
                  <c:v>1.108999999999988</c:v>
                </c:pt>
                <c:pt idx="110">
                  <c:v>1.1099999999999879</c:v>
                </c:pt>
                <c:pt idx="111">
                  <c:v>1.1109999999999878</c:v>
                </c:pt>
                <c:pt idx="112">
                  <c:v>1.1119999999999877</c:v>
                </c:pt>
                <c:pt idx="113">
                  <c:v>1.1129999999999876</c:v>
                </c:pt>
                <c:pt idx="114">
                  <c:v>1.1139999999999874</c:v>
                </c:pt>
                <c:pt idx="115">
                  <c:v>1.1149999999999873</c:v>
                </c:pt>
                <c:pt idx="116">
                  <c:v>1.1159999999999872</c:v>
                </c:pt>
                <c:pt idx="117">
                  <c:v>1.1169999999999871</c:v>
                </c:pt>
                <c:pt idx="118">
                  <c:v>1.117999999999987</c:v>
                </c:pt>
                <c:pt idx="119">
                  <c:v>1.1189999999999869</c:v>
                </c:pt>
                <c:pt idx="120">
                  <c:v>1.1199999999999868</c:v>
                </c:pt>
                <c:pt idx="121">
                  <c:v>1.1209999999999867</c:v>
                </c:pt>
                <c:pt idx="122">
                  <c:v>1.1219999999999866</c:v>
                </c:pt>
                <c:pt idx="123">
                  <c:v>1.1229999999999865</c:v>
                </c:pt>
                <c:pt idx="124">
                  <c:v>1.1239999999999863</c:v>
                </c:pt>
                <c:pt idx="125">
                  <c:v>1.1249999999999862</c:v>
                </c:pt>
                <c:pt idx="126">
                  <c:v>1.1259999999999861</c:v>
                </c:pt>
                <c:pt idx="127">
                  <c:v>1.126999999999986</c:v>
                </c:pt>
                <c:pt idx="128">
                  <c:v>1.1279999999999859</c:v>
                </c:pt>
                <c:pt idx="129">
                  <c:v>1.1289999999999858</c:v>
                </c:pt>
                <c:pt idx="130">
                  <c:v>1.1299999999999857</c:v>
                </c:pt>
                <c:pt idx="131">
                  <c:v>1.1309999999999856</c:v>
                </c:pt>
                <c:pt idx="132">
                  <c:v>1.1319999999999855</c:v>
                </c:pt>
                <c:pt idx="133">
                  <c:v>1.1329999999999854</c:v>
                </c:pt>
                <c:pt idx="134">
                  <c:v>1.1339999999999852</c:v>
                </c:pt>
                <c:pt idx="135">
                  <c:v>1.1349999999999851</c:v>
                </c:pt>
                <c:pt idx="136">
                  <c:v>1.135999999999985</c:v>
                </c:pt>
                <c:pt idx="137">
                  <c:v>1.1369999999999849</c:v>
                </c:pt>
                <c:pt idx="138">
                  <c:v>1.1379999999999848</c:v>
                </c:pt>
                <c:pt idx="139">
                  <c:v>1.1389999999999847</c:v>
                </c:pt>
                <c:pt idx="140">
                  <c:v>1.1399999999999846</c:v>
                </c:pt>
                <c:pt idx="141">
                  <c:v>1.1409999999999845</c:v>
                </c:pt>
                <c:pt idx="142">
                  <c:v>1.1419999999999844</c:v>
                </c:pt>
                <c:pt idx="143">
                  <c:v>1.1429999999999843</c:v>
                </c:pt>
                <c:pt idx="144">
                  <c:v>1.1439999999999841</c:v>
                </c:pt>
                <c:pt idx="145">
                  <c:v>1.144999999999984</c:v>
                </c:pt>
                <c:pt idx="146">
                  <c:v>1.1459999999999839</c:v>
                </c:pt>
                <c:pt idx="147">
                  <c:v>1.1469999999999838</c:v>
                </c:pt>
                <c:pt idx="148">
                  <c:v>1.1479999999999837</c:v>
                </c:pt>
                <c:pt idx="149">
                  <c:v>1.1489999999999836</c:v>
                </c:pt>
                <c:pt idx="150">
                  <c:v>1.1499999999999835</c:v>
                </c:pt>
                <c:pt idx="151">
                  <c:v>1.1509999999999834</c:v>
                </c:pt>
                <c:pt idx="152">
                  <c:v>1.1519999999999833</c:v>
                </c:pt>
                <c:pt idx="153">
                  <c:v>1.1529999999999831</c:v>
                </c:pt>
                <c:pt idx="154">
                  <c:v>1.153999999999983</c:v>
                </c:pt>
                <c:pt idx="155">
                  <c:v>1.1549999999999829</c:v>
                </c:pt>
                <c:pt idx="156">
                  <c:v>1.1559999999999828</c:v>
                </c:pt>
                <c:pt idx="157">
                  <c:v>1.1569999999999827</c:v>
                </c:pt>
                <c:pt idx="158">
                  <c:v>1.1579999999999826</c:v>
                </c:pt>
                <c:pt idx="159">
                  <c:v>1.1589999999999825</c:v>
                </c:pt>
                <c:pt idx="160">
                  <c:v>1.1599999999999824</c:v>
                </c:pt>
                <c:pt idx="161">
                  <c:v>1.1609999999999823</c:v>
                </c:pt>
                <c:pt idx="162">
                  <c:v>1.1619999999999822</c:v>
                </c:pt>
                <c:pt idx="163">
                  <c:v>1.162999999999982</c:v>
                </c:pt>
                <c:pt idx="164">
                  <c:v>1.1639999999999819</c:v>
                </c:pt>
                <c:pt idx="165">
                  <c:v>1.1649999999999818</c:v>
                </c:pt>
                <c:pt idx="166">
                  <c:v>1.1659999999999817</c:v>
                </c:pt>
                <c:pt idx="167">
                  <c:v>1.1669999999999816</c:v>
                </c:pt>
                <c:pt idx="168">
                  <c:v>1.1679999999999815</c:v>
                </c:pt>
                <c:pt idx="169">
                  <c:v>1.1689999999999814</c:v>
                </c:pt>
                <c:pt idx="170">
                  <c:v>1.1699999999999813</c:v>
                </c:pt>
                <c:pt idx="171">
                  <c:v>1.1709999999999812</c:v>
                </c:pt>
                <c:pt idx="172">
                  <c:v>1.1719999999999811</c:v>
                </c:pt>
                <c:pt idx="173">
                  <c:v>1.1729999999999809</c:v>
                </c:pt>
                <c:pt idx="174">
                  <c:v>1.1739999999999808</c:v>
                </c:pt>
                <c:pt idx="175">
                  <c:v>1.1749999999999807</c:v>
                </c:pt>
                <c:pt idx="176">
                  <c:v>1.1759999999999806</c:v>
                </c:pt>
                <c:pt idx="177">
                  <c:v>1.1769999999999805</c:v>
                </c:pt>
                <c:pt idx="178">
                  <c:v>1.1779999999999804</c:v>
                </c:pt>
                <c:pt idx="179">
                  <c:v>1.1789999999999803</c:v>
                </c:pt>
                <c:pt idx="180">
                  <c:v>1.1799999999999802</c:v>
                </c:pt>
                <c:pt idx="181">
                  <c:v>1.1809999999999801</c:v>
                </c:pt>
                <c:pt idx="182">
                  <c:v>1.18199999999998</c:v>
                </c:pt>
                <c:pt idx="183">
                  <c:v>1.1829999999999798</c:v>
                </c:pt>
                <c:pt idx="184">
                  <c:v>1.1839999999999797</c:v>
                </c:pt>
                <c:pt idx="185">
                  <c:v>1.1849999999999796</c:v>
                </c:pt>
                <c:pt idx="186">
                  <c:v>1.1859999999999795</c:v>
                </c:pt>
                <c:pt idx="187">
                  <c:v>1.1869999999999794</c:v>
                </c:pt>
                <c:pt idx="188">
                  <c:v>1.1879999999999793</c:v>
                </c:pt>
                <c:pt idx="189">
                  <c:v>1.1889999999999792</c:v>
                </c:pt>
                <c:pt idx="190">
                  <c:v>1.1899999999999791</c:v>
                </c:pt>
                <c:pt idx="191">
                  <c:v>1.190999999999979</c:v>
                </c:pt>
                <c:pt idx="192">
                  <c:v>1.1919999999999789</c:v>
                </c:pt>
                <c:pt idx="193">
                  <c:v>1.1929999999999787</c:v>
                </c:pt>
                <c:pt idx="194">
                  <c:v>1.1939999999999786</c:v>
                </c:pt>
                <c:pt idx="195">
                  <c:v>1.1949999999999785</c:v>
                </c:pt>
                <c:pt idx="196">
                  <c:v>1.1959999999999784</c:v>
                </c:pt>
                <c:pt idx="197">
                  <c:v>1.1969999999999783</c:v>
                </c:pt>
                <c:pt idx="198">
                  <c:v>1.1979999999999782</c:v>
                </c:pt>
                <c:pt idx="199">
                  <c:v>1.1989999999999781</c:v>
                </c:pt>
                <c:pt idx="200">
                  <c:v>1.199999999999978</c:v>
                </c:pt>
                <c:pt idx="201">
                  <c:v>1.2009999999999779</c:v>
                </c:pt>
                <c:pt idx="202">
                  <c:v>1.2019999999999778</c:v>
                </c:pt>
                <c:pt idx="203">
                  <c:v>1.2029999999999776</c:v>
                </c:pt>
                <c:pt idx="204">
                  <c:v>1.2039999999999775</c:v>
                </c:pt>
                <c:pt idx="205">
                  <c:v>1.2049999999999774</c:v>
                </c:pt>
                <c:pt idx="206">
                  <c:v>1.2059999999999773</c:v>
                </c:pt>
                <c:pt idx="207">
                  <c:v>1.2069999999999772</c:v>
                </c:pt>
                <c:pt idx="208">
                  <c:v>1.2079999999999771</c:v>
                </c:pt>
                <c:pt idx="209">
                  <c:v>1.208999999999977</c:v>
                </c:pt>
                <c:pt idx="210">
                  <c:v>1.2099999999999769</c:v>
                </c:pt>
                <c:pt idx="211">
                  <c:v>1.2109999999999768</c:v>
                </c:pt>
                <c:pt idx="212">
                  <c:v>1.2119999999999767</c:v>
                </c:pt>
                <c:pt idx="213">
                  <c:v>1.2129999999999765</c:v>
                </c:pt>
                <c:pt idx="214">
                  <c:v>1.2139999999999764</c:v>
                </c:pt>
                <c:pt idx="215">
                  <c:v>1.2149999999999763</c:v>
                </c:pt>
                <c:pt idx="216">
                  <c:v>1.2159999999999762</c:v>
                </c:pt>
                <c:pt idx="217">
                  <c:v>1.2169999999999761</c:v>
                </c:pt>
                <c:pt idx="218">
                  <c:v>1.217999999999976</c:v>
                </c:pt>
                <c:pt idx="219">
                  <c:v>1.2189999999999759</c:v>
                </c:pt>
                <c:pt idx="220">
                  <c:v>1.2199999999999758</c:v>
                </c:pt>
                <c:pt idx="221">
                  <c:v>1.2209999999999757</c:v>
                </c:pt>
                <c:pt idx="222">
                  <c:v>1.2219999999999756</c:v>
                </c:pt>
                <c:pt idx="223">
                  <c:v>1.2229999999999754</c:v>
                </c:pt>
                <c:pt idx="224">
                  <c:v>1.2239999999999753</c:v>
                </c:pt>
                <c:pt idx="225">
                  <c:v>1.2249999999999752</c:v>
                </c:pt>
                <c:pt idx="226">
                  <c:v>1.2259999999999751</c:v>
                </c:pt>
                <c:pt idx="227">
                  <c:v>1.226999999999975</c:v>
                </c:pt>
                <c:pt idx="228">
                  <c:v>1.2279999999999749</c:v>
                </c:pt>
                <c:pt idx="229">
                  <c:v>1.2289999999999748</c:v>
                </c:pt>
                <c:pt idx="230">
                  <c:v>1.2299999999999747</c:v>
                </c:pt>
                <c:pt idx="231">
                  <c:v>1.2309999999999746</c:v>
                </c:pt>
                <c:pt idx="232">
                  <c:v>1.2319999999999744</c:v>
                </c:pt>
                <c:pt idx="233">
                  <c:v>1.2329999999999743</c:v>
                </c:pt>
                <c:pt idx="234">
                  <c:v>1.2339999999999742</c:v>
                </c:pt>
                <c:pt idx="235">
                  <c:v>1.2349999999999741</c:v>
                </c:pt>
                <c:pt idx="236">
                  <c:v>1.235999999999974</c:v>
                </c:pt>
                <c:pt idx="237">
                  <c:v>1.2369999999999739</c:v>
                </c:pt>
                <c:pt idx="238">
                  <c:v>1.2379999999999738</c:v>
                </c:pt>
                <c:pt idx="239">
                  <c:v>1.2389999999999737</c:v>
                </c:pt>
                <c:pt idx="240">
                  <c:v>1.2399999999999736</c:v>
                </c:pt>
                <c:pt idx="241">
                  <c:v>1.2409999999999735</c:v>
                </c:pt>
                <c:pt idx="242">
                  <c:v>1.2419999999999733</c:v>
                </c:pt>
                <c:pt idx="243">
                  <c:v>1.2429999999999732</c:v>
                </c:pt>
                <c:pt idx="244">
                  <c:v>1.2439999999999731</c:v>
                </c:pt>
                <c:pt idx="245">
                  <c:v>1.244999999999973</c:v>
                </c:pt>
                <c:pt idx="246">
                  <c:v>1.2459999999999729</c:v>
                </c:pt>
                <c:pt idx="247">
                  <c:v>1.2469999999999728</c:v>
                </c:pt>
                <c:pt idx="248">
                  <c:v>1.2479999999999727</c:v>
                </c:pt>
                <c:pt idx="249">
                  <c:v>1.2489999999999726</c:v>
                </c:pt>
                <c:pt idx="250">
                  <c:v>1.2499999999999725</c:v>
                </c:pt>
                <c:pt idx="251">
                  <c:v>1.2509999999999724</c:v>
                </c:pt>
                <c:pt idx="252">
                  <c:v>1.2519999999999722</c:v>
                </c:pt>
                <c:pt idx="253">
                  <c:v>1.2529999999999721</c:v>
                </c:pt>
                <c:pt idx="254">
                  <c:v>1.253999999999972</c:v>
                </c:pt>
                <c:pt idx="255">
                  <c:v>1.2549999999999719</c:v>
                </c:pt>
                <c:pt idx="256">
                  <c:v>1.2559999999999718</c:v>
                </c:pt>
                <c:pt idx="257">
                  <c:v>1.2569999999999717</c:v>
                </c:pt>
                <c:pt idx="258">
                  <c:v>1.2579999999999716</c:v>
                </c:pt>
                <c:pt idx="259">
                  <c:v>1.2589999999999715</c:v>
                </c:pt>
                <c:pt idx="260">
                  <c:v>1.2599999999999714</c:v>
                </c:pt>
                <c:pt idx="261">
                  <c:v>1.2609999999999713</c:v>
                </c:pt>
                <c:pt idx="262">
                  <c:v>1.2619999999999711</c:v>
                </c:pt>
                <c:pt idx="263">
                  <c:v>1.262999999999971</c:v>
                </c:pt>
                <c:pt idx="264">
                  <c:v>1.2639999999999709</c:v>
                </c:pt>
                <c:pt idx="265">
                  <c:v>1.2649999999999708</c:v>
                </c:pt>
                <c:pt idx="266">
                  <c:v>1.2659999999999707</c:v>
                </c:pt>
                <c:pt idx="267">
                  <c:v>1.2669999999999706</c:v>
                </c:pt>
                <c:pt idx="268">
                  <c:v>1.2679999999999705</c:v>
                </c:pt>
                <c:pt idx="269">
                  <c:v>1.2689999999999704</c:v>
                </c:pt>
                <c:pt idx="270">
                  <c:v>1.2699999999999703</c:v>
                </c:pt>
                <c:pt idx="271">
                  <c:v>1.2709999999999702</c:v>
                </c:pt>
                <c:pt idx="272">
                  <c:v>1.27199999999997</c:v>
                </c:pt>
                <c:pt idx="273">
                  <c:v>1.2729999999999699</c:v>
                </c:pt>
                <c:pt idx="274">
                  <c:v>1.2739999999999698</c:v>
                </c:pt>
                <c:pt idx="275">
                  <c:v>1.2749999999999697</c:v>
                </c:pt>
                <c:pt idx="276">
                  <c:v>1.2759999999999696</c:v>
                </c:pt>
                <c:pt idx="277">
                  <c:v>1.2769999999999695</c:v>
                </c:pt>
                <c:pt idx="278">
                  <c:v>1.2779999999999694</c:v>
                </c:pt>
                <c:pt idx="279">
                  <c:v>1.2789999999999693</c:v>
                </c:pt>
                <c:pt idx="280">
                  <c:v>1.2799999999999692</c:v>
                </c:pt>
                <c:pt idx="281">
                  <c:v>1.2809999999999691</c:v>
                </c:pt>
                <c:pt idx="282">
                  <c:v>1.2819999999999689</c:v>
                </c:pt>
                <c:pt idx="283">
                  <c:v>1.2829999999999688</c:v>
                </c:pt>
                <c:pt idx="284">
                  <c:v>1.2839999999999687</c:v>
                </c:pt>
                <c:pt idx="285">
                  <c:v>1.2849999999999686</c:v>
                </c:pt>
                <c:pt idx="286">
                  <c:v>1.2859999999999685</c:v>
                </c:pt>
                <c:pt idx="287">
                  <c:v>1.2869999999999684</c:v>
                </c:pt>
                <c:pt idx="288">
                  <c:v>1.2879999999999683</c:v>
                </c:pt>
                <c:pt idx="289">
                  <c:v>1.2889999999999682</c:v>
                </c:pt>
                <c:pt idx="290">
                  <c:v>1.2899999999999681</c:v>
                </c:pt>
                <c:pt idx="291">
                  <c:v>1.290999999999968</c:v>
                </c:pt>
                <c:pt idx="292">
                  <c:v>1.2919999999999678</c:v>
                </c:pt>
                <c:pt idx="293">
                  <c:v>1.2929999999999677</c:v>
                </c:pt>
                <c:pt idx="294">
                  <c:v>1.2939999999999676</c:v>
                </c:pt>
                <c:pt idx="295">
                  <c:v>1.2949999999999675</c:v>
                </c:pt>
                <c:pt idx="296">
                  <c:v>1.2959999999999674</c:v>
                </c:pt>
                <c:pt idx="297">
                  <c:v>1.2969999999999673</c:v>
                </c:pt>
                <c:pt idx="298">
                  <c:v>1.2979999999999672</c:v>
                </c:pt>
                <c:pt idx="299">
                  <c:v>1.2989999999999671</c:v>
                </c:pt>
                <c:pt idx="300">
                  <c:v>1.299999999999967</c:v>
                </c:pt>
              </c:numCache>
            </c:numRef>
          </c:xVal>
          <c:yVal>
            <c:numRef>
              <c:f>expected003_r_0!$V$17:$V$1000</c:f>
              <c:numCache>
                <c:formatCode>0.000000000000000E+00</c:formatCode>
                <c:ptCount val="984"/>
                <c:pt idx="0">
                  <c:v>-8933693.1852690466</c:v>
                </c:pt>
                <c:pt idx="1">
                  <c:v>-9185617.3965748306</c:v>
                </c:pt>
                <c:pt idx="2">
                  <c:v>-9411018.2958314661</c:v>
                </c:pt>
                <c:pt idx="3">
                  <c:v>-9591179.7532896549</c:v>
                </c:pt>
                <c:pt idx="4">
                  <c:v>-9718857.8951116428</c:v>
                </c:pt>
                <c:pt idx="5">
                  <c:v>-9797603.7303493451</c:v>
                </c:pt>
                <c:pt idx="6">
                  <c:v>-9837707.5213588681</c:v>
                </c:pt>
                <c:pt idx="7">
                  <c:v>-9851355.4800468422</c:v>
                </c:pt>
                <c:pt idx="8">
                  <c:v>-9849110.2558261435</c:v>
                </c:pt>
                <c:pt idx="9">
                  <c:v>-9838434.9613064528</c:v>
                </c:pt>
                <c:pt idx="10">
                  <c:v>-9823806.1492087767</c:v>
                </c:pt>
                <c:pt idx="11">
                  <c:v>-9807549.4120390266</c:v>
                </c:pt>
                <c:pt idx="12">
                  <c:v>-9790723.1465169601</c:v>
                </c:pt>
                <c:pt idx="13">
                  <c:v>-9773752.3047576863</c:v>
                </c:pt>
                <c:pt idx="14">
                  <c:v>-9756788.0348831061</c:v>
                </c:pt>
                <c:pt idx="15">
                  <c:v>-9739877.993683476</c:v>
                </c:pt>
                <c:pt idx="16">
                  <c:v>-9723035.3831070941</c:v>
                </c:pt>
                <c:pt idx="17">
                  <c:v>-9706263.2515056506</c:v>
                </c:pt>
                <c:pt idx="18">
                  <c:v>-9689561.9900708329</c:v>
                </c:pt>
                <c:pt idx="19">
                  <c:v>-9672931.3719703052</c:v>
                </c:pt>
                <c:pt idx="20">
                  <c:v>-9656371.0436175819</c:v>
                </c:pt>
                <c:pt idx="21">
                  <c:v>-9639880.6298367791</c:v>
                </c:pt>
                <c:pt idx="22">
                  <c:v>-9623459.7539062034</c:v>
                </c:pt>
                <c:pt idx="23">
                  <c:v>-9607108.0409555733</c:v>
                </c:pt>
                <c:pt idx="24">
                  <c:v>-9590825.1184674837</c:v>
                </c:pt>
                <c:pt idx="25">
                  <c:v>-9574610.6163299475</c:v>
                </c:pt>
                <c:pt idx="26">
                  <c:v>-9558464.1668268349</c:v>
                </c:pt>
                <c:pt idx="27">
                  <c:v>-9542385.4046207964</c:v>
                </c:pt>
                <c:pt idx="28">
                  <c:v>-9526373.9667354561</c:v>
                </c:pt>
                <c:pt idx="29">
                  <c:v>-9510429.4925377164</c:v>
                </c:pt>
                <c:pt idx="30">
                  <c:v>-9494551.6237201411</c:v>
                </c:pt>
                <c:pt idx="31">
                  <c:v>-9478740.0042835549</c:v>
                </c:pt>
                <c:pt idx="32">
                  <c:v>-9462994.2805197556</c:v>
                </c:pt>
                <c:pt idx="33">
                  <c:v>-9447314.1009943672</c:v>
                </c:pt>
                <c:pt idx="34">
                  <c:v>-9431699.1165298596</c:v>
                </c:pt>
                <c:pt idx="35">
                  <c:v>-9416148.9801887088</c:v>
                </c:pt>
                <c:pt idx="36">
                  <c:v>-9400663.3472566791</c:v>
                </c:pt>
                <c:pt idx="37">
                  <c:v>-9385241.8752262704</c:v>
                </c:pt>
                <c:pt idx="38">
                  <c:v>-9369884.2237803042</c:v>
                </c:pt>
                <c:pt idx="39">
                  <c:v>-9354590.0547756292</c:v>
                </c:pt>
                <c:pt idx="40">
                  <c:v>-9339359.0322269816</c:v>
                </c:pt>
                <c:pt idx="41">
                  <c:v>-9324190.8222909831</c:v>
                </c:pt>
                <c:pt idx="42">
                  <c:v>-9309085.093250256</c:v>
                </c:pt>
                <c:pt idx="43">
                  <c:v>-9294041.5154976863</c:v>
                </c:pt>
                <c:pt idx="44">
                  <c:v>-9279059.7615208253</c:v>
                </c:pt>
                <c:pt idx="45">
                  <c:v>-9264139.505886402</c:v>
                </c:pt>
                <c:pt idx="46">
                  <c:v>-9249280.4252249822</c:v>
                </c:pt>
                <c:pt idx="47">
                  <c:v>-9234482.1982157454</c:v>
                </c:pt>
                <c:pt idx="48">
                  <c:v>-9219744.5055714063</c:v>
                </c:pt>
                <c:pt idx="49">
                  <c:v>-9205067.0300232321</c:v>
                </c:pt>
                <c:pt idx="50">
                  <c:v>-9190449.4563062266</c:v>
                </c:pt>
                <c:pt idx="51">
                  <c:v>-9175891.4711443931</c:v>
                </c:pt>
                <c:pt idx="52">
                  <c:v>-9161392.7632361539</c:v>
                </c:pt>
                <c:pt idx="53">
                  <c:v>-9146953.0232398808</c:v>
                </c:pt>
                <c:pt idx="54">
                  <c:v>-9132571.9437595345</c:v>
                </c:pt>
                <c:pt idx="55">
                  <c:v>-9118249.2193304487</c:v>
                </c:pt>
                <c:pt idx="56">
                  <c:v>-9103984.5464052036</c:v>
                </c:pt>
                <c:pt idx="57">
                  <c:v>-9089777.6233396456</c:v>
                </c:pt>
                <c:pt idx="58">
                  <c:v>-9075628.1503789835</c:v>
                </c:pt>
                <c:pt idx="59">
                  <c:v>-9061535.8296440579</c:v>
                </c:pt>
                <c:pt idx="60">
                  <c:v>-9047500.3651176579</c:v>
                </c:pt>
                <c:pt idx="61">
                  <c:v>-9033521.4626310095</c:v>
                </c:pt>
                <c:pt idx="62">
                  <c:v>-9019598.8298503309</c:v>
                </c:pt>
                <c:pt idx="63">
                  <c:v>-9005732.1762635317</c:v>
                </c:pt>
                <c:pt idx="64">
                  <c:v>-8991921.2131669968</c:v>
                </c:pt>
                <c:pt idx="65">
                  <c:v>-8978165.6536525022</c:v>
                </c:pt>
                <c:pt idx="66">
                  <c:v>-8964465.2125942111</c:v>
                </c:pt>
                <c:pt idx="67">
                  <c:v>-8950819.6066358108</c:v>
                </c:pt>
                <c:pt idx="68">
                  <c:v>-8937228.5541777201</c:v>
                </c:pt>
                <c:pt idx="69">
                  <c:v>-8923691.7753644232</c:v>
                </c:pt>
                <c:pt idx="70">
                  <c:v>-8910208.9920719117</c:v>
                </c:pt>
                <c:pt idx="71">
                  <c:v>-8896779.927895207</c:v>
                </c:pt>
                <c:pt idx="72">
                  <c:v>-8883404.3081360068</c:v>
                </c:pt>
                <c:pt idx="73">
                  <c:v>-8870081.8597904202</c:v>
                </c:pt>
                <c:pt idx="74">
                  <c:v>-8856812.3115368076</c:v>
                </c:pt>
                <c:pt idx="75">
                  <c:v>-8843595.3937237188</c:v>
                </c:pt>
                <c:pt idx="76">
                  <c:v>-8830430.8383579273</c:v>
                </c:pt>
                <c:pt idx="77">
                  <c:v>-8817318.3790925723</c:v>
                </c:pt>
                <c:pt idx="78">
                  <c:v>-8804257.7512153722</c:v>
                </c:pt>
                <c:pt idx="79">
                  <c:v>-8791248.6916369703</c:v>
                </c:pt>
                <c:pt idx="80">
                  <c:v>-8778290.9388793372</c:v>
                </c:pt>
                <c:pt idx="81">
                  <c:v>-8765384.2330643069</c:v>
                </c:pt>
                <c:pt idx="82">
                  <c:v>-8752528.3159021605</c:v>
                </c:pt>
                <c:pt idx="83">
                  <c:v>-8739722.930680342</c:v>
                </c:pt>
                <c:pt idx="84">
                  <c:v>-8726967.8222522419</c:v>
                </c:pt>
                <c:pt idx="85">
                  <c:v>-8714262.7370260917</c:v>
                </c:pt>
                <c:pt idx="86">
                  <c:v>-8701607.4229539149</c:v>
                </c:pt>
                <c:pt idx="87">
                  <c:v>-8689001.6295206025</c:v>
                </c:pt>
                <c:pt idx="88">
                  <c:v>-8676445.1077330615</c:v>
                </c:pt>
                <c:pt idx="89">
                  <c:v>-8663937.6101094428</c:v>
                </c:pt>
                <c:pt idx="90">
                  <c:v>-8651478.8906684667</c:v>
                </c:pt>
                <c:pt idx="91">
                  <c:v>-8639068.7049188353</c:v>
                </c:pt>
                <c:pt idx="92">
                  <c:v>-8626706.8098487258</c:v>
                </c:pt>
                <c:pt idx="93">
                  <c:v>-8614392.9639153555</c:v>
                </c:pt>
                <c:pt idx="94">
                  <c:v>-8602126.9270346649</c:v>
                </c:pt>
                <c:pt idx="95">
                  <c:v>-8589908.4605710376</c:v>
                </c:pt>
                <c:pt idx="96">
                  <c:v>-8577737.3273271434</c:v>
                </c:pt>
                <c:pt idx="97">
                  <c:v>-8565613.2915338427</c:v>
                </c:pt>
                <c:pt idx="98">
                  <c:v>-8553536.118840158</c:v>
                </c:pt>
                <c:pt idx="99">
                  <c:v>-8541505.5763033666</c:v>
                </c:pt>
                <c:pt idx="100">
                  <c:v>-8529521.4323791265</c:v>
                </c:pt>
                <c:pt idx="101">
                  <c:v>-8517583.4569117129</c:v>
                </c:pt>
                <c:pt idx="102">
                  <c:v>-8505691.4211243149</c:v>
                </c:pt>
                <c:pt idx="103">
                  <c:v>-8493845.0976094157</c:v>
                </c:pt>
                <c:pt idx="104">
                  <c:v>-8482044.2603192516</c:v>
                </c:pt>
                <c:pt idx="105">
                  <c:v>-8470288.6845563389</c:v>
                </c:pt>
                <c:pt idx="106">
                  <c:v>-8458578.1469640899</c:v>
                </c:pt>
                <c:pt idx="107">
                  <c:v>-8446912.4255174752</c:v>
                </c:pt>
                <c:pt idx="108">
                  <c:v>-8435291.2995138019</c:v>
                </c:pt>
                <c:pt idx="109">
                  <c:v>-8423714.5495635197</c:v>
                </c:pt>
                <c:pt idx="110">
                  <c:v>-8412181.9575811327</c:v>
                </c:pt>
                <c:pt idx="111">
                  <c:v>-8400693.3067761716</c:v>
                </c:pt>
                <c:pt idx="112">
                  <c:v>-8389248.3816442303</c:v>
                </c:pt>
                <c:pt idx="113">
                  <c:v>-8377846.9679580815</c:v>
                </c:pt>
                <c:pt idx="114">
                  <c:v>-8366488.8527588584</c:v>
                </c:pt>
                <c:pt idx="115">
                  <c:v>-8355173.8243473116</c:v>
                </c:pt>
                <c:pt idx="116">
                  <c:v>-8343901.6722751278</c:v>
                </c:pt>
                <c:pt idx="117">
                  <c:v>-8332672.1873363107</c:v>
                </c:pt>
                <c:pt idx="118">
                  <c:v>-8321485.1615586504</c:v>
                </c:pt>
                <c:pt idx="119">
                  <c:v>-8310340.3881952381</c:v>
                </c:pt>
                <c:pt idx="120">
                  <c:v>-8299237.6617160561</c:v>
                </c:pt>
                <c:pt idx="121">
                  <c:v>-8288176.7777996408</c:v>
                </c:pt>
                <c:pt idx="122">
                  <c:v>-8277157.5333247855</c:v>
                </c:pt>
                <c:pt idx="123">
                  <c:v>-8266179.7263623457</c:v>
                </c:pt>
                <c:pt idx="124">
                  <c:v>-8255243.1561670704</c:v>
                </c:pt>
                <c:pt idx="125">
                  <c:v>-8244347.6231695302</c:v>
                </c:pt>
                <c:pt idx="126">
                  <c:v>-8233492.9289680738</c:v>
                </c:pt>
                <c:pt idx="127">
                  <c:v>-8222678.8763208855</c:v>
                </c:pt>
                <c:pt idx="128">
                  <c:v>-8211905.2691380605</c:v>
                </c:pt>
                <c:pt idx="129">
                  <c:v>-8201171.9124737922</c:v>
                </c:pt>
                <c:pt idx="130">
                  <c:v>-8190478.6125185695</c:v>
                </c:pt>
                <c:pt idx="131">
                  <c:v>-8179825.1765914708</c:v>
                </c:pt>
                <c:pt idx="132">
                  <c:v>-8169211.4131325036</c:v>
                </c:pt>
                <c:pt idx="133">
                  <c:v>-8158637.1316949986</c:v>
                </c:pt>
                <c:pt idx="134">
                  <c:v>-8148102.1429380756</c:v>
                </c:pt>
                <c:pt idx="135">
                  <c:v>-8137606.2586191529</c:v>
                </c:pt>
                <c:pt idx="136">
                  <c:v>-8127149.2915865267</c:v>
                </c:pt>
                <c:pt idx="137">
                  <c:v>-8116731.0557720028</c:v>
                </c:pt>
                <c:pt idx="138">
                  <c:v>-8106351.3661835808</c:v>
                </c:pt>
                <c:pt idx="139">
                  <c:v>-8096010.0388981998</c:v>
                </c:pt>
                <c:pt idx="140">
                  <c:v>-8085706.8910545371</c:v>
                </c:pt>
                <c:pt idx="141">
                  <c:v>-8075441.740845874</c:v>
                </c:pt>
                <c:pt idx="142">
                  <c:v>-8065214.4075129833</c:v>
                </c:pt>
                <c:pt idx="143">
                  <c:v>-8055024.7113371128</c:v>
                </c:pt>
                <c:pt idx="144">
                  <c:v>-8044872.4736330006</c:v>
                </c:pt>
                <c:pt idx="145">
                  <c:v>-8034757.5167419333</c:v>
                </c:pt>
                <c:pt idx="146">
                  <c:v>-8024679.6640248885</c:v>
                </c:pt>
                <c:pt idx="147">
                  <c:v>-8014638.7398556927</c:v>
                </c:pt>
                <c:pt idx="148">
                  <c:v>-8004634.5696142651</c:v>
                </c:pt>
                <c:pt idx="149">
                  <c:v>-7994666.9796798872</c:v>
                </c:pt>
                <c:pt idx="150">
                  <c:v>-7984735.7974245399</c:v>
                </c:pt>
                <c:pt idx="151">
                  <c:v>-7974840.8512062784</c:v>
                </c:pt>
                <c:pt idx="152">
                  <c:v>-7964981.9703626754</c:v>
                </c:pt>
                <c:pt idx="153">
                  <c:v>-7955158.9852042906</c:v>
                </c:pt>
                <c:pt idx="154">
                  <c:v>-7945371.7270082049</c:v>
                </c:pt>
                <c:pt idx="155">
                  <c:v>-7935620.0280116079</c:v>
                </c:pt>
                <c:pt idx="156">
                  <c:v>-7925903.7214054167</c:v>
                </c:pt>
                <c:pt idx="157">
                  <c:v>-7916222.6413279576</c:v>
                </c:pt>
                <c:pt idx="158">
                  <c:v>-7906576.622858691</c:v>
                </c:pt>
                <c:pt idx="159">
                  <c:v>-7896965.5020119781</c:v>
                </c:pt>
                <c:pt idx="160">
                  <c:v>-7887389.1157309031</c:v>
                </c:pt>
                <c:pt idx="161">
                  <c:v>-7877847.3018811429</c:v>
                </c:pt>
                <c:pt idx="162">
                  <c:v>-7868339.8992448673</c:v>
                </c:pt>
                <c:pt idx="163">
                  <c:v>-7858866.7475147061</c:v>
                </c:pt>
                <c:pt idx="164">
                  <c:v>-7849427.6872877451</c:v>
                </c:pt>
                <c:pt idx="165">
                  <c:v>-7840022.5600595782</c:v>
                </c:pt>
                <c:pt idx="166">
                  <c:v>-7830651.2082183948</c:v>
                </c:pt>
                <c:pt idx="167">
                  <c:v>-7821313.4750391189</c:v>
                </c:pt>
                <c:pt idx="168">
                  <c:v>-7812009.2046775892</c:v>
                </c:pt>
                <c:pt idx="169">
                  <c:v>-7802738.2421647813</c:v>
                </c:pt>
                <c:pt idx="170">
                  <c:v>-7793500.4334010733</c:v>
                </c:pt>
                <c:pt idx="171">
                  <c:v>-7784295.6251505557</c:v>
                </c:pt>
                <c:pt idx="172">
                  <c:v>-7775123.6650353912</c:v>
                </c:pt>
                <c:pt idx="173">
                  <c:v>-7765984.4015301913</c:v>
                </c:pt>
                <c:pt idx="174">
                  <c:v>-7756877.6839564703</c:v>
                </c:pt>
                <c:pt idx="175">
                  <c:v>-7747803.3624771107</c:v>
                </c:pt>
                <c:pt idx="176">
                  <c:v>-7738761.2880908828</c:v>
                </c:pt>
                <c:pt idx="177">
                  <c:v>-7729751.3126270082</c:v>
                </c:pt>
                <c:pt idx="178">
                  <c:v>-7720773.288739753</c:v>
                </c:pt>
                <c:pt idx="179">
                  <c:v>-7711827.069903072</c:v>
                </c:pt>
                <c:pt idx="180">
                  <c:v>-7702912.5104052797</c:v>
                </c:pt>
                <c:pt idx="181">
                  <c:v>-7694029.465343779</c:v>
                </c:pt>
                <c:pt idx="182">
                  <c:v>-7685177.7906198055</c:v>
                </c:pt>
                <c:pt idx="183">
                  <c:v>-7676357.3429332376</c:v>
                </c:pt>
                <c:pt idx="184">
                  <c:v>-7667567.9797774162</c:v>
                </c:pt>
                <c:pt idx="185">
                  <c:v>-7658809.5594340265</c:v>
                </c:pt>
                <c:pt idx="186">
                  <c:v>-7650081.940968005</c:v>
                </c:pt>
                <c:pt idx="187">
                  <c:v>-7641384.9842224848</c:v>
                </c:pt>
                <c:pt idx="188">
                  <c:v>-7632718.5498137828</c:v>
                </c:pt>
                <c:pt idx="189">
                  <c:v>-7624082.4991264176</c:v>
                </c:pt>
                <c:pt idx="190">
                  <c:v>-7615476.6943081729</c:v>
                </c:pt>
                <c:pt idx="191">
                  <c:v>-7606900.9982651845</c:v>
                </c:pt>
                <c:pt idx="192">
                  <c:v>-7598355.2746570799</c:v>
                </c:pt>
                <c:pt idx="193">
                  <c:v>-7589839.3878921252</c:v>
                </c:pt>
                <c:pt idx="194">
                  <c:v>-7581353.20312245</c:v>
                </c:pt>
                <c:pt idx="195">
                  <c:v>-7572896.5862392653</c:v>
                </c:pt>
                <c:pt idx="196">
                  <c:v>-7564469.4038681425</c:v>
                </c:pt>
                <c:pt idx="197">
                  <c:v>-7556071.523364312</c:v>
                </c:pt>
                <c:pt idx="198">
                  <c:v>-7547702.8128080126</c:v>
                </c:pt>
                <c:pt idx="199">
                  <c:v>-7539363.1409998555</c:v>
                </c:pt>
                <c:pt idx="200">
                  <c:v>-7531052.377456232</c:v>
                </c:pt>
                <c:pt idx="201">
                  <c:v>-7522770.3924047593</c:v>
                </c:pt>
                <c:pt idx="202">
                  <c:v>-7514517.0567797497</c:v>
                </c:pt>
                <c:pt idx="203">
                  <c:v>-7506292.2422177177</c:v>
                </c:pt>
                <c:pt idx="204">
                  <c:v>-7498095.8210529145</c:v>
                </c:pt>
                <c:pt idx="205">
                  <c:v>-7489927.6663129069</c:v>
                </c:pt>
                <c:pt idx="206">
                  <c:v>-7481787.6517141759</c:v>
                </c:pt>
                <c:pt idx="207">
                  <c:v>-7473675.6516577499</c:v>
                </c:pt>
                <c:pt idx="208">
                  <c:v>-7465591.5412248708</c:v>
                </c:pt>
                <c:pt idx="209">
                  <c:v>-7457535.1961727012</c:v>
                </c:pt>
                <c:pt idx="210">
                  <c:v>-7449506.4929300323</c:v>
                </c:pt>
                <c:pt idx="211">
                  <c:v>-7441505.3085930683</c:v>
                </c:pt>
                <c:pt idx="212">
                  <c:v>-7433531.5209211987</c:v>
                </c:pt>
                <c:pt idx="213">
                  <c:v>-7425585.0083328206</c:v>
                </c:pt>
                <c:pt idx="214">
                  <c:v>-7417665.6499011964</c:v>
                </c:pt>
                <c:pt idx="215">
                  <c:v>-7409773.3253503274</c:v>
                </c:pt>
                <c:pt idx="216">
                  <c:v>-7401907.9150508624</c:v>
                </c:pt>
                <c:pt idx="217">
                  <c:v>-7394069.3000160418</c:v>
                </c:pt>
                <c:pt idx="218">
                  <c:v>-7386257.3618976604</c:v>
                </c:pt>
                <c:pt idx="219">
                  <c:v>-7378471.9829820646</c:v>
                </c:pt>
                <c:pt idx="220">
                  <c:v>-7370713.0461861789</c:v>
                </c:pt>
                <c:pt idx="221">
                  <c:v>-7362980.4350535665</c:v>
                </c:pt>
                <c:pt idx="222">
                  <c:v>-7355274.0337504931</c:v>
                </c:pt>
                <c:pt idx="223">
                  <c:v>-7347593.7270620484</c:v>
                </c:pt>
                <c:pt idx="224">
                  <c:v>-7339939.4003882911</c:v>
                </c:pt>
                <c:pt idx="225">
                  <c:v>-7332310.939740398</c:v>
                </c:pt>
                <c:pt idx="226">
                  <c:v>-7324708.2317368612</c:v>
                </c:pt>
                <c:pt idx="227">
                  <c:v>-7317131.1635997128</c:v>
                </c:pt>
                <c:pt idx="228">
                  <c:v>-7309579.6231507659</c:v>
                </c:pt>
                <c:pt idx="229">
                  <c:v>-7302053.4988078866</c:v>
                </c:pt>
                <c:pt idx="230">
                  <c:v>-7294552.6795812976</c:v>
                </c:pt>
                <c:pt idx="231">
                  <c:v>-7287077.0550698955</c:v>
                </c:pt>
                <c:pt idx="232">
                  <c:v>-7279626.5154576097</c:v>
                </c:pt>
                <c:pt idx="233">
                  <c:v>-7272200.9515097765</c:v>
                </c:pt>
                <c:pt idx="234">
                  <c:v>-7264800.2545695407</c:v>
                </c:pt>
                <c:pt idx="235">
                  <c:v>-7257424.31655428</c:v>
                </c:pt>
                <c:pt idx="236">
                  <c:v>-7250073.0299520688</c:v>
                </c:pt>
                <c:pt idx="237">
                  <c:v>-7242746.2878181469</c:v>
                </c:pt>
                <c:pt idx="238">
                  <c:v>-7235443.983771421</c:v>
                </c:pt>
                <c:pt idx="239">
                  <c:v>-7228166.0119910017</c:v>
                </c:pt>
                <c:pt idx="240">
                  <c:v>-7220912.2672127439</c:v>
                </c:pt>
                <c:pt idx="241">
                  <c:v>-7213682.6447258322</c:v>
                </c:pt>
                <c:pt idx="242">
                  <c:v>-7206477.0403693747</c:v>
                </c:pt>
                <c:pt idx="243">
                  <c:v>-7199295.3505290337</c:v>
                </c:pt>
                <c:pt idx="244">
                  <c:v>-7192137.4721336579</c:v>
                </c:pt>
                <c:pt idx="245">
                  <c:v>-7185003.3026519753</c:v>
                </c:pt>
                <c:pt idx="246">
                  <c:v>-7177892.7400892675</c:v>
                </c:pt>
                <c:pt idx="247">
                  <c:v>-7170805.6829840988</c:v>
                </c:pt>
                <c:pt idx="248">
                  <c:v>-7163742.0304050548</c:v>
                </c:pt>
                <c:pt idx="249">
                  <c:v>-7156701.6819474939</c:v>
                </c:pt>
                <c:pt idx="250">
                  <c:v>-7149684.5377303548</c:v>
                </c:pt>
                <c:pt idx="251">
                  <c:v>-7142690.4983929386</c:v>
                </c:pt>
                <c:pt idx="252">
                  <c:v>-7135719.4650917593</c:v>
                </c:pt>
                <c:pt idx="253">
                  <c:v>-7128771.3394973865</c:v>
                </c:pt>
                <c:pt idx="254">
                  <c:v>-7121846.023791315</c:v>
                </c:pt>
                <c:pt idx="255">
                  <c:v>-7114943.4206628725</c:v>
                </c:pt>
                <c:pt idx="256">
                  <c:v>-7108063.4333061259</c:v>
                </c:pt>
                <c:pt idx="257">
                  <c:v>-7101205.9654168244</c:v>
                </c:pt>
                <c:pt idx="258">
                  <c:v>-7094370.9211893575</c:v>
                </c:pt>
                <c:pt idx="259">
                  <c:v>-7087558.2053137347</c:v>
                </c:pt>
                <c:pt idx="260">
                  <c:v>-7080767.7229725933</c:v>
                </c:pt>
                <c:pt idx="261">
                  <c:v>-7073999.3798382087</c:v>
                </c:pt>
                <c:pt idx="262">
                  <c:v>-7067253.0820695478</c:v>
                </c:pt>
                <c:pt idx="263">
                  <c:v>-7060528.7363093253</c:v>
                </c:pt>
                <c:pt idx="264">
                  <c:v>-7053826.2496810919</c:v>
                </c:pt>
                <c:pt idx="265">
                  <c:v>-7047145.5297863316</c:v>
                </c:pt>
                <c:pt idx="266">
                  <c:v>-7040486.4847015915</c:v>
                </c:pt>
                <c:pt idx="267">
                  <c:v>-7033849.0229756162</c:v>
                </c:pt>
                <c:pt idx="268">
                  <c:v>-7027233.0536265243</c:v>
                </c:pt>
                <c:pt idx="269">
                  <c:v>-7020638.4861389687</c:v>
                </c:pt>
                <c:pt idx="270">
                  <c:v>-7014065.2304613637</c:v>
                </c:pt>
                <c:pt idx="271">
                  <c:v>-7007513.1970030814</c:v>
                </c:pt>
                <c:pt idx="272">
                  <c:v>-7000982.2966317087</c:v>
                </c:pt>
                <c:pt idx="273">
                  <c:v>-6994472.4406702965</c:v>
                </c:pt>
                <c:pt idx="274">
                  <c:v>-6987983.5408946397</c:v>
                </c:pt>
                <c:pt idx="275">
                  <c:v>-6981515.5095305666</c:v>
                </c:pt>
                <c:pt idx="276">
                  <c:v>-6975068.2592512649</c:v>
                </c:pt>
                <c:pt idx="277">
                  <c:v>-6968641.7031746041</c:v>
                </c:pt>
                <c:pt idx="278">
                  <c:v>-6962235.7548604887</c:v>
                </c:pt>
                <c:pt idx="279">
                  <c:v>-6955850.3283082265</c:v>
                </c:pt>
                <c:pt idx="280">
                  <c:v>-6949485.3379539177</c:v>
                </c:pt>
                <c:pt idx="281">
                  <c:v>-6943140.6986678522</c:v>
                </c:pt>
                <c:pt idx="282">
                  <c:v>-6936816.3257519379</c:v>
                </c:pt>
                <c:pt idx="283">
                  <c:v>-6930512.1349371355</c:v>
                </c:pt>
                <c:pt idx="284">
                  <c:v>-6924228.0423809215</c:v>
                </c:pt>
                <c:pt idx="285">
                  <c:v>-6917963.9646647479</c:v>
                </c:pt>
                <c:pt idx="286">
                  <c:v>-6911719.8187915506</c:v>
                </c:pt>
                <c:pt idx="287">
                  <c:v>-6905495.5221832432</c:v>
                </c:pt>
                <c:pt idx="288">
                  <c:v>-6899290.9926782483</c:v>
                </c:pt>
                <c:pt idx="289">
                  <c:v>-6893106.1485290388</c:v>
                </c:pt>
                <c:pt idx="290">
                  <c:v>-6886940.9083996862</c:v>
                </c:pt>
                <c:pt idx="291">
                  <c:v>-6880795.1913634529</c:v>
                </c:pt>
                <c:pt idx="292">
                  <c:v>-6874668.9169003647</c:v>
                </c:pt>
                <c:pt idx="293">
                  <c:v>-6868562.0048948247</c:v>
                </c:pt>
                <c:pt idx="294">
                  <c:v>-6862474.3756332388</c:v>
                </c:pt>
                <c:pt idx="295">
                  <c:v>-6856405.9498016508</c:v>
                </c:pt>
                <c:pt idx="296">
                  <c:v>-6850356.6484833974</c:v>
                </c:pt>
                <c:pt idx="297">
                  <c:v>-6844326.3931567781</c:v>
                </c:pt>
                <c:pt idx="298">
                  <c:v>-6838315.1056927396</c:v>
                </c:pt>
                <c:pt idx="299">
                  <c:v>-6832322.7083525844</c:v>
                </c:pt>
                <c:pt idx="300">
                  <c:v>-6826349.1237856764</c:v>
                </c:pt>
              </c:numCache>
            </c:numRef>
          </c:yVal>
        </c:ser>
        <c:ser>
          <c:idx val="1"/>
          <c:order val="1"/>
          <c:tx>
            <c:v>expected, t=0.3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expected3_r_0!$B$17:$B$1000</c:f>
              <c:numCache>
                <c:formatCode>General</c:formatCode>
                <c:ptCount val="984"/>
                <c:pt idx="0">
                  <c:v>1</c:v>
                </c:pt>
                <c:pt idx="1">
                  <c:v>1.0009999999999999</c:v>
                </c:pt>
                <c:pt idx="2">
                  <c:v>1.0019999999999998</c:v>
                </c:pt>
                <c:pt idx="3">
                  <c:v>1.0029999999999997</c:v>
                </c:pt>
                <c:pt idx="4">
                  <c:v>1.0039999999999996</c:v>
                </c:pt>
                <c:pt idx="5">
                  <c:v>1.0049999999999994</c:v>
                </c:pt>
                <c:pt idx="6">
                  <c:v>1.0059999999999993</c:v>
                </c:pt>
                <c:pt idx="7">
                  <c:v>1.0069999999999992</c:v>
                </c:pt>
                <c:pt idx="8">
                  <c:v>1.0079999999999991</c:v>
                </c:pt>
                <c:pt idx="9">
                  <c:v>1.008999999999999</c:v>
                </c:pt>
                <c:pt idx="10">
                  <c:v>1.0099999999999989</c:v>
                </c:pt>
                <c:pt idx="11">
                  <c:v>1.0109999999999988</c:v>
                </c:pt>
                <c:pt idx="12">
                  <c:v>1.0119999999999987</c:v>
                </c:pt>
                <c:pt idx="13">
                  <c:v>1.0129999999999986</c:v>
                </c:pt>
                <c:pt idx="14">
                  <c:v>1.0139999999999985</c:v>
                </c:pt>
                <c:pt idx="15">
                  <c:v>1.0149999999999983</c:v>
                </c:pt>
                <c:pt idx="16">
                  <c:v>1.0159999999999982</c:v>
                </c:pt>
                <c:pt idx="17">
                  <c:v>1.0169999999999981</c:v>
                </c:pt>
                <c:pt idx="18">
                  <c:v>1.017999999999998</c:v>
                </c:pt>
                <c:pt idx="19">
                  <c:v>1.0189999999999979</c:v>
                </c:pt>
                <c:pt idx="20">
                  <c:v>1.0199999999999978</c:v>
                </c:pt>
                <c:pt idx="21">
                  <c:v>1.0209999999999977</c:v>
                </c:pt>
                <c:pt idx="22">
                  <c:v>1.0219999999999976</c:v>
                </c:pt>
                <c:pt idx="23">
                  <c:v>1.0229999999999975</c:v>
                </c:pt>
                <c:pt idx="24">
                  <c:v>1.0239999999999974</c:v>
                </c:pt>
                <c:pt idx="25">
                  <c:v>1.0249999999999972</c:v>
                </c:pt>
                <c:pt idx="26">
                  <c:v>1.0259999999999971</c:v>
                </c:pt>
                <c:pt idx="27">
                  <c:v>1.026999999999997</c:v>
                </c:pt>
                <c:pt idx="28">
                  <c:v>1.0279999999999969</c:v>
                </c:pt>
                <c:pt idx="29">
                  <c:v>1.0289999999999968</c:v>
                </c:pt>
                <c:pt idx="30">
                  <c:v>1.0299999999999967</c:v>
                </c:pt>
                <c:pt idx="31">
                  <c:v>1.0309999999999966</c:v>
                </c:pt>
                <c:pt idx="32">
                  <c:v>1.0319999999999965</c:v>
                </c:pt>
                <c:pt idx="33">
                  <c:v>1.0329999999999964</c:v>
                </c:pt>
                <c:pt idx="34">
                  <c:v>1.0339999999999963</c:v>
                </c:pt>
                <c:pt idx="35">
                  <c:v>1.0349999999999961</c:v>
                </c:pt>
                <c:pt idx="36">
                  <c:v>1.035999999999996</c:v>
                </c:pt>
                <c:pt idx="37">
                  <c:v>1.0369999999999959</c:v>
                </c:pt>
                <c:pt idx="38">
                  <c:v>1.0379999999999958</c:v>
                </c:pt>
                <c:pt idx="39">
                  <c:v>1.0389999999999957</c:v>
                </c:pt>
                <c:pt idx="40">
                  <c:v>1.0399999999999956</c:v>
                </c:pt>
                <c:pt idx="41">
                  <c:v>1.0409999999999955</c:v>
                </c:pt>
                <c:pt idx="42">
                  <c:v>1.0419999999999954</c:v>
                </c:pt>
                <c:pt idx="43">
                  <c:v>1.0429999999999953</c:v>
                </c:pt>
                <c:pt idx="44">
                  <c:v>1.0439999999999952</c:v>
                </c:pt>
                <c:pt idx="45">
                  <c:v>1.044999999999995</c:v>
                </c:pt>
                <c:pt idx="46">
                  <c:v>1.0459999999999949</c:v>
                </c:pt>
                <c:pt idx="47">
                  <c:v>1.0469999999999948</c:v>
                </c:pt>
                <c:pt idx="48">
                  <c:v>1.0479999999999947</c:v>
                </c:pt>
                <c:pt idx="49">
                  <c:v>1.0489999999999946</c:v>
                </c:pt>
                <c:pt idx="50">
                  <c:v>1.0499999999999945</c:v>
                </c:pt>
                <c:pt idx="51">
                  <c:v>1.0509999999999944</c:v>
                </c:pt>
                <c:pt idx="52">
                  <c:v>1.0519999999999943</c:v>
                </c:pt>
                <c:pt idx="53">
                  <c:v>1.0529999999999942</c:v>
                </c:pt>
                <c:pt idx="54">
                  <c:v>1.0539999999999941</c:v>
                </c:pt>
                <c:pt idx="55">
                  <c:v>1.0549999999999939</c:v>
                </c:pt>
                <c:pt idx="56">
                  <c:v>1.0559999999999938</c:v>
                </c:pt>
                <c:pt idx="57">
                  <c:v>1.0569999999999937</c:v>
                </c:pt>
                <c:pt idx="58">
                  <c:v>1.0579999999999936</c:v>
                </c:pt>
                <c:pt idx="59">
                  <c:v>1.0589999999999935</c:v>
                </c:pt>
                <c:pt idx="60">
                  <c:v>1.0599999999999934</c:v>
                </c:pt>
                <c:pt idx="61">
                  <c:v>1.0609999999999933</c:v>
                </c:pt>
                <c:pt idx="62">
                  <c:v>1.0619999999999932</c:v>
                </c:pt>
                <c:pt idx="63">
                  <c:v>1.0629999999999931</c:v>
                </c:pt>
                <c:pt idx="64">
                  <c:v>1.063999999999993</c:v>
                </c:pt>
                <c:pt idx="65">
                  <c:v>1.0649999999999928</c:v>
                </c:pt>
                <c:pt idx="66">
                  <c:v>1.0659999999999927</c:v>
                </c:pt>
                <c:pt idx="67">
                  <c:v>1.0669999999999926</c:v>
                </c:pt>
                <c:pt idx="68">
                  <c:v>1.0679999999999925</c:v>
                </c:pt>
                <c:pt idx="69">
                  <c:v>1.0689999999999924</c:v>
                </c:pt>
                <c:pt idx="70">
                  <c:v>1.0699999999999923</c:v>
                </c:pt>
                <c:pt idx="71">
                  <c:v>1.0709999999999922</c:v>
                </c:pt>
                <c:pt idx="72">
                  <c:v>1.0719999999999921</c:v>
                </c:pt>
                <c:pt idx="73">
                  <c:v>1.072999999999992</c:v>
                </c:pt>
                <c:pt idx="74">
                  <c:v>1.0739999999999919</c:v>
                </c:pt>
                <c:pt idx="75">
                  <c:v>1.0749999999999917</c:v>
                </c:pt>
                <c:pt idx="76">
                  <c:v>1.0759999999999916</c:v>
                </c:pt>
                <c:pt idx="77">
                  <c:v>1.0769999999999915</c:v>
                </c:pt>
                <c:pt idx="78">
                  <c:v>1.0779999999999914</c:v>
                </c:pt>
                <c:pt idx="79">
                  <c:v>1.0789999999999913</c:v>
                </c:pt>
                <c:pt idx="80">
                  <c:v>1.0799999999999912</c:v>
                </c:pt>
                <c:pt idx="81">
                  <c:v>1.0809999999999911</c:v>
                </c:pt>
                <c:pt idx="82">
                  <c:v>1.081999999999991</c:v>
                </c:pt>
                <c:pt idx="83">
                  <c:v>1.0829999999999909</c:v>
                </c:pt>
                <c:pt idx="84">
                  <c:v>1.0839999999999907</c:v>
                </c:pt>
                <c:pt idx="85">
                  <c:v>1.0849999999999906</c:v>
                </c:pt>
                <c:pt idx="86">
                  <c:v>1.0859999999999905</c:v>
                </c:pt>
                <c:pt idx="87">
                  <c:v>1.0869999999999904</c:v>
                </c:pt>
                <c:pt idx="88">
                  <c:v>1.0879999999999903</c:v>
                </c:pt>
                <c:pt idx="89">
                  <c:v>1.0889999999999902</c:v>
                </c:pt>
                <c:pt idx="90">
                  <c:v>1.0899999999999901</c:v>
                </c:pt>
                <c:pt idx="91">
                  <c:v>1.09099999999999</c:v>
                </c:pt>
                <c:pt idx="92">
                  <c:v>1.0919999999999899</c:v>
                </c:pt>
                <c:pt idx="93">
                  <c:v>1.0929999999999898</c:v>
                </c:pt>
                <c:pt idx="94">
                  <c:v>1.0939999999999896</c:v>
                </c:pt>
                <c:pt idx="95">
                  <c:v>1.0949999999999895</c:v>
                </c:pt>
                <c:pt idx="96">
                  <c:v>1.0959999999999894</c:v>
                </c:pt>
                <c:pt idx="97">
                  <c:v>1.0969999999999893</c:v>
                </c:pt>
                <c:pt idx="98">
                  <c:v>1.0979999999999892</c:v>
                </c:pt>
                <c:pt idx="99">
                  <c:v>1.0989999999999891</c:v>
                </c:pt>
                <c:pt idx="100">
                  <c:v>1.099999999999989</c:v>
                </c:pt>
                <c:pt idx="101">
                  <c:v>1.1009999999999889</c:v>
                </c:pt>
                <c:pt idx="102">
                  <c:v>1.1019999999999888</c:v>
                </c:pt>
                <c:pt idx="103">
                  <c:v>1.1029999999999887</c:v>
                </c:pt>
                <c:pt idx="104">
                  <c:v>1.1039999999999885</c:v>
                </c:pt>
                <c:pt idx="105">
                  <c:v>1.1049999999999884</c:v>
                </c:pt>
                <c:pt idx="106">
                  <c:v>1.1059999999999883</c:v>
                </c:pt>
                <c:pt idx="107">
                  <c:v>1.1069999999999882</c:v>
                </c:pt>
                <c:pt idx="108">
                  <c:v>1.1079999999999881</c:v>
                </c:pt>
                <c:pt idx="109">
                  <c:v>1.108999999999988</c:v>
                </c:pt>
                <c:pt idx="110">
                  <c:v>1.1099999999999879</c:v>
                </c:pt>
                <c:pt idx="111">
                  <c:v>1.1109999999999878</c:v>
                </c:pt>
                <c:pt idx="112">
                  <c:v>1.1119999999999877</c:v>
                </c:pt>
                <c:pt idx="113">
                  <c:v>1.1129999999999876</c:v>
                </c:pt>
                <c:pt idx="114">
                  <c:v>1.1139999999999874</c:v>
                </c:pt>
                <c:pt idx="115">
                  <c:v>1.1149999999999873</c:v>
                </c:pt>
                <c:pt idx="116">
                  <c:v>1.1159999999999872</c:v>
                </c:pt>
                <c:pt idx="117">
                  <c:v>1.1169999999999871</c:v>
                </c:pt>
                <c:pt idx="118">
                  <c:v>1.117999999999987</c:v>
                </c:pt>
                <c:pt idx="119">
                  <c:v>1.1189999999999869</c:v>
                </c:pt>
                <c:pt idx="120">
                  <c:v>1.1199999999999868</c:v>
                </c:pt>
                <c:pt idx="121">
                  <c:v>1.1209999999999867</c:v>
                </c:pt>
                <c:pt idx="122">
                  <c:v>1.1219999999999866</c:v>
                </c:pt>
                <c:pt idx="123">
                  <c:v>1.1229999999999865</c:v>
                </c:pt>
                <c:pt idx="124">
                  <c:v>1.1239999999999863</c:v>
                </c:pt>
                <c:pt idx="125">
                  <c:v>1.1249999999999862</c:v>
                </c:pt>
                <c:pt idx="126">
                  <c:v>1.1259999999999861</c:v>
                </c:pt>
                <c:pt idx="127">
                  <c:v>1.126999999999986</c:v>
                </c:pt>
                <c:pt idx="128">
                  <c:v>1.1279999999999859</c:v>
                </c:pt>
                <c:pt idx="129">
                  <c:v>1.1289999999999858</c:v>
                </c:pt>
                <c:pt idx="130">
                  <c:v>1.1299999999999857</c:v>
                </c:pt>
                <c:pt idx="131">
                  <c:v>1.1309999999999856</c:v>
                </c:pt>
                <c:pt idx="132">
                  <c:v>1.1319999999999855</c:v>
                </c:pt>
                <c:pt idx="133">
                  <c:v>1.1329999999999854</c:v>
                </c:pt>
                <c:pt idx="134">
                  <c:v>1.1339999999999852</c:v>
                </c:pt>
                <c:pt idx="135">
                  <c:v>1.1349999999999851</c:v>
                </c:pt>
                <c:pt idx="136">
                  <c:v>1.135999999999985</c:v>
                </c:pt>
                <c:pt idx="137">
                  <c:v>1.1369999999999849</c:v>
                </c:pt>
                <c:pt idx="138">
                  <c:v>1.1379999999999848</c:v>
                </c:pt>
                <c:pt idx="139">
                  <c:v>1.1389999999999847</c:v>
                </c:pt>
                <c:pt idx="140">
                  <c:v>1.1399999999999846</c:v>
                </c:pt>
                <c:pt idx="141">
                  <c:v>1.1409999999999845</c:v>
                </c:pt>
                <c:pt idx="142">
                  <c:v>1.1419999999999844</c:v>
                </c:pt>
                <c:pt idx="143">
                  <c:v>1.1429999999999843</c:v>
                </c:pt>
                <c:pt idx="144">
                  <c:v>1.1439999999999841</c:v>
                </c:pt>
                <c:pt idx="145">
                  <c:v>1.144999999999984</c:v>
                </c:pt>
                <c:pt idx="146">
                  <c:v>1.1459999999999839</c:v>
                </c:pt>
                <c:pt idx="147">
                  <c:v>1.1469999999999838</c:v>
                </c:pt>
                <c:pt idx="148">
                  <c:v>1.1479999999999837</c:v>
                </c:pt>
                <c:pt idx="149">
                  <c:v>1.1489999999999836</c:v>
                </c:pt>
                <c:pt idx="150">
                  <c:v>1.1499999999999835</c:v>
                </c:pt>
                <c:pt idx="151">
                  <c:v>1.1509999999999834</c:v>
                </c:pt>
                <c:pt idx="152">
                  <c:v>1.1519999999999833</c:v>
                </c:pt>
                <c:pt idx="153">
                  <c:v>1.1529999999999831</c:v>
                </c:pt>
                <c:pt idx="154">
                  <c:v>1.153999999999983</c:v>
                </c:pt>
                <c:pt idx="155">
                  <c:v>1.1549999999999829</c:v>
                </c:pt>
                <c:pt idx="156">
                  <c:v>1.1559999999999828</c:v>
                </c:pt>
                <c:pt idx="157">
                  <c:v>1.1569999999999827</c:v>
                </c:pt>
                <c:pt idx="158">
                  <c:v>1.1579999999999826</c:v>
                </c:pt>
                <c:pt idx="159">
                  <c:v>1.1589999999999825</c:v>
                </c:pt>
                <c:pt idx="160">
                  <c:v>1.1599999999999824</c:v>
                </c:pt>
                <c:pt idx="161">
                  <c:v>1.1609999999999823</c:v>
                </c:pt>
                <c:pt idx="162">
                  <c:v>1.1619999999999822</c:v>
                </c:pt>
                <c:pt idx="163">
                  <c:v>1.162999999999982</c:v>
                </c:pt>
                <c:pt idx="164">
                  <c:v>1.1639999999999819</c:v>
                </c:pt>
                <c:pt idx="165">
                  <c:v>1.1649999999999818</c:v>
                </c:pt>
                <c:pt idx="166">
                  <c:v>1.1659999999999817</c:v>
                </c:pt>
                <c:pt idx="167">
                  <c:v>1.1669999999999816</c:v>
                </c:pt>
                <c:pt idx="168">
                  <c:v>1.1679999999999815</c:v>
                </c:pt>
                <c:pt idx="169">
                  <c:v>1.1689999999999814</c:v>
                </c:pt>
                <c:pt idx="170">
                  <c:v>1.1699999999999813</c:v>
                </c:pt>
                <c:pt idx="171">
                  <c:v>1.1709999999999812</c:v>
                </c:pt>
                <c:pt idx="172">
                  <c:v>1.1719999999999811</c:v>
                </c:pt>
                <c:pt idx="173">
                  <c:v>1.1729999999999809</c:v>
                </c:pt>
                <c:pt idx="174">
                  <c:v>1.1739999999999808</c:v>
                </c:pt>
                <c:pt idx="175">
                  <c:v>1.1749999999999807</c:v>
                </c:pt>
                <c:pt idx="176">
                  <c:v>1.1759999999999806</c:v>
                </c:pt>
                <c:pt idx="177">
                  <c:v>1.1769999999999805</c:v>
                </c:pt>
                <c:pt idx="178">
                  <c:v>1.1779999999999804</c:v>
                </c:pt>
                <c:pt idx="179">
                  <c:v>1.1789999999999803</c:v>
                </c:pt>
                <c:pt idx="180">
                  <c:v>1.1799999999999802</c:v>
                </c:pt>
                <c:pt idx="181">
                  <c:v>1.1809999999999801</c:v>
                </c:pt>
                <c:pt idx="182">
                  <c:v>1.18199999999998</c:v>
                </c:pt>
                <c:pt idx="183">
                  <c:v>1.1829999999999798</c:v>
                </c:pt>
                <c:pt idx="184">
                  <c:v>1.1839999999999797</c:v>
                </c:pt>
                <c:pt idx="185">
                  <c:v>1.1849999999999796</c:v>
                </c:pt>
                <c:pt idx="186">
                  <c:v>1.1859999999999795</c:v>
                </c:pt>
                <c:pt idx="187">
                  <c:v>1.1869999999999794</c:v>
                </c:pt>
                <c:pt idx="188">
                  <c:v>1.1879999999999793</c:v>
                </c:pt>
                <c:pt idx="189">
                  <c:v>1.1889999999999792</c:v>
                </c:pt>
                <c:pt idx="190">
                  <c:v>1.1899999999999791</c:v>
                </c:pt>
                <c:pt idx="191">
                  <c:v>1.190999999999979</c:v>
                </c:pt>
                <c:pt idx="192">
                  <c:v>1.1919999999999789</c:v>
                </c:pt>
                <c:pt idx="193">
                  <c:v>1.1929999999999787</c:v>
                </c:pt>
                <c:pt idx="194">
                  <c:v>1.1939999999999786</c:v>
                </c:pt>
                <c:pt idx="195">
                  <c:v>1.1949999999999785</c:v>
                </c:pt>
                <c:pt idx="196">
                  <c:v>1.1959999999999784</c:v>
                </c:pt>
                <c:pt idx="197">
                  <c:v>1.1969999999999783</c:v>
                </c:pt>
                <c:pt idx="198">
                  <c:v>1.1979999999999782</c:v>
                </c:pt>
                <c:pt idx="199">
                  <c:v>1.1989999999999781</c:v>
                </c:pt>
                <c:pt idx="200">
                  <c:v>1.199999999999978</c:v>
                </c:pt>
                <c:pt idx="201">
                  <c:v>1.2009999999999779</c:v>
                </c:pt>
                <c:pt idx="202">
                  <c:v>1.2019999999999778</c:v>
                </c:pt>
                <c:pt idx="203">
                  <c:v>1.2029999999999776</c:v>
                </c:pt>
                <c:pt idx="204">
                  <c:v>1.2039999999999775</c:v>
                </c:pt>
                <c:pt idx="205">
                  <c:v>1.2049999999999774</c:v>
                </c:pt>
                <c:pt idx="206">
                  <c:v>1.2059999999999773</c:v>
                </c:pt>
                <c:pt idx="207">
                  <c:v>1.2069999999999772</c:v>
                </c:pt>
                <c:pt idx="208">
                  <c:v>1.2079999999999771</c:v>
                </c:pt>
                <c:pt idx="209">
                  <c:v>1.208999999999977</c:v>
                </c:pt>
                <c:pt idx="210">
                  <c:v>1.2099999999999769</c:v>
                </c:pt>
                <c:pt idx="211">
                  <c:v>1.2109999999999768</c:v>
                </c:pt>
                <c:pt idx="212">
                  <c:v>1.2119999999999767</c:v>
                </c:pt>
                <c:pt idx="213">
                  <c:v>1.2129999999999765</c:v>
                </c:pt>
                <c:pt idx="214">
                  <c:v>1.2139999999999764</c:v>
                </c:pt>
                <c:pt idx="215">
                  <c:v>1.2149999999999763</c:v>
                </c:pt>
                <c:pt idx="216">
                  <c:v>1.2159999999999762</c:v>
                </c:pt>
                <c:pt idx="217">
                  <c:v>1.2169999999999761</c:v>
                </c:pt>
                <c:pt idx="218">
                  <c:v>1.217999999999976</c:v>
                </c:pt>
                <c:pt idx="219">
                  <c:v>1.2189999999999759</c:v>
                </c:pt>
                <c:pt idx="220">
                  <c:v>1.2199999999999758</c:v>
                </c:pt>
                <c:pt idx="221">
                  <c:v>1.2209999999999757</c:v>
                </c:pt>
                <c:pt idx="222">
                  <c:v>1.2219999999999756</c:v>
                </c:pt>
                <c:pt idx="223">
                  <c:v>1.2229999999999754</c:v>
                </c:pt>
                <c:pt idx="224">
                  <c:v>1.2239999999999753</c:v>
                </c:pt>
                <c:pt idx="225">
                  <c:v>1.2249999999999752</c:v>
                </c:pt>
                <c:pt idx="226">
                  <c:v>1.2259999999999751</c:v>
                </c:pt>
                <c:pt idx="227">
                  <c:v>1.226999999999975</c:v>
                </c:pt>
                <c:pt idx="228">
                  <c:v>1.2279999999999749</c:v>
                </c:pt>
                <c:pt idx="229">
                  <c:v>1.2289999999999748</c:v>
                </c:pt>
                <c:pt idx="230">
                  <c:v>1.2299999999999747</c:v>
                </c:pt>
                <c:pt idx="231">
                  <c:v>1.2309999999999746</c:v>
                </c:pt>
                <c:pt idx="232">
                  <c:v>1.2319999999999744</c:v>
                </c:pt>
                <c:pt idx="233">
                  <c:v>1.2329999999999743</c:v>
                </c:pt>
                <c:pt idx="234">
                  <c:v>1.2339999999999742</c:v>
                </c:pt>
                <c:pt idx="235">
                  <c:v>1.2349999999999741</c:v>
                </c:pt>
                <c:pt idx="236">
                  <c:v>1.235999999999974</c:v>
                </c:pt>
                <c:pt idx="237">
                  <c:v>1.2369999999999739</c:v>
                </c:pt>
                <c:pt idx="238">
                  <c:v>1.2379999999999738</c:v>
                </c:pt>
                <c:pt idx="239">
                  <c:v>1.2389999999999737</c:v>
                </c:pt>
                <c:pt idx="240">
                  <c:v>1.2399999999999736</c:v>
                </c:pt>
                <c:pt idx="241">
                  <c:v>1.2409999999999735</c:v>
                </c:pt>
                <c:pt idx="242">
                  <c:v>1.2419999999999733</c:v>
                </c:pt>
                <c:pt idx="243">
                  <c:v>1.2429999999999732</c:v>
                </c:pt>
                <c:pt idx="244">
                  <c:v>1.2439999999999731</c:v>
                </c:pt>
                <c:pt idx="245">
                  <c:v>1.244999999999973</c:v>
                </c:pt>
                <c:pt idx="246">
                  <c:v>1.2459999999999729</c:v>
                </c:pt>
                <c:pt idx="247">
                  <c:v>1.2469999999999728</c:v>
                </c:pt>
                <c:pt idx="248">
                  <c:v>1.2479999999999727</c:v>
                </c:pt>
                <c:pt idx="249">
                  <c:v>1.2489999999999726</c:v>
                </c:pt>
                <c:pt idx="250">
                  <c:v>1.2499999999999725</c:v>
                </c:pt>
                <c:pt idx="251">
                  <c:v>1.2509999999999724</c:v>
                </c:pt>
                <c:pt idx="252">
                  <c:v>1.2519999999999722</c:v>
                </c:pt>
                <c:pt idx="253">
                  <c:v>1.2529999999999721</c:v>
                </c:pt>
                <c:pt idx="254">
                  <c:v>1.253999999999972</c:v>
                </c:pt>
                <c:pt idx="255">
                  <c:v>1.2549999999999719</c:v>
                </c:pt>
                <c:pt idx="256">
                  <c:v>1.2559999999999718</c:v>
                </c:pt>
                <c:pt idx="257">
                  <c:v>1.2569999999999717</c:v>
                </c:pt>
                <c:pt idx="258">
                  <c:v>1.2579999999999716</c:v>
                </c:pt>
                <c:pt idx="259">
                  <c:v>1.2589999999999715</c:v>
                </c:pt>
                <c:pt idx="260">
                  <c:v>1.2599999999999714</c:v>
                </c:pt>
                <c:pt idx="261">
                  <c:v>1.2609999999999713</c:v>
                </c:pt>
                <c:pt idx="262">
                  <c:v>1.2619999999999711</c:v>
                </c:pt>
                <c:pt idx="263">
                  <c:v>1.262999999999971</c:v>
                </c:pt>
                <c:pt idx="264">
                  <c:v>1.2639999999999709</c:v>
                </c:pt>
                <c:pt idx="265">
                  <c:v>1.2649999999999708</c:v>
                </c:pt>
                <c:pt idx="266">
                  <c:v>1.2659999999999707</c:v>
                </c:pt>
                <c:pt idx="267">
                  <c:v>1.2669999999999706</c:v>
                </c:pt>
                <c:pt idx="268">
                  <c:v>1.2679999999999705</c:v>
                </c:pt>
                <c:pt idx="269">
                  <c:v>1.2689999999999704</c:v>
                </c:pt>
                <c:pt idx="270">
                  <c:v>1.2699999999999703</c:v>
                </c:pt>
                <c:pt idx="271">
                  <c:v>1.2709999999999702</c:v>
                </c:pt>
                <c:pt idx="272">
                  <c:v>1.27199999999997</c:v>
                </c:pt>
                <c:pt idx="273">
                  <c:v>1.2729999999999699</c:v>
                </c:pt>
                <c:pt idx="274">
                  <c:v>1.2739999999999698</c:v>
                </c:pt>
                <c:pt idx="275">
                  <c:v>1.2749999999999697</c:v>
                </c:pt>
                <c:pt idx="276">
                  <c:v>1.2759999999999696</c:v>
                </c:pt>
                <c:pt idx="277">
                  <c:v>1.2769999999999695</c:v>
                </c:pt>
                <c:pt idx="278">
                  <c:v>1.2779999999999694</c:v>
                </c:pt>
                <c:pt idx="279">
                  <c:v>1.2789999999999693</c:v>
                </c:pt>
                <c:pt idx="280">
                  <c:v>1.2799999999999692</c:v>
                </c:pt>
                <c:pt idx="281">
                  <c:v>1.2809999999999691</c:v>
                </c:pt>
                <c:pt idx="282">
                  <c:v>1.2819999999999689</c:v>
                </c:pt>
                <c:pt idx="283">
                  <c:v>1.2829999999999688</c:v>
                </c:pt>
                <c:pt idx="284">
                  <c:v>1.2839999999999687</c:v>
                </c:pt>
                <c:pt idx="285">
                  <c:v>1.2849999999999686</c:v>
                </c:pt>
                <c:pt idx="286">
                  <c:v>1.2859999999999685</c:v>
                </c:pt>
                <c:pt idx="287">
                  <c:v>1.2869999999999684</c:v>
                </c:pt>
                <c:pt idx="288">
                  <c:v>1.2879999999999683</c:v>
                </c:pt>
                <c:pt idx="289">
                  <c:v>1.2889999999999682</c:v>
                </c:pt>
                <c:pt idx="290">
                  <c:v>1.2899999999999681</c:v>
                </c:pt>
                <c:pt idx="291">
                  <c:v>1.290999999999968</c:v>
                </c:pt>
                <c:pt idx="292">
                  <c:v>1.2919999999999678</c:v>
                </c:pt>
                <c:pt idx="293">
                  <c:v>1.2929999999999677</c:v>
                </c:pt>
                <c:pt idx="294">
                  <c:v>1.2939999999999676</c:v>
                </c:pt>
                <c:pt idx="295">
                  <c:v>1.2949999999999675</c:v>
                </c:pt>
                <c:pt idx="296">
                  <c:v>1.2959999999999674</c:v>
                </c:pt>
                <c:pt idx="297">
                  <c:v>1.2969999999999673</c:v>
                </c:pt>
                <c:pt idx="298">
                  <c:v>1.2979999999999672</c:v>
                </c:pt>
                <c:pt idx="299">
                  <c:v>1.2989999999999671</c:v>
                </c:pt>
                <c:pt idx="300">
                  <c:v>1.299999999999967</c:v>
                </c:pt>
              </c:numCache>
            </c:numRef>
          </c:xVal>
          <c:yVal>
            <c:numRef>
              <c:f>expected3_r_0!$V$17:$V$1000</c:f>
              <c:numCache>
                <c:formatCode>0.000000000000000E+00</c:formatCode>
                <c:ptCount val="984"/>
                <c:pt idx="0">
                  <c:v>-8933693.1852690466</c:v>
                </c:pt>
                <c:pt idx="1">
                  <c:v>-8944151.9122124389</c:v>
                </c:pt>
                <c:pt idx="2">
                  <c:v>-8954616.1320421752</c:v>
                </c:pt>
                <c:pt idx="3">
                  <c:v>-8965057.4508900158</c:v>
                </c:pt>
                <c:pt idx="4">
                  <c:v>-8975447.7222838849</c:v>
                </c:pt>
                <c:pt idx="5">
                  <c:v>-8985759.1323827226</c:v>
                </c:pt>
                <c:pt idx="6">
                  <c:v>-8995964.2838395406</c:v>
                </c:pt>
                <c:pt idx="7">
                  <c:v>-9006036.2768069841</c:v>
                </c:pt>
                <c:pt idx="8">
                  <c:v>-9015948.7886128724</c:v>
                </c:pt>
                <c:pt idx="9">
                  <c:v>-9025676.149657134</c:v>
                </c:pt>
                <c:pt idx="10">
                  <c:v>-9035193.4164254963</c:v>
                </c:pt>
                <c:pt idx="11">
                  <c:v>-9044476.4408185855</c:v>
                </c:pt>
                <c:pt idx="12">
                  <c:v>-9053501.9376376309</c:v>
                </c:pt>
                <c:pt idx="13">
                  <c:v>-9062247.5400733277</c:v>
                </c:pt>
                <c:pt idx="14">
                  <c:v>-9070691.8633787427</c:v>
                </c:pt>
                <c:pt idx="15">
                  <c:v>-9078814.5530819371</c:v>
                </c:pt>
                <c:pt idx="16">
                  <c:v>-9086596.3329278473</c:v>
                </c:pt>
                <c:pt idx="17">
                  <c:v>-9094019.0468736924</c:v>
                </c:pt>
                <c:pt idx="18">
                  <c:v>-9101065.7001047712</c:v>
                </c:pt>
                <c:pt idx="19">
                  <c:v>-9107720.4773955122</c:v>
                </c:pt>
                <c:pt idx="20">
                  <c:v>-9113968.7855936158</c:v>
                </c:pt>
                <c:pt idx="21">
                  <c:v>-9119797.264793925</c:v>
                </c:pt>
                <c:pt idx="22">
                  <c:v>-9125193.8055789173</c:v>
                </c:pt>
                <c:pt idx="23">
                  <c:v>-9130147.5587467998</c:v>
                </c:pt>
                <c:pt idx="24">
                  <c:v>-9134648.9396636784</c:v>
                </c:pt>
                <c:pt idx="25">
                  <c:v>-9138689.6385760233</c:v>
                </c:pt>
                <c:pt idx="26">
                  <c:v>-9142262.5779405292</c:v>
                </c:pt>
                <c:pt idx="27">
                  <c:v>-9145361.9489436261</c:v>
                </c:pt>
                <c:pt idx="28">
                  <c:v>-9147983.1678473912</c:v>
                </c:pt>
                <c:pt idx="29">
                  <c:v>-9150122.8619196564</c:v>
                </c:pt>
                <c:pt idx="30">
                  <c:v>-9151778.8447216135</c:v>
                </c:pt>
                <c:pt idx="31">
                  <c:v>-9152950.1011075713</c:v>
                </c:pt>
                <c:pt idx="32">
                  <c:v>-9153636.4503277466</c:v>
                </c:pt>
                <c:pt idx="33">
                  <c:v>-9153839.6546532996</c:v>
                </c:pt>
                <c:pt idx="34">
                  <c:v>-9153561.5673729815</c:v>
                </c:pt>
                <c:pt idx="35">
                  <c:v>-9152805.5593572352</c:v>
                </c:pt>
                <c:pt idx="36">
                  <c:v>-9151575.7711566687</c:v>
                </c:pt>
                <c:pt idx="37">
                  <c:v>-9149877.3249521405</c:v>
                </c:pt>
                <c:pt idx="38">
                  <c:v>-9147716.2077278681</c:v>
                </c:pt>
                <c:pt idx="39">
                  <c:v>-9145099.2204225566</c:v>
                </c:pt>
                <c:pt idx="40">
                  <c:v>-9142033.9666794538</c:v>
                </c:pt>
                <c:pt idx="41">
                  <c:v>-9138528.6367947534</c:v>
                </c:pt>
                <c:pt idx="42">
                  <c:v>-9134592.1967328396</c:v>
                </c:pt>
                <c:pt idx="43">
                  <c:v>-9130234.1712783705</c:v>
                </c:pt>
                <c:pt idx="44">
                  <c:v>-9125464.6647198983</c:v>
                </c:pt>
                <c:pt idx="45">
                  <c:v>-9120294.1726805139</c:v>
                </c:pt>
                <c:pt idx="46">
                  <c:v>-9114733.7503997982</c:v>
                </c:pt>
                <c:pt idx="47">
                  <c:v>-9108794.7262759674</c:v>
                </c:pt>
                <c:pt idx="48">
                  <c:v>-9102488.857027771</c:v>
                </c:pt>
                <c:pt idx="49">
                  <c:v>-9095828.0883687511</c:v>
                </c:pt>
                <c:pt idx="50">
                  <c:v>-9088824.6772614103</c:v>
                </c:pt>
                <c:pt idx="51">
                  <c:v>-9081490.9827199895</c:v>
                </c:pt>
                <c:pt idx="52">
                  <c:v>-9073839.5708095711</c:v>
                </c:pt>
                <c:pt idx="53">
                  <c:v>-9065883.0386028979</c:v>
                </c:pt>
                <c:pt idx="54">
                  <c:v>-9057634.038306307</c:v>
                </c:pt>
                <c:pt idx="55">
                  <c:v>-9049105.2611922212</c:v>
                </c:pt>
                <c:pt idx="56">
                  <c:v>-9040309.3236155696</c:v>
                </c:pt>
                <c:pt idx="57">
                  <c:v>-9031258.776678171</c:v>
                </c:pt>
                <c:pt idx="58">
                  <c:v>-9021966.0927842874</c:v>
                </c:pt>
                <c:pt idx="59">
                  <c:v>-9012443.5759223979</c:v>
                </c:pt>
                <c:pt idx="60">
                  <c:v>-9002703.3740552831</c:v>
                </c:pt>
                <c:pt idx="61">
                  <c:v>-8992757.4352355525</c:v>
                </c:pt>
                <c:pt idx="62">
                  <c:v>-8982617.5053382572</c:v>
                </c:pt>
                <c:pt idx="63">
                  <c:v>-8972295.0696051568</c:v>
                </c:pt>
                <c:pt idx="64">
                  <c:v>-8961801.3587026596</c:v>
                </c:pt>
                <c:pt idx="65">
                  <c:v>-8951147.3200984858</c:v>
                </c:pt>
                <c:pt idx="66">
                  <c:v>-8940343.6185736265</c:v>
                </c:pt>
                <c:pt idx="67">
                  <c:v>-8929400.5972321443</c:v>
                </c:pt>
                <c:pt idx="68">
                  <c:v>-8918328.2847678941</c:v>
                </c:pt>
                <c:pt idx="69">
                  <c:v>-8907136.3812149316</c:v>
                </c:pt>
                <c:pt idx="70">
                  <c:v>-8895834.2483537402</c:v>
                </c:pt>
                <c:pt idx="71">
                  <c:v>-8884430.9141430818</c:v>
                </c:pt>
                <c:pt idx="72">
                  <c:v>-8872935.0531959571</c:v>
                </c:pt>
                <c:pt idx="73">
                  <c:v>-8861354.9960536379</c:v>
                </c:pt>
                <c:pt idx="74">
                  <c:v>-8849698.7255481016</c:v>
                </c:pt>
                <c:pt idx="75">
                  <c:v>-8837973.877675768</c:v>
                </c:pt>
                <c:pt idx="76">
                  <c:v>-8826187.7437840793</c:v>
                </c:pt>
                <c:pt idx="77">
                  <c:v>-8814347.2729695458</c:v>
                </c:pt>
                <c:pt idx="78">
                  <c:v>-8802459.0807863418</c:v>
                </c:pt>
                <c:pt idx="79">
                  <c:v>-8790529.4479919914</c:v>
                </c:pt>
                <c:pt idx="80">
                  <c:v>-8778564.3317486346</c:v>
                </c:pt>
                <c:pt idx="81">
                  <c:v>-8766569.3714850023</c:v>
                </c:pt>
                <c:pt idx="82">
                  <c:v>-8754549.896760907</c:v>
                </c:pt>
                <c:pt idx="83">
                  <c:v>-8742510.9357319139</c:v>
                </c:pt>
                <c:pt idx="84">
                  <c:v>-8730457.2241244372</c:v>
                </c:pt>
                <c:pt idx="85">
                  <c:v>-8718393.214216467</c:v>
                </c:pt>
                <c:pt idx="86">
                  <c:v>-8706323.0863549635</c:v>
                </c:pt>
                <c:pt idx="87">
                  <c:v>-8694250.7561375555</c:v>
                </c:pt>
                <c:pt idx="88">
                  <c:v>-8682179.8866369762</c:v>
                </c:pt>
                <c:pt idx="89">
                  <c:v>-8670113.898190733</c:v>
                </c:pt>
                <c:pt idx="90">
                  <c:v>-8658055.9788029157</c:v>
                </c:pt>
                <c:pt idx="91">
                  <c:v>-8646009.0945558026</c:v>
                </c:pt>
                <c:pt idx="92">
                  <c:v>-8633975.999979144</c:v>
                </c:pt>
                <c:pt idx="93">
                  <c:v>-8621959.2483300008</c:v>
                </c:pt>
                <c:pt idx="94">
                  <c:v>-8609961.2017406896</c:v>
                </c:pt>
                <c:pt idx="95">
                  <c:v>-8597984.0411969051</c:v>
                </c:pt>
                <c:pt idx="96">
                  <c:v>-8586029.7763126474</c:v>
                </c:pt>
                <c:pt idx="97">
                  <c:v>-8574100.2547859848</c:v>
                </c:pt>
                <c:pt idx="98">
                  <c:v>-8562197.1720507964</c:v>
                </c:pt>
                <c:pt idx="99">
                  <c:v>-8550322.079699723</c:v>
                </c:pt>
                <c:pt idx="100">
                  <c:v>-8538476.3946095966</c:v>
                </c:pt>
                <c:pt idx="101">
                  <c:v>-8526661.4072294887</c:v>
                </c:pt>
                <c:pt idx="102">
                  <c:v>-8514878.2896592263</c:v>
                </c:pt>
                <c:pt idx="103">
                  <c:v>-8503128.1033985801</c:v>
                </c:pt>
                <c:pt idx="104">
                  <c:v>-8491411.8067617863</c:v>
                </c:pt>
                <c:pt idx="105">
                  <c:v>-8479730.2619546242</c:v>
                </c:pt>
                <c:pt idx="106">
                  <c:v>-8468084.2418135516</c:v>
                </c:pt>
                <c:pt idx="107">
                  <c:v>-8456474.4362083115</c:v>
                </c:pt>
                <c:pt idx="108">
                  <c:v>-8444901.4581114165</c:v>
                </c:pt>
                <c:pt idx="109">
                  <c:v>-8433365.8493393343</c:v>
                </c:pt>
                <c:pt idx="110">
                  <c:v>-8421868.0859717969</c:v>
                </c:pt>
                <c:pt idx="111">
                  <c:v>-8410408.5834567007</c:v>
                </c:pt>
                <c:pt idx="112">
                  <c:v>-8398987.7014092132</c:v>
                </c:pt>
                <c:pt idx="113">
                  <c:v>-8387605.7481145505</c:v>
                </c:pt>
                <c:pt idx="114">
                  <c:v>-8376262.9847445544</c:v>
                </c:pt>
                <c:pt idx="115">
                  <c:v>-8364959.6292924993</c:v>
                </c:pt>
                <c:pt idx="116">
                  <c:v>-8353695.860276619</c:v>
                </c:pt>
                <c:pt idx="117">
                  <c:v>-8342471.8201216757</c:v>
                </c:pt>
                <c:pt idx="118">
                  <c:v>-8331287.6183719309</c:v>
                </c:pt>
                <c:pt idx="119">
                  <c:v>-8320143.3346364545</c:v>
                </c:pt>
                <c:pt idx="120">
                  <c:v>-8309039.0213248646</c:v>
                </c:pt>
                <c:pt idx="121">
                  <c:v>-8297974.7061771126</c:v>
                </c:pt>
                <c:pt idx="122">
                  <c:v>-8286950.3945987765</c:v>
                </c:pt>
                <c:pt idx="123">
                  <c:v>-8275966.0718132835</c:v>
                </c:pt>
                <c:pt idx="124">
                  <c:v>-8265021.7048420291</c:v>
                </c:pt>
                <c:pt idx="125">
                  <c:v>-8254117.2443232341</c:v>
                </c:pt>
                <c:pt idx="126">
                  <c:v>-8243252.6261798861</c:v>
                </c:pt>
                <c:pt idx="127">
                  <c:v>-8232427.7731468808</c:v>
                </c:pt>
                <c:pt idx="128">
                  <c:v>-8221642.5961669441</c:v>
                </c:pt>
                <c:pt idx="129">
                  <c:v>-8210896.9956646413</c:v>
                </c:pt>
                <c:pt idx="130">
                  <c:v>-8200190.8627072172</c:v>
                </c:pt>
                <c:pt idx="131">
                  <c:v>-8189524.0800607186</c:v>
                </c:pt>
                <c:pt idx="132">
                  <c:v>-8178896.5231492892</c:v>
                </c:pt>
                <c:pt idx="133">
                  <c:v>-8168308.0609251671</c:v>
                </c:pt>
                <c:pt idx="134">
                  <c:v>-8157758.5566564966</c:v>
                </c:pt>
                <c:pt idx="135">
                  <c:v>-8147247.868639553</c:v>
                </c:pt>
                <c:pt idx="136">
                  <c:v>-8136775.8508416759</c:v>
                </c:pt>
                <c:pt idx="137">
                  <c:v>-8126342.3534807237</c:v>
                </c:pt>
                <c:pt idx="138">
                  <c:v>-8115947.2235464966</c:v>
                </c:pt>
                <c:pt idx="139">
                  <c:v>-8105590.3052692115</c:v>
                </c:pt>
                <c:pt idx="140">
                  <c:v>-8095271.4405397344</c:v>
                </c:pt>
                <c:pt idx="141">
                  <c:v>-8084990.4692859435</c:v>
                </c:pt>
                <c:pt idx="142">
                  <c:v>-8074747.2298092153</c:v>
                </c:pt>
                <c:pt idx="143">
                  <c:v>-8064541.5590848401</c:v>
                </c:pt>
                <c:pt idx="144">
                  <c:v>-8054373.2930297181</c:v>
                </c:pt>
                <c:pt idx="145">
                  <c:v>-8044242.266740473</c:v>
                </c:pt>
                <c:pt idx="146">
                  <c:v>-8034148.3147051698</c:v>
                </c:pt>
                <c:pt idx="147">
                  <c:v>-8024091.2709905207</c:v>
                </c:pt>
                <c:pt idx="148">
                  <c:v>-8014070.9694080353</c:v>
                </c:pt>
                <c:pt idx="149">
                  <c:v>-8004087.2436604928</c:v>
                </c:pt>
                <c:pt idx="150">
                  <c:v>-7994139.9274711292</c:v>
                </c:pt>
                <c:pt idx="151">
                  <c:v>-7984228.8546972303</c:v>
                </c:pt>
                <c:pt idx="152">
                  <c:v>-7974353.859429853</c:v>
                </c:pt>
                <c:pt idx="153">
                  <c:v>-7964514.7760811131</c:v>
                </c:pt>
                <c:pt idx="154">
                  <c:v>-7954711.4394604312</c:v>
                </c:pt>
                <c:pt idx="155">
                  <c:v>-7944943.6848409437</c:v>
                </c:pt>
                <c:pt idx="156">
                  <c:v>-7935211.3480171598</c:v>
                </c:pt>
                <c:pt idx="157">
                  <c:v>-7925514.2653548839</c:v>
                </c:pt>
                <c:pt idx="158">
                  <c:v>-7915852.2738342471</c:v>
                </c:pt>
                <c:pt idx="159">
                  <c:v>-7906225.2110867025</c:v>
                </c:pt>
                <c:pt idx="160">
                  <c:v>-7896632.9154266231</c:v>
                </c:pt>
                <c:pt idx="161">
                  <c:v>-7887075.2258782014</c:v>
                </c:pt>
                <c:pt idx="162">
                  <c:v>-7877551.9821981611</c:v>
                </c:pt>
                <c:pt idx="163">
                  <c:v>-7868063.0248948373</c:v>
                </c:pt>
                <c:pt idx="164">
                  <c:v>-7858608.1952440301</c:v>
                </c:pt>
                <c:pt idx="165">
                  <c:v>-7849187.3353020493</c:v>
                </c:pt>
                <c:pt idx="166">
                  <c:v>-7839800.2879163027</c:v>
                </c:pt>
                <c:pt idx="167">
                  <c:v>-7830446.8967337403</c:v>
                </c:pt>
                <c:pt idx="168">
                  <c:v>-7821127.0062074177</c:v>
                </c:pt>
                <c:pt idx="169">
                  <c:v>-7811840.4616014278</c:v>
                </c:pt>
                <c:pt idx="170">
                  <c:v>-7802587.1089944318</c:v>
                </c:pt>
                <c:pt idx="171">
                  <c:v>-7793366.7952819485</c:v>
                </c:pt>
                <c:pt idx="172">
                  <c:v>-7784179.3681775965</c:v>
                </c:pt>
                <c:pt idx="173">
                  <c:v>-7775024.6762133911</c:v>
                </c:pt>
                <c:pt idx="174">
                  <c:v>-7765902.5687392969</c:v>
                </c:pt>
                <c:pt idx="175">
                  <c:v>-7756812.8959220555</c:v>
                </c:pt>
                <c:pt idx="176">
                  <c:v>-7747755.5087434556</c:v>
                </c:pt>
                <c:pt idx="177">
                  <c:v>-7738730.258998109</c:v>
                </c:pt>
                <c:pt idx="178">
                  <c:v>-7729736.9992907885</c:v>
                </c:pt>
                <c:pt idx="179">
                  <c:v>-7720775.5830334155</c:v>
                </c:pt>
                <c:pt idx="180">
                  <c:v>-7711845.8644417329</c:v>
                </c:pt>
                <c:pt idx="181">
                  <c:v>-7702947.6985317376</c:v>
                </c:pt>
                <c:pt idx="182">
                  <c:v>-7694080.9411158841</c:v>
                </c:pt>
                <c:pt idx="183">
                  <c:v>-7685245.4487991184</c:v>
                </c:pt>
                <c:pt idx="184">
                  <c:v>-7676441.0789747536</c:v>
                </c:pt>
                <c:pt idx="185">
                  <c:v>-7667667.6898202347</c:v>
                </c:pt>
                <c:pt idx="186">
                  <c:v>-7658925.1402927972</c:v>
                </c:pt>
                <c:pt idx="187">
                  <c:v>-7650213.2901250552</c:v>
                </c:pt>
                <c:pt idx="188">
                  <c:v>-7641531.9998205202</c:v>
                </c:pt>
                <c:pt idx="189">
                  <c:v>-7632881.130649074</c:v>
                </c:pt>
                <c:pt idx="190">
                  <c:v>-7624260.5446424149</c:v>
                </c:pt>
                <c:pt idx="191">
                  <c:v>-7615670.1045894623</c:v>
                </c:pt>
                <c:pt idx="192">
                  <c:v>-7607109.6740317689</c:v>
                </c:pt>
                <c:pt idx="193">
                  <c:v>-7598579.1172588998</c:v>
                </c:pt>
                <c:pt idx="194">
                  <c:v>-7590078.2993038353</c:v>
                </c:pt>
                <c:pt idx="195">
                  <c:v>-7581607.0859383522</c:v>
                </c:pt>
                <c:pt idx="196">
                  <c:v>-7573165.3436684394</c:v>
                </c:pt>
                <c:pt idx="197">
                  <c:v>-7564752.9397297036</c:v>
                </c:pt>
                <c:pt idx="198">
                  <c:v>-7556369.7420828063</c:v>
                </c:pt>
                <c:pt idx="199">
                  <c:v>-7548015.6194089102</c:v>
                </c:pt>
                <c:pt idx="200">
                  <c:v>-7539690.4411051488</c:v>
                </c:pt>
                <c:pt idx="201">
                  <c:v>-7531394.0772801209</c:v>
                </c:pt>
                <c:pt idx="202">
                  <c:v>-7523126.3987494027</c:v>
                </c:pt>
                <c:pt idx="203">
                  <c:v>-7514887.2770310966</c:v>
                </c:pt>
                <c:pt idx="204">
                  <c:v>-7506676.5843413882</c:v>
                </c:pt>
                <c:pt idx="205">
                  <c:v>-7498494.1935901474</c:v>
                </c:pt>
                <c:pt idx="206">
                  <c:v>-7490339.9783765515</c:v>
                </c:pt>
                <c:pt idx="207">
                  <c:v>-7482213.8129847348</c:v>
                </c:pt>
                <c:pt idx="208">
                  <c:v>-7474115.572379455</c:v>
                </c:pt>
                <c:pt idx="209">
                  <c:v>-7466045.1322018243</c:v>
                </c:pt>
                <c:pt idx="210">
                  <c:v>-7458002.3687650217</c:v>
                </c:pt>
                <c:pt idx="211">
                  <c:v>-7449987.1590500697</c:v>
                </c:pt>
                <c:pt idx="212">
                  <c:v>-7441999.3807016304</c:v>
                </c:pt>
                <c:pt idx="213">
                  <c:v>-7434038.9120238209</c:v>
                </c:pt>
                <c:pt idx="214">
                  <c:v>-7426105.6319760755</c:v>
                </c:pt>
                <c:pt idx="215">
                  <c:v>-7418199.4201690136</c:v>
                </c:pt>
                <c:pt idx="216">
                  <c:v>-7410320.1568603627</c:v>
                </c:pt>
                <c:pt idx="217">
                  <c:v>-7402467.7229508888</c:v>
                </c:pt>
                <c:pt idx="218">
                  <c:v>-7394641.9999803724</c:v>
                </c:pt>
                <c:pt idx="219">
                  <c:v>-7386842.8701235903</c:v>
                </c:pt>
                <c:pt idx="220">
                  <c:v>-7379070.2161863558</c:v>
                </c:pt>
                <c:pt idx="221">
                  <c:v>-7371323.9216015637</c:v>
                </c:pt>
                <c:pt idx="222">
                  <c:v>-7363603.8704252671</c:v>
                </c:pt>
                <c:pt idx="223">
                  <c:v>-7355909.9473327873</c:v>
                </c:pt>
                <c:pt idx="224">
                  <c:v>-7348242.0376148615</c:v>
                </c:pt>
                <c:pt idx="225">
                  <c:v>-7340600.0271737883</c:v>
                </c:pt>
                <c:pt idx="226">
                  <c:v>-7332983.8025196241</c:v>
                </c:pt>
                <c:pt idx="227">
                  <c:v>-7325393.250766404</c:v>
                </c:pt>
                <c:pt idx="228">
                  <c:v>-7317828.2596283872</c:v>
                </c:pt>
                <c:pt idx="229">
                  <c:v>-7310288.71741632</c:v>
                </c:pt>
                <c:pt idx="230">
                  <c:v>-7302774.5130337356</c:v>
                </c:pt>
                <c:pt idx="231">
                  <c:v>-7295285.5359732825</c:v>
                </c:pt>
                <c:pt idx="232">
                  <c:v>-7287821.6763130659</c:v>
                </c:pt>
                <c:pt idx="233">
                  <c:v>-7280382.824713029</c:v>
                </c:pt>
                <c:pt idx="234">
                  <c:v>-7272968.8724113479</c:v>
                </c:pt>
                <c:pt idx="235">
                  <c:v>-7265579.7112208605</c:v>
                </c:pt>
                <c:pt idx="236">
                  <c:v>-7258215.2335255221</c:v>
                </c:pt>
                <c:pt idx="237">
                  <c:v>-7250875.3322768696</c:v>
                </c:pt>
                <c:pt idx="238">
                  <c:v>-7243559.9009905327</c:v>
                </c:pt>
                <c:pt idx="239">
                  <c:v>-7236268.8337427555</c:v>
                </c:pt>
                <c:pt idx="240">
                  <c:v>-7229002.0251669446</c:v>
                </c:pt>
                <c:pt idx="241">
                  <c:v>-7221759.3704502471</c:v>
                </c:pt>
                <c:pt idx="242">
                  <c:v>-7214540.7653301451</c:v>
                </c:pt>
                <c:pt idx="243">
                  <c:v>-7207346.1060910821</c:v>
                </c:pt>
                <c:pt idx="244">
                  <c:v>-7200175.2895610975</c:v>
                </c:pt>
                <c:pt idx="245">
                  <c:v>-7193028.2131085107</c:v>
                </c:pt>
                <c:pt idx="246">
                  <c:v>-7185904.7746386006</c:v>
                </c:pt>
                <c:pt idx="247">
                  <c:v>-7178804.8725903286</c:v>
                </c:pt>
                <c:pt idx="248">
                  <c:v>-7171728.4059330747</c:v>
                </c:pt>
                <c:pt idx="249">
                  <c:v>-7164675.2741633933</c:v>
                </c:pt>
                <c:pt idx="250">
                  <c:v>-7157645.3773018066</c:v>
                </c:pt>
                <c:pt idx="251">
                  <c:v>-7150638.6158896014</c:v>
                </c:pt>
                <c:pt idx="252">
                  <c:v>-7143654.8909856621</c:v>
                </c:pt>
                <c:pt idx="253">
                  <c:v>-7136694.1041633189</c:v>
                </c:pt>
                <c:pt idx="254">
                  <c:v>-7129756.1575072184</c:v>
                </c:pt>
                <c:pt idx="255">
                  <c:v>-7122840.9536102191</c:v>
                </c:pt>
                <c:pt idx="256">
                  <c:v>-7115948.3955703126</c:v>
                </c:pt>
                <c:pt idx="257">
                  <c:v>-7109078.3869875446</c:v>
                </c:pt>
                <c:pt idx="258">
                  <c:v>-7102230.8319609892</c:v>
                </c:pt>
                <c:pt idx="259">
                  <c:v>-7095405.6350857131</c:v>
                </c:pt>
                <c:pt idx="260">
                  <c:v>-7088602.7014497891</c:v>
                </c:pt>
                <c:pt idx="261">
                  <c:v>-7081821.9366313061</c:v>
                </c:pt>
                <c:pt idx="262">
                  <c:v>-7075063.2466954142</c:v>
                </c:pt>
                <c:pt idx="263">
                  <c:v>-7068326.5381913818</c:v>
                </c:pt>
                <c:pt idx="264">
                  <c:v>-7061611.7181496844</c:v>
                </c:pt>
                <c:pt idx="265">
                  <c:v>-7054918.6940791011</c:v>
                </c:pt>
                <c:pt idx="266">
                  <c:v>-7048247.3739638347</c:v>
                </c:pt>
                <c:pt idx="267">
                  <c:v>-7041597.666260655</c:v>
                </c:pt>
                <c:pt idx="268">
                  <c:v>-7034969.479896063</c:v>
                </c:pt>
                <c:pt idx="269">
                  <c:v>-7028362.7242634613</c:v>
                </c:pt>
                <c:pt idx="270">
                  <c:v>-7021777.3092203671</c:v>
                </c:pt>
                <c:pt idx="271">
                  <c:v>-7015213.1450856142</c:v>
                </c:pt>
                <c:pt idx="272">
                  <c:v>-7008670.1426366121</c:v>
                </c:pt>
                <c:pt idx="273">
                  <c:v>-7002148.2131065801</c:v>
                </c:pt>
                <c:pt idx="274">
                  <c:v>-6995647.2681818381</c:v>
                </c:pt>
                <c:pt idx="275">
                  <c:v>-6989167.2199990917</c:v>
                </c:pt>
                <c:pt idx="276">
                  <c:v>-6982707.9811427537</c:v>
                </c:pt>
                <c:pt idx="277">
                  <c:v>-6976269.4646422639</c:v>
                </c:pt>
                <c:pt idx="278">
                  <c:v>-6969851.5839694478</c:v>
                </c:pt>
                <c:pt idx="279">
                  <c:v>-6963454.2530358722</c:v>
                </c:pt>
                <c:pt idx="280">
                  <c:v>-6957077.3861902431</c:v>
                </c:pt>
                <c:pt idx="281">
                  <c:v>-6950720.8982157977</c:v>
                </c:pt>
                <c:pt idx="282">
                  <c:v>-6944384.7043277267</c:v>
                </c:pt>
                <c:pt idx="283">
                  <c:v>-6938068.7201706171</c:v>
                </c:pt>
                <c:pt idx="284">
                  <c:v>-6931772.8618159015</c:v>
                </c:pt>
                <c:pt idx="285">
                  <c:v>-6925497.0457593268</c:v>
                </c:pt>
                <c:pt idx="286">
                  <c:v>-6919241.1889184564</c:v>
                </c:pt>
                <c:pt idx="287">
                  <c:v>-6913005.2086301623</c:v>
                </c:pt>
                <c:pt idx="288">
                  <c:v>-6906789.0226481548</c:v>
                </c:pt>
                <c:pt idx="289">
                  <c:v>-6900592.5491405241</c:v>
                </c:pt>
                <c:pt idx="290">
                  <c:v>-6894415.7066872874</c:v>
                </c:pt>
                <c:pt idx="291">
                  <c:v>-6888258.4142779745</c:v>
                </c:pt>
                <c:pt idx="292">
                  <c:v>-6882120.5913092038</c:v>
                </c:pt>
                <c:pt idx="293">
                  <c:v>-6876002.1575822961</c:v>
                </c:pt>
                <c:pt idx="294">
                  <c:v>-6869903.0333008934</c:v>
                </c:pt>
                <c:pt idx="295">
                  <c:v>-6863823.1390685942</c:v>
                </c:pt>
                <c:pt idx="296">
                  <c:v>-6857762.3958866112</c:v>
                </c:pt>
                <c:pt idx="297">
                  <c:v>-6851720.7251514327</c:v>
                </c:pt>
                <c:pt idx="298">
                  <c:v>-6845698.048652512</c:v>
                </c:pt>
                <c:pt idx="299">
                  <c:v>-6839694.2885699701</c:v>
                </c:pt>
                <c:pt idx="300">
                  <c:v>-6833709.3674723022</c:v>
                </c:pt>
              </c:numCache>
            </c:numRef>
          </c:yVal>
        </c:ser>
        <c:ser>
          <c:idx val="2"/>
          <c:order val="2"/>
          <c:tx>
            <c:v>moose, t=0.003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moose_lowres!$B$2:$AA$2</c:f>
              <c:numCache>
                <c:formatCode>General</c:formatCode>
                <c:ptCount val="26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</c:numCache>
            </c:numRef>
          </c:xVal>
          <c:yVal>
            <c:numRef>
              <c:f>moose_lowres!$B$21:$AA$21</c:f>
              <c:numCache>
                <c:formatCode>General</c:formatCode>
                <c:ptCount val="26"/>
                <c:pt idx="0">
                  <c:v>-8667104.3495000005</c:v>
                </c:pt>
                <c:pt idx="1">
                  <c:v>-8928739.1485146992</c:v>
                </c:pt>
                <c:pt idx="2">
                  <c:v>-8928739.1485146992</c:v>
                </c:pt>
                <c:pt idx="3">
                  <c:v>-8928739.1485146992</c:v>
                </c:pt>
                <c:pt idx="4">
                  <c:v>-8380438.9130512998</c:v>
                </c:pt>
                <c:pt idx="5">
                  <c:v>-8380438.9130512998</c:v>
                </c:pt>
                <c:pt idx="6">
                  <c:v>-8380438.9130512998</c:v>
                </c:pt>
                <c:pt idx="7">
                  <c:v>-8380438.9130512998</c:v>
                </c:pt>
                <c:pt idx="8">
                  <c:v>-8380438.9130512998</c:v>
                </c:pt>
                <c:pt idx="9">
                  <c:v>-7361559.4402214</c:v>
                </c:pt>
                <c:pt idx="10" formatCode="0.00E+00">
                  <c:v>-7361559.4402214</c:v>
                </c:pt>
                <c:pt idx="11">
                  <c:v>-7361559.4402214</c:v>
                </c:pt>
                <c:pt idx="12">
                  <c:v>-7361559.4402214</c:v>
                </c:pt>
                <c:pt idx="13">
                  <c:v>-7361559.4402214</c:v>
                </c:pt>
                <c:pt idx="14">
                  <c:v>-7361559.4402214</c:v>
                </c:pt>
                <c:pt idx="15">
                  <c:v>-7361559.4402214</c:v>
                </c:pt>
                <c:pt idx="16">
                  <c:v>-7361559.4402214</c:v>
                </c:pt>
                <c:pt idx="17">
                  <c:v>-7361559.4402214</c:v>
                </c:pt>
                <c:pt idx="18">
                  <c:v>-7361559.4402214</c:v>
                </c:pt>
                <c:pt idx="19">
                  <c:v>-7361559.4402214</c:v>
                </c:pt>
                <c:pt idx="20">
                  <c:v>-7361559.4402214</c:v>
                </c:pt>
                <c:pt idx="21">
                  <c:v>-7361559.4402214</c:v>
                </c:pt>
                <c:pt idx="22">
                  <c:v>-7361559.4402214</c:v>
                </c:pt>
                <c:pt idx="23">
                  <c:v>-7361559.4402214</c:v>
                </c:pt>
                <c:pt idx="24">
                  <c:v>-7361559.4402214</c:v>
                </c:pt>
                <c:pt idx="25">
                  <c:v>-7361559.4402214</c:v>
                </c:pt>
              </c:numCache>
            </c:numRef>
          </c:yVal>
        </c:ser>
        <c:ser>
          <c:idx val="3"/>
          <c:order val="3"/>
          <c:tx>
            <c:v>moose, t=0.3</c:v>
          </c:tx>
          <c:spPr>
            <a:ln>
              <a:noFill/>
            </a:ln>
          </c:spPr>
          <c:marker>
            <c:symbol val="triang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moose_lowres!$B$2:$AA$2</c:f>
              <c:numCache>
                <c:formatCode>General</c:formatCode>
                <c:ptCount val="26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</c:numCache>
            </c:numRef>
          </c:xVal>
          <c:yVal>
            <c:numRef>
              <c:f>moose_lowres!$B$23:$AA$23</c:f>
              <c:numCache>
                <c:formatCode>General</c:formatCode>
                <c:ptCount val="26"/>
                <c:pt idx="0">
                  <c:v>-8283163.4167505996</c:v>
                </c:pt>
                <c:pt idx="1">
                  <c:v>-8439254.3232959006</c:v>
                </c:pt>
                <c:pt idx="2">
                  <c:v>-8439254.3232959006</c:v>
                </c:pt>
                <c:pt idx="3">
                  <c:v>-8439254.3232959006</c:v>
                </c:pt>
                <c:pt idx="4">
                  <c:v>-8301148.9529761001</c:v>
                </c:pt>
                <c:pt idx="5">
                  <c:v>-8301148.9529761001</c:v>
                </c:pt>
                <c:pt idx="6">
                  <c:v>-8301148.9529761001</c:v>
                </c:pt>
                <c:pt idx="7">
                  <c:v>-8301148.9529761001</c:v>
                </c:pt>
                <c:pt idx="8">
                  <c:v>-8301148.9529761001</c:v>
                </c:pt>
                <c:pt idx="9">
                  <c:v>-7388319.9436916998</c:v>
                </c:pt>
                <c:pt idx="10" formatCode="0.00E+00">
                  <c:v>-7388319.9436916998</c:v>
                </c:pt>
                <c:pt idx="11">
                  <c:v>-7388319.9436916998</c:v>
                </c:pt>
                <c:pt idx="12">
                  <c:v>-7388319.9436916998</c:v>
                </c:pt>
                <c:pt idx="13">
                  <c:v>-7388319.9436916998</c:v>
                </c:pt>
                <c:pt idx="14">
                  <c:v>-7388319.9436916998</c:v>
                </c:pt>
                <c:pt idx="15">
                  <c:v>-7388319.9436916998</c:v>
                </c:pt>
                <c:pt idx="16">
                  <c:v>-7388319.9436916998</c:v>
                </c:pt>
                <c:pt idx="17">
                  <c:v>-7388319.9436916998</c:v>
                </c:pt>
                <c:pt idx="18">
                  <c:v>-7388319.9436916998</c:v>
                </c:pt>
                <c:pt idx="19">
                  <c:v>-7388319.9436916998</c:v>
                </c:pt>
                <c:pt idx="20">
                  <c:v>-7388319.9436916998</c:v>
                </c:pt>
                <c:pt idx="21">
                  <c:v>-7388319.9436916998</c:v>
                </c:pt>
                <c:pt idx="22">
                  <c:v>-7388319.9436916998</c:v>
                </c:pt>
                <c:pt idx="23">
                  <c:v>-7388319.9436916998</c:v>
                </c:pt>
                <c:pt idx="24">
                  <c:v>-7388319.9436916998</c:v>
                </c:pt>
                <c:pt idx="25">
                  <c:v>-7388319.9436916998</c:v>
                </c:pt>
              </c:numCache>
            </c:numRef>
          </c:yVal>
        </c:ser>
        <c:axId val="149301120"/>
        <c:axId val="149352832"/>
      </c:scatterChart>
      <c:valAx>
        <c:axId val="149301120"/>
        <c:scaling>
          <c:orientation val="minMax"/>
          <c:max val="1.25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radius (m)</a:t>
                </a:r>
              </a:p>
            </c:rich>
          </c:tx>
        </c:title>
        <c:numFmt formatCode="General" sourceLinked="1"/>
        <c:tickLblPos val="nextTo"/>
        <c:crossAx val="149352832"/>
        <c:crosses val="autoZero"/>
        <c:crossBetween val="midCat"/>
      </c:valAx>
      <c:valAx>
        <c:axId val="149352832"/>
        <c:scaling>
          <c:orientation val="minMax"/>
          <c:max val="-7000000"/>
          <c:min val="-1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 baseline="0"/>
                  <a:t>total stress (Pa)</a:t>
                </a:r>
              </a:p>
            </c:rich>
          </c:tx>
        </c:title>
        <c:numFmt formatCode="0.0E+00" sourceLinked="0"/>
        <c:tickLblPos val="nextTo"/>
        <c:crossAx val="149301120"/>
        <c:crosses val="autoZero"/>
        <c:crossBetween val="midCat"/>
      </c:valAx>
    </c:plotArea>
    <c:legend>
      <c:legendPos val="r"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Poroelastic</a:t>
            </a:r>
            <a:r>
              <a:rPr lang="en-AU" baseline="0"/>
              <a:t> response of a borehole: tangential stress at theta=0</a:t>
            </a:r>
            <a:endParaRPr lang="en-AU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expected, t=0.003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expected003_r_0!$B$17:$B$1000</c:f>
              <c:numCache>
                <c:formatCode>General</c:formatCode>
                <c:ptCount val="984"/>
                <c:pt idx="0">
                  <c:v>1</c:v>
                </c:pt>
                <c:pt idx="1">
                  <c:v>1.0009999999999999</c:v>
                </c:pt>
                <c:pt idx="2">
                  <c:v>1.0019999999999998</c:v>
                </c:pt>
                <c:pt idx="3">
                  <c:v>1.0029999999999997</c:v>
                </c:pt>
                <c:pt idx="4">
                  <c:v>1.0039999999999996</c:v>
                </c:pt>
                <c:pt idx="5">
                  <c:v>1.0049999999999994</c:v>
                </c:pt>
                <c:pt idx="6">
                  <c:v>1.0059999999999993</c:v>
                </c:pt>
                <c:pt idx="7">
                  <c:v>1.0069999999999992</c:v>
                </c:pt>
                <c:pt idx="8">
                  <c:v>1.0079999999999991</c:v>
                </c:pt>
                <c:pt idx="9">
                  <c:v>1.008999999999999</c:v>
                </c:pt>
                <c:pt idx="10">
                  <c:v>1.0099999999999989</c:v>
                </c:pt>
                <c:pt idx="11">
                  <c:v>1.0109999999999988</c:v>
                </c:pt>
                <c:pt idx="12">
                  <c:v>1.0119999999999987</c:v>
                </c:pt>
                <c:pt idx="13">
                  <c:v>1.0129999999999986</c:v>
                </c:pt>
                <c:pt idx="14">
                  <c:v>1.0139999999999985</c:v>
                </c:pt>
                <c:pt idx="15">
                  <c:v>1.0149999999999983</c:v>
                </c:pt>
                <c:pt idx="16">
                  <c:v>1.0159999999999982</c:v>
                </c:pt>
                <c:pt idx="17">
                  <c:v>1.0169999999999981</c:v>
                </c:pt>
                <c:pt idx="18">
                  <c:v>1.017999999999998</c:v>
                </c:pt>
                <c:pt idx="19">
                  <c:v>1.0189999999999979</c:v>
                </c:pt>
                <c:pt idx="20">
                  <c:v>1.0199999999999978</c:v>
                </c:pt>
                <c:pt idx="21">
                  <c:v>1.0209999999999977</c:v>
                </c:pt>
                <c:pt idx="22">
                  <c:v>1.0219999999999976</c:v>
                </c:pt>
                <c:pt idx="23">
                  <c:v>1.0229999999999975</c:v>
                </c:pt>
                <c:pt idx="24">
                  <c:v>1.0239999999999974</c:v>
                </c:pt>
                <c:pt idx="25">
                  <c:v>1.0249999999999972</c:v>
                </c:pt>
                <c:pt idx="26">
                  <c:v>1.0259999999999971</c:v>
                </c:pt>
                <c:pt idx="27">
                  <c:v>1.026999999999997</c:v>
                </c:pt>
                <c:pt idx="28">
                  <c:v>1.0279999999999969</c:v>
                </c:pt>
                <c:pt idx="29">
                  <c:v>1.0289999999999968</c:v>
                </c:pt>
                <c:pt idx="30">
                  <c:v>1.0299999999999967</c:v>
                </c:pt>
                <c:pt idx="31">
                  <c:v>1.0309999999999966</c:v>
                </c:pt>
                <c:pt idx="32">
                  <c:v>1.0319999999999965</c:v>
                </c:pt>
                <c:pt idx="33">
                  <c:v>1.0329999999999964</c:v>
                </c:pt>
                <c:pt idx="34">
                  <c:v>1.0339999999999963</c:v>
                </c:pt>
                <c:pt idx="35">
                  <c:v>1.0349999999999961</c:v>
                </c:pt>
                <c:pt idx="36">
                  <c:v>1.035999999999996</c:v>
                </c:pt>
                <c:pt idx="37">
                  <c:v>1.0369999999999959</c:v>
                </c:pt>
                <c:pt idx="38">
                  <c:v>1.0379999999999958</c:v>
                </c:pt>
                <c:pt idx="39">
                  <c:v>1.0389999999999957</c:v>
                </c:pt>
                <c:pt idx="40">
                  <c:v>1.0399999999999956</c:v>
                </c:pt>
                <c:pt idx="41">
                  <c:v>1.0409999999999955</c:v>
                </c:pt>
                <c:pt idx="42">
                  <c:v>1.0419999999999954</c:v>
                </c:pt>
                <c:pt idx="43">
                  <c:v>1.0429999999999953</c:v>
                </c:pt>
                <c:pt idx="44">
                  <c:v>1.0439999999999952</c:v>
                </c:pt>
                <c:pt idx="45">
                  <c:v>1.044999999999995</c:v>
                </c:pt>
                <c:pt idx="46">
                  <c:v>1.0459999999999949</c:v>
                </c:pt>
                <c:pt idx="47">
                  <c:v>1.0469999999999948</c:v>
                </c:pt>
                <c:pt idx="48">
                  <c:v>1.0479999999999947</c:v>
                </c:pt>
                <c:pt idx="49">
                  <c:v>1.0489999999999946</c:v>
                </c:pt>
                <c:pt idx="50">
                  <c:v>1.0499999999999945</c:v>
                </c:pt>
                <c:pt idx="51">
                  <c:v>1.0509999999999944</c:v>
                </c:pt>
                <c:pt idx="52">
                  <c:v>1.0519999999999943</c:v>
                </c:pt>
                <c:pt idx="53">
                  <c:v>1.0529999999999942</c:v>
                </c:pt>
                <c:pt idx="54">
                  <c:v>1.0539999999999941</c:v>
                </c:pt>
                <c:pt idx="55">
                  <c:v>1.0549999999999939</c:v>
                </c:pt>
                <c:pt idx="56">
                  <c:v>1.0559999999999938</c:v>
                </c:pt>
                <c:pt idx="57">
                  <c:v>1.0569999999999937</c:v>
                </c:pt>
                <c:pt idx="58">
                  <c:v>1.0579999999999936</c:v>
                </c:pt>
                <c:pt idx="59">
                  <c:v>1.0589999999999935</c:v>
                </c:pt>
                <c:pt idx="60">
                  <c:v>1.0599999999999934</c:v>
                </c:pt>
                <c:pt idx="61">
                  <c:v>1.0609999999999933</c:v>
                </c:pt>
                <c:pt idx="62">
                  <c:v>1.0619999999999932</c:v>
                </c:pt>
                <c:pt idx="63">
                  <c:v>1.0629999999999931</c:v>
                </c:pt>
                <c:pt idx="64">
                  <c:v>1.063999999999993</c:v>
                </c:pt>
                <c:pt idx="65">
                  <c:v>1.0649999999999928</c:v>
                </c:pt>
                <c:pt idx="66">
                  <c:v>1.0659999999999927</c:v>
                </c:pt>
                <c:pt idx="67">
                  <c:v>1.0669999999999926</c:v>
                </c:pt>
                <c:pt idx="68">
                  <c:v>1.0679999999999925</c:v>
                </c:pt>
                <c:pt idx="69">
                  <c:v>1.0689999999999924</c:v>
                </c:pt>
                <c:pt idx="70">
                  <c:v>1.0699999999999923</c:v>
                </c:pt>
                <c:pt idx="71">
                  <c:v>1.0709999999999922</c:v>
                </c:pt>
                <c:pt idx="72">
                  <c:v>1.0719999999999921</c:v>
                </c:pt>
                <c:pt idx="73">
                  <c:v>1.072999999999992</c:v>
                </c:pt>
                <c:pt idx="74">
                  <c:v>1.0739999999999919</c:v>
                </c:pt>
                <c:pt idx="75">
                  <c:v>1.0749999999999917</c:v>
                </c:pt>
                <c:pt idx="76">
                  <c:v>1.0759999999999916</c:v>
                </c:pt>
                <c:pt idx="77">
                  <c:v>1.0769999999999915</c:v>
                </c:pt>
                <c:pt idx="78">
                  <c:v>1.0779999999999914</c:v>
                </c:pt>
                <c:pt idx="79">
                  <c:v>1.0789999999999913</c:v>
                </c:pt>
                <c:pt idx="80">
                  <c:v>1.0799999999999912</c:v>
                </c:pt>
                <c:pt idx="81">
                  <c:v>1.0809999999999911</c:v>
                </c:pt>
                <c:pt idx="82">
                  <c:v>1.081999999999991</c:v>
                </c:pt>
                <c:pt idx="83">
                  <c:v>1.0829999999999909</c:v>
                </c:pt>
                <c:pt idx="84">
                  <c:v>1.0839999999999907</c:v>
                </c:pt>
                <c:pt idx="85">
                  <c:v>1.0849999999999906</c:v>
                </c:pt>
                <c:pt idx="86">
                  <c:v>1.0859999999999905</c:v>
                </c:pt>
                <c:pt idx="87">
                  <c:v>1.0869999999999904</c:v>
                </c:pt>
                <c:pt idx="88">
                  <c:v>1.0879999999999903</c:v>
                </c:pt>
                <c:pt idx="89">
                  <c:v>1.0889999999999902</c:v>
                </c:pt>
                <c:pt idx="90">
                  <c:v>1.0899999999999901</c:v>
                </c:pt>
                <c:pt idx="91">
                  <c:v>1.09099999999999</c:v>
                </c:pt>
                <c:pt idx="92">
                  <c:v>1.0919999999999899</c:v>
                </c:pt>
                <c:pt idx="93">
                  <c:v>1.0929999999999898</c:v>
                </c:pt>
                <c:pt idx="94">
                  <c:v>1.0939999999999896</c:v>
                </c:pt>
                <c:pt idx="95">
                  <c:v>1.0949999999999895</c:v>
                </c:pt>
                <c:pt idx="96">
                  <c:v>1.0959999999999894</c:v>
                </c:pt>
                <c:pt idx="97">
                  <c:v>1.0969999999999893</c:v>
                </c:pt>
                <c:pt idx="98">
                  <c:v>1.0979999999999892</c:v>
                </c:pt>
                <c:pt idx="99">
                  <c:v>1.0989999999999891</c:v>
                </c:pt>
                <c:pt idx="100">
                  <c:v>1.099999999999989</c:v>
                </c:pt>
                <c:pt idx="101">
                  <c:v>1.1009999999999889</c:v>
                </c:pt>
                <c:pt idx="102">
                  <c:v>1.1019999999999888</c:v>
                </c:pt>
                <c:pt idx="103">
                  <c:v>1.1029999999999887</c:v>
                </c:pt>
                <c:pt idx="104">
                  <c:v>1.1039999999999885</c:v>
                </c:pt>
                <c:pt idx="105">
                  <c:v>1.1049999999999884</c:v>
                </c:pt>
                <c:pt idx="106">
                  <c:v>1.1059999999999883</c:v>
                </c:pt>
                <c:pt idx="107">
                  <c:v>1.1069999999999882</c:v>
                </c:pt>
                <c:pt idx="108">
                  <c:v>1.1079999999999881</c:v>
                </c:pt>
                <c:pt idx="109">
                  <c:v>1.108999999999988</c:v>
                </c:pt>
                <c:pt idx="110">
                  <c:v>1.1099999999999879</c:v>
                </c:pt>
                <c:pt idx="111">
                  <c:v>1.1109999999999878</c:v>
                </c:pt>
                <c:pt idx="112">
                  <c:v>1.1119999999999877</c:v>
                </c:pt>
                <c:pt idx="113">
                  <c:v>1.1129999999999876</c:v>
                </c:pt>
                <c:pt idx="114">
                  <c:v>1.1139999999999874</c:v>
                </c:pt>
                <c:pt idx="115">
                  <c:v>1.1149999999999873</c:v>
                </c:pt>
                <c:pt idx="116">
                  <c:v>1.1159999999999872</c:v>
                </c:pt>
                <c:pt idx="117">
                  <c:v>1.1169999999999871</c:v>
                </c:pt>
                <c:pt idx="118">
                  <c:v>1.117999999999987</c:v>
                </c:pt>
                <c:pt idx="119">
                  <c:v>1.1189999999999869</c:v>
                </c:pt>
                <c:pt idx="120">
                  <c:v>1.1199999999999868</c:v>
                </c:pt>
                <c:pt idx="121">
                  <c:v>1.1209999999999867</c:v>
                </c:pt>
                <c:pt idx="122">
                  <c:v>1.1219999999999866</c:v>
                </c:pt>
                <c:pt idx="123">
                  <c:v>1.1229999999999865</c:v>
                </c:pt>
                <c:pt idx="124">
                  <c:v>1.1239999999999863</c:v>
                </c:pt>
                <c:pt idx="125">
                  <c:v>1.1249999999999862</c:v>
                </c:pt>
                <c:pt idx="126">
                  <c:v>1.1259999999999861</c:v>
                </c:pt>
                <c:pt idx="127">
                  <c:v>1.126999999999986</c:v>
                </c:pt>
                <c:pt idx="128">
                  <c:v>1.1279999999999859</c:v>
                </c:pt>
                <c:pt idx="129">
                  <c:v>1.1289999999999858</c:v>
                </c:pt>
                <c:pt idx="130">
                  <c:v>1.1299999999999857</c:v>
                </c:pt>
                <c:pt idx="131">
                  <c:v>1.1309999999999856</c:v>
                </c:pt>
                <c:pt idx="132">
                  <c:v>1.1319999999999855</c:v>
                </c:pt>
                <c:pt idx="133">
                  <c:v>1.1329999999999854</c:v>
                </c:pt>
                <c:pt idx="134">
                  <c:v>1.1339999999999852</c:v>
                </c:pt>
                <c:pt idx="135">
                  <c:v>1.1349999999999851</c:v>
                </c:pt>
                <c:pt idx="136">
                  <c:v>1.135999999999985</c:v>
                </c:pt>
                <c:pt idx="137">
                  <c:v>1.1369999999999849</c:v>
                </c:pt>
                <c:pt idx="138">
                  <c:v>1.1379999999999848</c:v>
                </c:pt>
                <c:pt idx="139">
                  <c:v>1.1389999999999847</c:v>
                </c:pt>
                <c:pt idx="140">
                  <c:v>1.1399999999999846</c:v>
                </c:pt>
                <c:pt idx="141">
                  <c:v>1.1409999999999845</c:v>
                </c:pt>
                <c:pt idx="142">
                  <c:v>1.1419999999999844</c:v>
                </c:pt>
                <c:pt idx="143">
                  <c:v>1.1429999999999843</c:v>
                </c:pt>
                <c:pt idx="144">
                  <c:v>1.1439999999999841</c:v>
                </c:pt>
                <c:pt idx="145">
                  <c:v>1.144999999999984</c:v>
                </c:pt>
                <c:pt idx="146">
                  <c:v>1.1459999999999839</c:v>
                </c:pt>
                <c:pt idx="147">
                  <c:v>1.1469999999999838</c:v>
                </c:pt>
                <c:pt idx="148">
                  <c:v>1.1479999999999837</c:v>
                </c:pt>
                <c:pt idx="149">
                  <c:v>1.1489999999999836</c:v>
                </c:pt>
                <c:pt idx="150">
                  <c:v>1.1499999999999835</c:v>
                </c:pt>
                <c:pt idx="151">
                  <c:v>1.1509999999999834</c:v>
                </c:pt>
                <c:pt idx="152">
                  <c:v>1.1519999999999833</c:v>
                </c:pt>
                <c:pt idx="153">
                  <c:v>1.1529999999999831</c:v>
                </c:pt>
                <c:pt idx="154">
                  <c:v>1.153999999999983</c:v>
                </c:pt>
                <c:pt idx="155">
                  <c:v>1.1549999999999829</c:v>
                </c:pt>
                <c:pt idx="156">
                  <c:v>1.1559999999999828</c:v>
                </c:pt>
                <c:pt idx="157">
                  <c:v>1.1569999999999827</c:v>
                </c:pt>
                <c:pt idx="158">
                  <c:v>1.1579999999999826</c:v>
                </c:pt>
                <c:pt idx="159">
                  <c:v>1.1589999999999825</c:v>
                </c:pt>
                <c:pt idx="160">
                  <c:v>1.1599999999999824</c:v>
                </c:pt>
                <c:pt idx="161">
                  <c:v>1.1609999999999823</c:v>
                </c:pt>
                <c:pt idx="162">
                  <c:v>1.1619999999999822</c:v>
                </c:pt>
                <c:pt idx="163">
                  <c:v>1.162999999999982</c:v>
                </c:pt>
                <c:pt idx="164">
                  <c:v>1.1639999999999819</c:v>
                </c:pt>
                <c:pt idx="165">
                  <c:v>1.1649999999999818</c:v>
                </c:pt>
                <c:pt idx="166">
                  <c:v>1.1659999999999817</c:v>
                </c:pt>
                <c:pt idx="167">
                  <c:v>1.1669999999999816</c:v>
                </c:pt>
                <c:pt idx="168">
                  <c:v>1.1679999999999815</c:v>
                </c:pt>
                <c:pt idx="169">
                  <c:v>1.1689999999999814</c:v>
                </c:pt>
                <c:pt idx="170">
                  <c:v>1.1699999999999813</c:v>
                </c:pt>
                <c:pt idx="171">
                  <c:v>1.1709999999999812</c:v>
                </c:pt>
                <c:pt idx="172">
                  <c:v>1.1719999999999811</c:v>
                </c:pt>
                <c:pt idx="173">
                  <c:v>1.1729999999999809</c:v>
                </c:pt>
                <c:pt idx="174">
                  <c:v>1.1739999999999808</c:v>
                </c:pt>
                <c:pt idx="175">
                  <c:v>1.1749999999999807</c:v>
                </c:pt>
                <c:pt idx="176">
                  <c:v>1.1759999999999806</c:v>
                </c:pt>
                <c:pt idx="177">
                  <c:v>1.1769999999999805</c:v>
                </c:pt>
                <c:pt idx="178">
                  <c:v>1.1779999999999804</c:v>
                </c:pt>
                <c:pt idx="179">
                  <c:v>1.1789999999999803</c:v>
                </c:pt>
                <c:pt idx="180">
                  <c:v>1.1799999999999802</c:v>
                </c:pt>
                <c:pt idx="181">
                  <c:v>1.1809999999999801</c:v>
                </c:pt>
                <c:pt idx="182">
                  <c:v>1.18199999999998</c:v>
                </c:pt>
                <c:pt idx="183">
                  <c:v>1.1829999999999798</c:v>
                </c:pt>
                <c:pt idx="184">
                  <c:v>1.1839999999999797</c:v>
                </c:pt>
                <c:pt idx="185">
                  <c:v>1.1849999999999796</c:v>
                </c:pt>
                <c:pt idx="186">
                  <c:v>1.1859999999999795</c:v>
                </c:pt>
                <c:pt idx="187">
                  <c:v>1.1869999999999794</c:v>
                </c:pt>
                <c:pt idx="188">
                  <c:v>1.1879999999999793</c:v>
                </c:pt>
                <c:pt idx="189">
                  <c:v>1.1889999999999792</c:v>
                </c:pt>
                <c:pt idx="190">
                  <c:v>1.1899999999999791</c:v>
                </c:pt>
                <c:pt idx="191">
                  <c:v>1.190999999999979</c:v>
                </c:pt>
                <c:pt idx="192">
                  <c:v>1.1919999999999789</c:v>
                </c:pt>
                <c:pt idx="193">
                  <c:v>1.1929999999999787</c:v>
                </c:pt>
                <c:pt idx="194">
                  <c:v>1.1939999999999786</c:v>
                </c:pt>
                <c:pt idx="195">
                  <c:v>1.1949999999999785</c:v>
                </c:pt>
                <c:pt idx="196">
                  <c:v>1.1959999999999784</c:v>
                </c:pt>
                <c:pt idx="197">
                  <c:v>1.1969999999999783</c:v>
                </c:pt>
                <c:pt idx="198">
                  <c:v>1.1979999999999782</c:v>
                </c:pt>
                <c:pt idx="199">
                  <c:v>1.1989999999999781</c:v>
                </c:pt>
                <c:pt idx="200">
                  <c:v>1.199999999999978</c:v>
                </c:pt>
                <c:pt idx="201">
                  <c:v>1.2009999999999779</c:v>
                </c:pt>
                <c:pt idx="202">
                  <c:v>1.2019999999999778</c:v>
                </c:pt>
                <c:pt idx="203">
                  <c:v>1.2029999999999776</c:v>
                </c:pt>
                <c:pt idx="204">
                  <c:v>1.2039999999999775</c:v>
                </c:pt>
                <c:pt idx="205">
                  <c:v>1.2049999999999774</c:v>
                </c:pt>
                <c:pt idx="206">
                  <c:v>1.2059999999999773</c:v>
                </c:pt>
                <c:pt idx="207">
                  <c:v>1.2069999999999772</c:v>
                </c:pt>
                <c:pt idx="208">
                  <c:v>1.2079999999999771</c:v>
                </c:pt>
                <c:pt idx="209">
                  <c:v>1.208999999999977</c:v>
                </c:pt>
                <c:pt idx="210">
                  <c:v>1.2099999999999769</c:v>
                </c:pt>
                <c:pt idx="211">
                  <c:v>1.2109999999999768</c:v>
                </c:pt>
                <c:pt idx="212">
                  <c:v>1.2119999999999767</c:v>
                </c:pt>
                <c:pt idx="213">
                  <c:v>1.2129999999999765</c:v>
                </c:pt>
                <c:pt idx="214">
                  <c:v>1.2139999999999764</c:v>
                </c:pt>
                <c:pt idx="215">
                  <c:v>1.2149999999999763</c:v>
                </c:pt>
                <c:pt idx="216">
                  <c:v>1.2159999999999762</c:v>
                </c:pt>
                <c:pt idx="217">
                  <c:v>1.2169999999999761</c:v>
                </c:pt>
                <c:pt idx="218">
                  <c:v>1.217999999999976</c:v>
                </c:pt>
                <c:pt idx="219">
                  <c:v>1.2189999999999759</c:v>
                </c:pt>
                <c:pt idx="220">
                  <c:v>1.2199999999999758</c:v>
                </c:pt>
                <c:pt idx="221">
                  <c:v>1.2209999999999757</c:v>
                </c:pt>
                <c:pt idx="222">
                  <c:v>1.2219999999999756</c:v>
                </c:pt>
                <c:pt idx="223">
                  <c:v>1.2229999999999754</c:v>
                </c:pt>
                <c:pt idx="224">
                  <c:v>1.2239999999999753</c:v>
                </c:pt>
                <c:pt idx="225">
                  <c:v>1.2249999999999752</c:v>
                </c:pt>
                <c:pt idx="226">
                  <c:v>1.2259999999999751</c:v>
                </c:pt>
                <c:pt idx="227">
                  <c:v>1.226999999999975</c:v>
                </c:pt>
                <c:pt idx="228">
                  <c:v>1.2279999999999749</c:v>
                </c:pt>
                <c:pt idx="229">
                  <c:v>1.2289999999999748</c:v>
                </c:pt>
                <c:pt idx="230">
                  <c:v>1.2299999999999747</c:v>
                </c:pt>
                <c:pt idx="231">
                  <c:v>1.2309999999999746</c:v>
                </c:pt>
                <c:pt idx="232">
                  <c:v>1.2319999999999744</c:v>
                </c:pt>
                <c:pt idx="233">
                  <c:v>1.2329999999999743</c:v>
                </c:pt>
                <c:pt idx="234">
                  <c:v>1.2339999999999742</c:v>
                </c:pt>
                <c:pt idx="235">
                  <c:v>1.2349999999999741</c:v>
                </c:pt>
                <c:pt idx="236">
                  <c:v>1.235999999999974</c:v>
                </c:pt>
                <c:pt idx="237">
                  <c:v>1.2369999999999739</c:v>
                </c:pt>
                <c:pt idx="238">
                  <c:v>1.2379999999999738</c:v>
                </c:pt>
                <c:pt idx="239">
                  <c:v>1.2389999999999737</c:v>
                </c:pt>
                <c:pt idx="240">
                  <c:v>1.2399999999999736</c:v>
                </c:pt>
                <c:pt idx="241">
                  <c:v>1.2409999999999735</c:v>
                </c:pt>
                <c:pt idx="242">
                  <c:v>1.2419999999999733</c:v>
                </c:pt>
                <c:pt idx="243">
                  <c:v>1.2429999999999732</c:v>
                </c:pt>
                <c:pt idx="244">
                  <c:v>1.2439999999999731</c:v>
                </c:pt>
                <c:pt idx="245">
                  <c:v>1.244999999999973</c:v>
                </c:pt>
                <c:pt idx="246">
                  <c:v>1.2459999999999729</c:v>
                </c:pt>
                <c:pt idx="247">
                  <c:v>1.2469999999999728</c:v>
                </c:pt>
                <c:pt idx="248">
                  <c:v>1.2479999999999727</c:v>
                </c:pt>
                <c:pt idx="249">
                  <c:v>1.2489999999999726</c:v>
                </c:pt>
                <c:pt idx="250">
                  <c:v>1.2499999999999725</c:v>
                </c:pt>
                <c:pt idx="251">
                  <c:v>1.2509999999999724</c:v>
                </c:pt>
                <c:pt idx="252">
                  <c:v>1.2519999999999722</c:v>
                </c:pt>
                <c:pt idx="253">
                  <c:v>1.2529999999999721</c:v>
                </c:pt>
                <c:pt idx="254">
                  <c:v>1.253999999999972</c:v>
                </c:pt>
                <c:pt idx="255">
                  <c:v>1.2549999999999719</c:v>
                </c:pt>
                <c:pt idx="256">
                  <c:v>1.2559999999999718</c:v>
                </c:pt>
                <c:pt idx="257">
                  <c:v>1.2569999999999717</c:v>
                </c:pt>
                <c:pt idx="258">
                  <c:v>1.2579999999999716</c:v>
                </c:pt>
                <c:pt idx="259">
                  <c:v>1.2589999999999715</c:v>
                </c:pt>
                <c:pt idx="260">
                  <c:v>1.2599999999999714</c:v>
                </c:pt>
                <c:pt idx="261">
                  <c:v>1.2609999999999713</c:v>
                </c:pt>
                <c:pt idx="262">
                  <c:v>1.2619999999999711</c:v>
                </c:pt>
                <c:pt idx="263">
                  <c:v>1.262999999999971</c:v>
                </c:pt>
                <c:pt idx="264">
                  <c:v>1.2639999999999709</c:v>
                </c:pt>
                <c:pt idx="265">
                  <c:v>1.2649999999999708</c:v>
                </c:pt>
                <c:pt idx="266">
                  <c:v>1.2659999999999707</c:v>
                </c:pt>
                <c:pt idx="267">
                  <c:v>1.2669999999999706</c:v>
                </c:pt>
                <c:pt idx="268">
                  <c:v>1.2679999999999705</c:v>
                </c:pt>
                <c:pt idx="269">
                  <c:v>1.2689999999999704</c:v>
                </c:pt>
                <c:pt idx="270">
                  <c:v>1.2699999999999703</c:v>
                </c:pt>
                <c:pt idx="271">
                  <c:v>1.2709999999999702</c:v>
                </c:pt>
                <c:pt idx="272">
                  <c:v>1.27199999999997</c:v>
                </c:pt>
                <c:pt idx="273">
                  <c:v>1.2729999999999699</c:v>
                </c:pt>
                <c:pt idx="274">
                  <c:v>1.2739999999999698</c:v>
                </c:pt>
                <c:pt idx="275">
                  <c:v>1.2749999999999697</c:v>
                </c:pt>
                <c:pt idx="276">
                  <c:v>1.2759999999999696</c:v>
                </c:pt>
                <c:pt idx="277">
                  <c:v>1.2769999999999695</c:v>
                </c:pt>
                <c:pt idx="278">
                  <c:v>1.2779999999999694</c:v>
                </c:pt>
                <c:pt idx="279">
                  <c:v>1.2789999999999693</c:v>
                </c:pt>
                <c:pt idx="280">
                  <c:v>1.2799999999999692</c:v>
                </c:pt>
                <c:pt idx="281">
                  <c:v>1.2809999999999691</c:v>
                </c:pt>
                <c:pt idx="282">
                  <c:v>1.2819999999999689</c:v>
                </c:pt>
                <c:pt idx="283">
                  <c:v>1.2829999999999688</c:v>
                </c:pt>
                <c:pt idx="284">
                  <c:v>1.2839999999999687</c:v>
                </c:pt>
                <c:pt idx="285">
                  <c:v>1.2849999999999686</c:v>
                </c:pt>
                <c:pt idx="286">
                  <c:v>1.2859999999999685</c:v>
                </c:pt>
                <c:pt idx="287">
                  <c:v>1.2869999999999684</c:v>
                </c:pt>
                <c:pt idx="288">
                  <c:v>1.2879999999999683</c:v>
                </c:pt>
                <c:pt idx="289">
                  <c:v>1.2889999999999682</c:v>
                </c:pt>
                <c:pt idx="290">
                  <c:v>1.2899999999999681</c:v>
                </c:pt>
                <c:pt idx="291">
                  <c:v>1.290999999999968</c:v>
                </c:pt>
                <c:pt idx="292">
                  <c:v>1.2919999999999678</c:v>
                </c:pt>
                <c:pt idx="293">
                  <c:v>1.2929999999999677</c:v>
                </c:pt>
                <c:pt idx="294">
                  <c:v>1.2939999999999676</c:v>
                </c:pt>
                <c:pt idx="295">
                  <c:v>1.2949999999999675</c:v>
                </c:pt>
                <c:pt idx="296">
                  <c:v>1.2959999999999674</c:v>
                </c:pt>
                <c:pt idx="297">
                  <c:v>1.2969999999999673</c:v>
                </c:pt>
                <c:pt idx="298">
                  <c:v>1.2979999999999672</c:v>
                </c:pt>
                <c:pt idx="299">
                  <c:v>1.2989999999999671</c:v>
                </c:pt>
                <c:pt idx="300">
                  <c:v>1.299999999999967</c:v>
                </c:pt>
              </c:numCache>
            </c:numRef>
          </c:xVal>
          <c:yVal>
            <c:numRef>
              <c:f>expected003_r_0!$V$17:$V$1000</c:f>
              <c:numCache>
                <c:formatCode>0.000000000000000E+00</c:formatCode>
                <c:ptCount val="984"/>
                <c:pt idx="0">
                  <c:v>-8933693.1852690466</c:v>
                </c:pt>
                <c:pt idx="1">
                  <c:v>-9185617.3965748306</c:v>
                </c:pt>
                <c:pt idx="2">
                  <c:v>-9411018.2958314661</c:v>
                </c:pt>
                <c:pt idx="3">
                  <c:v>-9591179.7532896549</c:v>
                </c:pt>
                <c:pt idx="4">
                  <c:v>-9718857.8951116428</c:v>
                </c:pt>
                <c:pt idx="5">
                  <c:v>-9797603.7303493451</c:v>
                </c:pt>
                <c:pt idx="6">
                  <c:v>-9837707.5213588681</c:v>
                </c:pt>
                <c:pt idx="7">
                  <c:v>-9851355.4800468422</c:v>
                </c:pt>
                <c:pt idx="8">
                  <c:v>-9849110.2558261435</c:v>
                </c:pt>
                <c:pt idx="9">
                  <c:v>-9838434.9613064528</c:v>
                </c:pt>
                <c:pt idx="10">
                  <c:v>-9823806.1492087767</c:v>
                </c:pt>
                <c:pt idx="11">
                  <c:v>-9807549.4120390266</c:v>
                </c:pt>
                <c:pt idx="12">
                  <c:v>-9790723.1465169601</c:v>
                </c:pt>
                <c:pt idx="13">
                  <c:v>-9773752.3047576863</c:v>
                </c:pt>
                <c:pt idx="14">
                  <c:v>-9756788.0348831061</c:v>
                </c:pt>
                <c:pt idx="15">
                  <c:v>-9739877.993683476</c:v>
                </c:pt>
                <c:pt idx="16">
                  <c:v>-9723035.3831070941</c:v>
                </c:pt>
                <c:pt idx="17">
                  <c:v>-9706263.2515056506</c:v>
                </c:pt>
                <c:pt idx="18">
                  <c:v>-9689561.9900708329</c:v>
                </c:pt>
                <c:pt idx="19">
                  <c:v>-9672931.3719703052</c:v>
                </c:pt>
                <c:pt idx="20">
                  <c:v>-9656371.0436175819</c:v>
                </c:pt>
                <c:pt idx="21">
                  <c:v>-9639880.6298367791</c:v>
                </c:pt>
                <c:pt idx="22">
                  <c:v>-9623459.7539062034</c:v>
                </c:pt>
                <c:pt idx="23">
                  <c:v>-9607108.0409555733</c:v>
                </c:pt>
                <c:pt idx="24">
                  <c:v>-9590825.1184674837</c:v>
                </c:pt>
                <c:pt idx="25">
                  <c:v>-9574610.6163299475</c:v>
                </c:pt>
                <c:pt idx="26">
                  <c:v>-9558464.1668268349</c:v>
                </c:pt>
                <c:pt idx="27">
                  <c:v>-9542385.4046207964</c:v>
                </c:pt>
                <c:pt idx="28">
                  <c:v>-9526373.9667354561</c:v>
                </c:pt>
                <c:pt idx="29">
                  <c:v>-9510429.4925377164</c:v>
                </c:pt>
                <c:pt idx="30">
                  <c:v>-9494551.6237201411</c:v>
                </c:pt>
                <c:pt idx="31">
                  <c:v>-9478740.0042835549</c:v>
                </c:pt>
                <c:pt idx="32">
                  <c:v>-9462994.2805197556</c:v>
                </c:pt>
                <c:pt idx="33">
                  <c:v>-9447314.1009943672</c:v>
                </c:pt>
                <c:pt idx="34">
                  <c:v>-9431699.1165298596</c:v>
                </c:pt>
                <c:pt idx="35">
                  <c:v>-9416148.9801887088</c:v>
                </c:pt>
                <c:pt idx="36">
                  <c:v>-9400663.3472566791</c:v>
                </c:pt>
                <c:pt idx="37">
                  <c:v>-9385241.8752262704</c:v>
                </c:pt>
                <c:pt idx="38">
                  <c:v>-9369884.2237803042</c:v>
                </c:pt>
                <c:pt idx="39">
                  <c:v>-9354590.0547756292</c:v>
                </c:pt>
                <c:pt idx="40">
                  <c:v>-9339359.0322269816</c:v>
                </c:pt>
                <c:pt idx="41">
                  <c:v>-9324190.8222909831</c:v>
                </c:pt>
                <c:pt idx="42">
                  <c:v>-9309085.093250256</c:v>
                </c:pt>
                <c:pt idx="43">
                  <c:v>-9294041.5154976863</c:v>
                </c:pt>
                <c:pt idx="44">
                  <c:v>-9279059.7615208253</c:v>
                </c:pt>
                <c:pt idx="45">
                  <c:v>-9264139.505886402</c:v>
                </c:pt>
                <c:pt idx="46">
                  <c:v>-9249280.4252249822</c:v>
                </c:pt>
                <c:pt idx="47">
                  <c:v>-9234482.1982157454</c:v>
                </c:pt>
                <c:pt idx="48">
                  <c:v>-9219744.5055714063</c:v>
                </c:pt>
                <c:pt idx="49">
                  <c:v>-9205067.0300232321</c:v>
                </c:pt>
                <c:pt idx="50">
                  <c:v>-9190449.4563062266</c:v>
                </c:pt>
                <c:pt idx="51">
                  <c:v>-9175891.4711443931</c:v>
                </c:pt>
                <c:pt idx="52">
                  <c:v>-9161392.7632361539</c:v>
                </c:pt>
                <c:pt idx="53">
                  <c:v>-9146953.0232398808</c:v>
                </c:pt>
                <c:pt idx="54">
                  <c:v>-9132571.9437595345</c:v>
                </c:pt>
                <c:pt idx="55">
                  <c:v>-9118249.2193304487</c:v>
                </c:pt>
                <c:pt idx="56">
                  <c:v>-9103984.5464052036</c:v>
                </c:pt>
                <c:pt idx="57">
                  <c:v>-9089777.6233396456</c:v>
                </c:pt>
                <c:pt idx="58">
                  <c:v>-9075628.1503789835</c:v>
                </c:pt>
                <c:pt idx="59">
                  <c:v>-9061535.8296440579</c:v>
                </c:pt>
                <c:pt idx="60">
                  <c:v>-9047500.3651176579</c:v>
                </c:pt>
                <c:pt idx="61">
                  <c:v>-9033521.4626310095</c:v>
                </c:pt>
                <c:pt idx="62">
                  <c:v>-9019598.8298503309</c:v>
                </c:pt>
                <c:pt idx="63">
                  <c:v>-9005732.1762635317</c:v>
                </c:pt>
                <c:pt idx="64">
                  <c:v>-8991921.2131669968</c:v>
                </c:pt>
                <c:pt idx="65">
                  <c:v>-8978165.6536525022</c:v>
                </c:pt>
                <c:pt idx="66">
                  <c:v>-8964465.2125942111</c:v>
                </c:pt>
                <c:pt idx="67">
                  <c:v>-8950819.6066358108</c:v>
                </c:pt>
                <c:pt idx="68">
                  <c:v>-8937228.5541777201</c:v>
                </c:pt>
                <c:pt idx="69">
                  <c:v>-8923691.7753644232</c:v>
                </c:pt>
                <c:pt idx="70">
                  <c:v>-8910208.9920719117</c:v>
                </c:pt>
                <c:pt idx="71">
                  <c:v>-8896779.927895207</c:v>
                </c:pt>
                <c:pt idx="72">
                  <c:v>-8883404.3081360068</c:v>
                </c:pt>
                <c:pt idx="73">
                  <c:v>-8870081.8597904202</c:v>
                </c:pt>
                <c:pt idx="74">
                  <c:v>-8856812.3115368076</c:v>
                </c:pt>
                <c:pt idx="75">
                  <c:v>-8843595.3937237188</c:v>
                </c:pt>
                <c:pt idx="76">
                  <c:v>-8830430.8383579273</c:v>
                </c:pt>
                <c:pt idx="77">
                  <c:v>-8817318.3790925723</c:v>
                </c:pt>
                <c:pt idx="78">
                  <c:v>-8804257.7512153722</c:v>
                </c:pt>
                <c:pt idx="79">
                  <c:v>-8791248.6916369703</c:v>
                </c:pt>
                <c:pt idx="80">
                  <c:v>-8778290.9388793372</c:v>
                </c:pt>
                <c:pt idx="81">
                  <c:v>-8765384.2330643069</c:v>
                </c:pt>
                <c:pt idx="82">
                  <c:v>-8752528.3159021605</c:v>
                </c:pt>
                <c:pt idx="83">
                  <c:v>-8739722.930680342</c:v>
                </c:pt>
                <c:pt idx="84">
                  <c:v>-8726967.8222522419</c:v>
                </c:pt>
                <c:pt idx="85">
                  <c:v>-8714262.7370260917</c:v>
                </c:pt>
                <c:pt idx="86">
                  <c:v>-8701607.4229539149</c:v>
                </c:pt>
                <c:pt idx="87">
                  <c:v>-8689001.6295206025</c:v>
                </c:pt>
                <c:pt idx="88">
                  <c:v>-8676445.1077330615</c:v>
                </c:pt>
                <c:pt idx="89">
                  <c:v>-8663937.6101094428</c:v>
                </c:pt>
                <c:pt idx="90">
                  <c:v>-8651478.8906684667</c:v>
                </c:pt>
                <c:pt idx="91">
                  <c:v>-8639068.7049188353</c:v>
                </c:pt>
                <c:pt idx="92">
                  <c:v>-8626706.8098487258</c:v>
                </c:pt>
                <c:pt idx="93">
                  <c:v>-8614392.9639153555</c:v>
                </c:pt>
                <c:pt idx="94">
                  <c:v>-8602126.9270346649</c:v>
                </c:pt>
                <c:pt idx="95">
                  <c:v>-8589908.4605710376</c:v>
                </c:pt>
                <c:pt idx="96">
                  <c:v>-8577737.3273271434</c:v>
                </c:pt>
                <c:pt idx="97">
                  <c:v>-8565613.2915338427</c:v>
                </c:pt>
                <c:pt idx="98">
                  <c:v>-8553536.118840158</c:v>
                </c:pt>
                <c:pt idx="99">
                  <c:v>-8541505.5763033666</c:v>
                </c:pt>
                <c:pt idx="100">
                  <c:v>-8529521.4323791265</c:v>
                </c:pt>
                <c:pt idx="101">
                  <c:v>-8517583.4569117129</c:v>
                </c:pt>
                <c:pt idx="102">
                  <c:v>-8505691.4211243149</c:v>
                </c:pt>
                <c:pt idx="103">
                  <c:v>-8493845.0976094157</c:v>
                </c:pt>
                <c:pt idx="104">
                  <c:v>-8482044.2603192516</c:v>
                </c:pt>
                <c:pt idx="105">
                  <c:v>-8470288.6845563389</c:v>
                </c:pt>
                <c:pt idx="106">
                  <c:v>-8458578.1469640899</c:v>
                </c:pt>
                <c:pt idx="107">
                  <c:v>-8446912.4255174752</c:v>
                </c:pt>
                <c:pt idx="108">
                  <c:v>-8435291.2995138019</c:v>
                </c:pt>
                <c:pt idx="109">
                  <c:v>-8423714.5495635197</c:v>
                </c:pt>
                <c:pt idx="110">
                  <c:v>-8412181.9575811327</c:v>
                </c:pt>
                <c:pt idx="111">
                  <c:v>-8400693.3067761716</c:v>
                </c:pt>
                <c:pt idx="112">
                  <c:v>-8389248.3816442303</c:v>
                </c:pt>
                <c:pt idx="113">
                  <c:v>-8377846.9679580815</c:v>
                </c:pt>
                <c:pt idx="114">
                  <c:v>-8366488.8527588584</c:v>
                </c:pt>
                <c:pt idx="115">
                  <c:v>-8355173.8243473116</c:v>
                </c:pt>
                <c:pt idx="116">
                  <c:v>-8343901.6722751278</c:v>
                </c:pt>
                <c:pt idx="117">
                  <c:v>-8332672.1873363107</c:v>
                </c:pt>
                <c:pt idx="118">
                  <c:v>-8321485.1615586504</c:v>
                </c:pt>
                <c:pt idx="119">
                  <c:v>-8310340.3881952381</c:v>
                </c:pt>
                <c:pt idx="120">
                  <c:v>-8299237.6617160561</c:v>
                </c:pt>
                <c:pt idx="121">
                  <c:v>-8288176.7777996408</c:v>
                </c:pt>
                <c:pt idx="122">
                  <c:v>-8277157.5333247855</c:v>
                </c:pt>
                <c:pt idx="123">
                  <c:v>-8266179.7263623457</c:v>
                </c:pt>
                <c:pt idx="124">
                  <c:v>-8255243.1561670704</c:v>
                </c:pt>
                <c:pt idx="125">
                  <c:v>-8244347.6231695302</c:v>
                </c:pt>
                <c:pt idx="126">
                  <c:v>-8233492.9289680738</c:v>
                </c:pt>
                <c:pt idx="127">
                  <c:v>-8222678.8763208855</c:v>
                </c:pt>
                <c:pt idx="128">
                  <c:v>-8211905.2691380605</c:v>
                </c:pt>
                <c:pt idx="129">
                  <c:v>-8201171.9124737922</c:v>
                </c:pt>
                <c:pt idx="130">
                  <c:v>-8190478.6125185695</c:v>
                </c:pt>
                <c:pt idx="131">
                  <c:v>-8179825.1765914708</c:v>
                </c:pt>
                <c:pt idx="132">
                  <c:v>-8169211.4131325036</c:v>
                </c:pt>
                <c:pt idx="133">
                  <c:v>-8158637.1316949986</c:v>
                </c:pt>
                <c:pt idx="134">
                  <c:v>-8148102.1429380756</c:v>
                </c:pt>
                <c:pt idx="135">
                  <c:v>-8137606.2586191529</c:v>
                </c:pt>
                <c:pt idx="136">
                  <c:v>-8127149.2915865267</c:v>
                </c:pt>
                <c:pt idx="137">
                  <c:v>-8116731.0557720028</c:v>
                </c:pt>
                <c:pt idx="138">
                  <c:v>-8106351.3661835808</c:v>
                </c:pt>
                <c:pt idx="139">
                  <c:v>-8096010.0388981998</c:v>
                </c:pt>
                <c:pt idx="140">
                  <c:v>-8085706.8910545371</c:v>
                </c:pt>
                <c:pt idx="141">
                  <c:v>-8075441.740845874</c:v>
                </c:pt>
                <c:pt idx="142">
                  <c:v>-8065214.4075129833</c:v>
                </c:pt>
                <c:pt idx="143">
                  <c:v>-8055024.7113371128</c:v>
                </c:pt>
                <c:pt idx="144">
                  <c:v>-8044872.4736330006</c:v>
                </c:pt>
                <c:pt idx="145">
                  <c:v>-8034757.5167419333</c:v>
                </c:pt>
                <c:pt idx="146">
                  <c:v>-8024679.6640248885</c:v>
                </c:pt>
                <c:pt idx="147">
                  <c:v>-8014638.7398556927</c:v>
                </c:pt>
                <c:pt idx="148">
                  <c:v>-8004634.5696142651</c:v>
                </c:pt>
                <c:pt idx="149">
                  <c:v>-7994666.9796798872</c:v>
                </c:pt>
                <c:pt idx="150">
                  <c:v>-7984735.7974245399</c:v>
                </c:pt>
                <c:pt idx="151">
                  <c:v>-7974840.8512062784</c:v>
                </c:pt>
                <c:pt idx="152">
                  <c:v>-7964981.9703626754</c:v>
                </c:pt>
                <c:pt idx="153">
                  <c:v>-7955158.9852042906</c:v>
                </c:pt>
                <c:pt idx="154">
                  <c:v>-7945371.7270082049</c:v>
                </c:pt>
                <c:pt idx="155">
                  <c:v>-7935620.0280116079</c:v>
                </c:pt>
                <c:pt idx="156">
                  <c:v>-7925903.7214054167</c:v>
                </c:pt>
                <c:pt idx="157">
                  <c:v>-7916222.6413279576</c:v>
                </c:pt>
                <c:pt idx="158">
                  <c:v>-7906576.622858691</c:v>
                </c:pt>
                <c:pt idx="159">
                  <c:v>-7896965.5020119781</c:v>
                </c:pt>
                <c:pt idx="160">
                  <c:v>-7887389.1157309031</c:v>
                </c:pt>
                <c:pt idx="161">
                  <c:v>-7877847.3018811429</c:v>
                </c:pt>
                <c:pt idx="162">
                  <c:v>-7868339.8992448673</c:v>
                </c:pt>
                <c:pt idx="163">
                  <c:v>-7858866.7475147061</c:v>
                </c:pt>
                <c:pt idx="164">
                  <c:v>-7849427.6872877451</c:v>
                </c:pt>
                <c:pt idx="165">
                  <c:v>-7840022.5600595782</c:v>
                </c:pt>
                <c:pt idx="166">
                  <c:v>-7830651.2082183948</c:v>
                </c:pt>
                <c:pt idx="167">
                  <c:v>-7821313.4750391189</c:v>
                </c:pt>
                <c:pt idx="168">
                  <c:v>-7812009.2046775892</c:v>
                </c:pt>
                <c:pt idx="169">
                  <c:v>-7802738.2421647813</c:v>
                </c:pt>
                <c:pt idx="170">
                  <c:v>-7793500.4334010733</c:v>
                </c:pt>
                <c:pt idx="171">
                  <c:v>-7784295.6251505557</c:v>
                </c:pt>
                <c:pt idx="172">
                  <c:v>-7775123.6650353912</c:v>
                </c:pt>
                <c:pt idx="173">
                  <c:v>-7765984.4015301913</c:v>
                </c:pt>
                <c:pt idx="174">
                  <c:v>-7756877.6839564703</c:v>
                </c:pt>
                <c:pt idx="175">
                  <c:v>-7747803.3624771107</c:v>
                </c:pt>
                <c:pt idx="176">
                  <c:v>-7738761.2880908828</c:v>
                </c:pt>
                <c:pt idx="177">
                  <c:v>-7729751.3126270082</c:v>
                </c:pt>
                <c:pt idx="178">
                  <c:v>-7720773.288739753</c:v>
                </c:pt>
                <c:pt idx="179">
                  <c:v>-7711827.069903072</c:v>
                </c:pt>
                <c:pt idx="180">
                  <c:v>-7702912.5104052797</c:v>
                </c:pt>
                <c:pt idx="181">
                  <c:v>-7694029.465343779</c:v>
                </c:pt>
                <c:pt idx="182">
                  <c:v>-7685177.7906198055</c:v>
                </c:pt>
                <c:pt idx="183">
                  <c:v>-7676357.3429332376</c:v>
                </c:pt>
                <c:pt idx="184">
                  <c:v>-7667567.9797774162</c:v>
                </c:pt>
                <c:pt idx="185">
                  <c:v>-7658809.5594340265</c:v>
                </c:pt>
                <c:pt idx="186">
                  <c:v>-7650081.940968005</c:v>
                </c:pt>
                <c:pt idx="187">
                  <c:v>-7641384.9842224848</c:v>
                </c:pt>
                <c:pt idx="188">
                  <c:v>-7632718.5498137828</c:v>
                </c:pt>
                <c:pt idx="189">
                  <c:v>-7624082.4991264176</c:v>
                </c:pt>
                <c:pt idx="190">
                  <c:v>-7615476.6943081729</c:v>
                </c:pt>
                <c:pt idx="191">
                  <c:v>-7606900.9982651845</c:v>
                </c:pt>
                <c:pt idx="192">
                  <c:v>-7598355.2746570799</c:v>
                </c:pt>
                <c:pt idx="193">
                  <c:v>-7589839.3878921252</c:v>
                </c:pt>
                <c:pt idx="194">
                  <c:v>-7581353.20312245</c:v>
                </c:pt>
                <c:pt idx="195">
                  <c:v>-7572896.5862392653</c:v>
                </c:pt>
                <c:pt idx="196">
                  <c:v>-7564469.4038681425</c:v>
                </c:pt>
                <c:pt idx="197">
                  <c:v>-7556071.523364312</c:v>
                </c:pt>
                <c:pt idx="198">
                  <c:v>-7547702.8128080126</c:v>
                </c:pt>
                <c:pt idx="199">
                  <c:v>-7539363.1409998555</c:v>
                </c:pt>
                <c:pt idx="200">
                  <c:v>-7531052.377456232</c:v>
                </c:pt>
                <c:pt idx="201">
                  <c:v>-7522770.3924047593</c:v>
                </c:pt>
                <c:pt idx="202">
                  <c:v>-7514517.0567797497</c:v>
                </c:pt>
                <c:pt idx="203">
                  <c:v>-7506292.2422177177</c:v>
                </c:pt>
                <c:pt idx="204">
                  <c:v>-7498095.8210529145</c:v>
                </c:pt>
                <c:pt idx="205">
                  <c:v>-7489927.6663129069</c:v>
                </c:pt>
                <c:pt idx="206">
                  <c:v>-7481787.6517141759</c:v>
                </c:pt>
                <c:pt idx="207">
                  <c:v>-7473675.6516577499</c:v>
                </c:pt>
                <c:pt idx="208">
                  <c:v>-7465591.5412248708</c:v>
                </c:pt>
                <c:pt idx="209">
                  <c:v>-7457535.1961727012</c:v>
                </c:pt>
                <c:pt idx="210">
                  <c:v>-7449506.4929300323</c:v>
                </c:pt>
                <c:pt idx="211">
                  <c:v>-7441505.3085930683</c:v>
                </c:pt>
                <c:pt idx="212">
                  <c:v>-7433531.5209211987</c:v>
                </c:pt>
                <c:pt idx="213">
                  <c:v>-7425585.0083328206</c:v>
                </c:pt>
                <c:pt idx="214">
                  <c:v>-7417665.6499011964</c:v>
                </c:pt>
                <c:pt idx="215">
                  <c:v>-7409773.3253503274</c:v>
                </c:pt>
                <c:pt idx="216">
                  <c:v>-7401907.9150508624</c:v>
                </c:pt>
                <c:pt idx="217">
                  <c:v>-7394069.3000160418</c:v>
                </c:pt>
                <c:pt idx="218">
                  <c:v>-7386257.3618976604</c:v>
                </c:pt>
                <c:pt idx="219">
                  <c:v>-7378471.9829820646</c:v>
                </c:pt>
                <c:pt idx="220">
                  <c:v>-7370713.0461861789</c:v>
                </c:pt>
                <c:pt idx="221">
                  <c:v>-7362980.4350535665</c:v>
                </c:pt>
                <c:pt idx="222">
                  <c:v>-7355274.0337504931</c:v>
                </c:pt>
                <c:pt idx="223">
                  <c:v>-7347593.7270620484</c:v>
                </c:pt>
                <c:pt idx="224">
                  <c:v>-7339939.4003882911</c:v>
                </c:pt>
                <c:pt idx="225">
                  <c:v>-7332310.939740398</c:v>
                </c:pt>
                <c:pt idx="226">
                  <c:v>-7324708.2317368612</c:v>
                </c:pt>
                <c:pt idx="227">
                  <c:v>-7317131.1635997128</c:v>
                </c:pt>
                <c:pt idx="228">
                  <c:v>-7309579.6231507659</c:v>
                </c:pt>
                <c:pt idx="229">
                  <c:v>-7302053.4988078866</c:v>
                </c:pt>
                <c:pt idx="230">
                  <c:v>-7294552.6795812976</c:v>
                </c:pt>
                <c:pt idx="231">
                  <c:v>-7287077.0550698955</c:v>
                </c:pt>
                <c:pt idx="232">
                  <c:v>-7279626.5154576097</c:v>
                </c:pt>
                <c:pt idx="233">
                  <c:v>-7272200.9515097765</c:v>
                </c:pt>
                <c:pt idx="234">
                  <c:v>-7264800.2545695407</c:v>
                </c:pt>
                <c:pt idx="235">
                  <c:v>-7257424.31655428</c:v>
                </c:pt>
                <c:pt idx="236">
                  <c:v>-7250073.0299520688</c:v>
                </c:pt>
                <c:pt idx="237">
                  <c:v>-7242746.2878181469</c:v>
                </c:pt>
                <c:pt idx="238">
                  <c:v>-7235443.983771421</c:v>
                </c:pt>
                <c:pt idx="239">
                  <c:v>-7228166.0119910017</c:v>
                </c:pt>
                <c:pt idx="240">
                  <c:v>-7220912.2672127439</c:v>
                </c:pt>
                <c:pt idx="241">
                  <c:v>-7213682.6447258322</c:v>
                </c:pt>
                <c:pt idx="242">
                  <c:v>-7206477.0403693747</c:v>
                </c:pt>
                <c:pt idx="243">
                  <c:v>-7199295.3505290337</c:v>
                </c:pt>
                <c:pt idx="244">
                  <c:v>-7192137.4721336579</c:v>
                </c:pt>
                <c:pt idx="245">
                  <c:v>-7185003.3026519753</c:v>
                </c:pt>
                <c:pt idx="246">
                  <c:v>-7177892.7400892675</c:v>
                </c:pt>
                <c:pt idx="247">
                  <c:v>-7170805.6829840988</c:v>
                </c:pt>
                <c:pt idx="248">
                  <c:v>-7163742.0304050548</c:v>
                </c:pt>
                <c:pt idx="249">
                  <c:v>-7156701.6819474939</c:v>
                </c:pt>
                <c:pt idx="250">
                  <c:v>-7149684.5377303548</c:v>
                </c:pt>
                <c:pt idx="251">
                  <c:v>-7142690.4983929386</c:v>
                </c:pt>
                <c:pt idx="252">
                  <c:v>-7135719.4650917593</c:v>
                </c:pt>
                <c:pt idx="253">
                  <c:v>-7128771.3394973865</c:v>
                </c:pt>
                <c:pt idx="254">
                  <c:v>-7121846.023791315</c:v>
                </c:pt>
                <c:pt idx="255">
                  <c:v>-7114943.4206628725</c:v>
                </c:pt>
                <c:pt idx="256">
                  <c:v>-7108063.4333061259</c:v>
                </c:pt>
                <c:pt idx="257">
                  <c:v>-7101205.9654168244</c:v>
                </c:pt>
                <c:pt idx="258">
                  <c:v>-7094370.9211893575</c:v>
                </c:pt>
                <c:pt idx="259">
                  <c:v>-7087558.2053137347</c:v>
                </c:pt>
                <c:pt idx="260">
                  <c:v>-7080767.7229725933</c:v>
                </c:pt>
                <c:pt idx="261">
                  <c:v>-7073999.3798382087</c:v>
                </c:pt>
                <c:pt idx="262">
                  <c:v>-7067253.0820695478</c:v>
                </c:pt>
                <c:pt idx="263">
                  <c:v>-7060528.7363093253</c:v>
                </c:pt>
                <c:pt idx="264">
                  <c:v>-7053826.2496810919</c:v>
                </c:pt>
                <c:pt idx="265">
                  <c:v>-7047145.5297863316</c:v>
                </c:pt>
                <c:pt idx="266">
                  <c:v>-7040486.4847015915</c:v>
                </c:pt>
                <c:pt idx="267">
                  <c:v>-7033849.0229756162</c:v>
                </c:pt>
                <c:pt idx="268">
                  <c:v>-7027233.0536265243</c:v>
                </c:pt>
                <c:pt idx="269">
                  <c:v>-7020638.4861389687</c:v>
                </c:pt>
                <c:pt idx="270">
                  <c:v>-7014065.2304613637</c:v>
                </c:pt>
                <c:pt idx="271">
                  <c:v>-7007513.1970030814</c:v>
                </c:pt>
                <c:pt idx="272">
                  <c:v>-7000982.2966317087</c:v>
                </c:pt>
                <c:pt idx="273">
                  <c:v>-6994472.4406702965</c:v>
                </c:pt>
                <c:pt idx="274">
                  <c:v>-6987983.5408946397</c:v>
                </c:pt>
                <c:pt idx="275">
                  <c:v>-6981515.5095305666</c:v>
                </c:pt>
                <c:pt idx="276">
                  <c:v>-6975068.2592512649</c:v>
                </c:pt>
                <c:pt idx="277">
                  <c:v>-6968641.7031746041</c:v>
                </c:pt>
                <c:pt idx="278">
                  <c:v>-6962235.7548604887</c:v>
                </c:pt>
                <c:pt idx="279">
                  <c:v>-6955850.3283082265</c:v>
                </c:pt>
                <c:pt idx="280">
                  <c:v>-6949485.3379539177</c:v>
                </c:pt>
                <c:pt idx="281">
                  <c:v>-6943140.6986678522</c:v>
                </c:pt>
                <c:pt idx="282">
                  <c:v>-6936816.3257519379</c:v>
                </c:pt>
                <c:pt idx="283">
                  <c:v>-6930512.1349371355</c:v>
                </c:pt>
                <c:pt idx="284">
                  <c:v>-6924228.0423809215</c:v>
                </c:pt>
                <c:pt idx="285">
                  <c:v>-6917963.9646647479</c:v>
                </c:pt>
                <c:pt idx="286">
                  <c:v>-6911719.8187915506</c:v>
                </c:pt>
                <c:pt idx="287">
                  <c:v>-6905495.5221832432</c:v>
                </c:pt>
                <c:pt idx="288">
                  <c:v>-6899290.9926782483</c:v>
                </c:pt>
                <c:pt idx="289">
                  <c:v>-6893106.1485290388</c:v>
                </c:pt>
                <c:pt idx="290">
                  <c:v>-6886940.9083996862</c:v>
                </c:pt>
                <c:pt idx="291">
                  <c:v>-6880795.1913634529</c:v>
                </c:pt>
                <c:pt idx="292">
                  <c:v>-6874668.9169003647</c:v>
                </c:pt>
                <c:pt idx="293">
                  <c:v>-6868562.0048948247</c:v>
                </c:pt>
                <c:pt idx="294">
                  <c:v>-6862474.3756332388</c:v>
                </c:pt>
                <c:pt idx="295">
                  <c:v>-6856405.9498016508</c:v>
                </c:pt>
                <c:pt idx="296">
                  <c:v>-6850356.6484833974</c:v>
                </c:pt>
                <c:pt idx="297">
                  <c:v>-6844326.3931567781</c:v>
                </c:pt>
                <c:pt idx="298">
                  <c:v>-6838315.1056927396</c:v>
                </c:pt>
                <c:pt idx="299">
                  <c:v>-6832322.7083525844</c:v>
                </c:pt>
                <c:pt idx="300">
                  <c:v>-6826349.1237856764</c:v>
                </c:pt>
              </c:numCache>
            </c:numRef>
          </c:yVal>
        </c:ser>
        <c:ser>
          <c:idx val="1"/>
          <c:order val="1"/>
          <c:tx>
            <c:v>expected, t=0.3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expected3_r_0!$B$17:$B$1000</c:f>
              <c:numCache>
                <c:formatCode>General</c:formatCode>
                <c:ptCount val="984"/>
                <c:pt idx="0">
                  <c:v>1</c:v>
                </c:pt>
                <c:pt idx="1">
                  <c:v>1.0009999999999999</c:v>
                </c:pt>
                <c:pt idx="2">
                  <c:v>1.0019999999999998</c:v>
                </c:pt>
                <c:pt idx="3">
                  <c:v>1.0029999999999997</c:v>
                </c:pt>
                <c:pt idx="4">
                  <c:v>1.0039999999999996</c:v>
                </c:pt>
                <c:pt idx="5">
                  <c:v>1.0049999999999994</c:v>
                </c:pt>
                <c:pt idx="6">
                  <c:v>1.0059999999999993</c:v>
                </c:pt>
                <c:pt idx="7">
                  <c:v>1.0069999999999992</c:v>
                </c:pt>
                <c:pt idx="8">
                  <c:v>1.0079999999999991</c:v>
                </c:pt>
                <c:pt idx="9">
                  <c:v>1.008999999999999</c:v>
                </c:pt>
                <c:pt idx="10">
                  <c:v>1.0099999999999989</c:v>
                </c:pt>
                <c:pt idx="11">
                  <c:v>1.0109999999999988</c:v>
                </c:pt>
                <c:pt idx="12">
                  <c:v>1.0119999999999987</c:v>
                </c:pt>
                <c:pt idx="13">
                  <c:v>1.0129999999999986</c:v>
                </c:pt>
                <c:pt idx="14">
                  <c:v>1.0139999999999985</c:v>
                </c:pt>
                <c:pt idx="15">
                  <c:v>1.0149999999999983</c:v>
                </c:pt>
                <c:pt idx="16">
                  <c:v>1.0159999999999982</c:v>
                </c:pt>
                <c:pt idx="17">
                  <c:v>1.0169999999999981</c:v>
                </c:pt>
                <c:pt idx="18">
                  <c:v>1.017999999999998</c:v>
                </c:pt>
                <c:pt idx="19">
                  <c:v>1.0189999999999979</c:v>
                </c:pt>
                <c:pt idx="20">
                  <c:v>1.0199999999999978</c:v>
                </c:pt>
                <c:pt idx="21">
                  <c:v>1.0209999999999977</c:v>
                </c:pt>
                <c:pt idx="22">
                  <c:v>1.0219999999999976</c:v>
                </c:pt>
                <c:pt idx="23">
                  <c:v>1.0229999999999975</c:v>
                </c:pt>
                <c:pt idx="24">
                  <c:v>1.0239999999999974</c:v>
                </c:pt>
                <c:pt idx="25">
                  <c:v>1.0249999999999972</c:v>
                </c:pt>
                <c:pt idx="26">
                  <c:v>1.0259999999999971</c:v>
                </c:pt>
                <c:pt idx="27">
                  <c:v>1.026999999999997</c:v>
                </c:pt>
                <c:pt idx="28">
                  <c:v>1.0279999999999969</c:v>
                </c:pt>
                <c:pt idx="29">
                  <c:v>1.0289999999999968</c:v>
                </c:pt>
                <c:pt idx="30">
                  <c:v>1.0299999999999967</c:v>
                </c:pt>
                <c:pt idx="31">
                  <c:v>1.0309999999999966</c:v>
                </c:pt>
                <c:pt idx="32">
                  <c:v>1.0319999999999965</c:v>
                </c:pt>
                <c:pt idx="33">
                  <c:v>1.0329999999999964</c:v>
                </c:pt>
                <c:pt idx="34">
                  <c:v>1.0339999999999963</c:v>
                </c:pt>
                <c:pt idx="35">
                  <c:v>1.0349999999999961</c:v>
                </c:pt>
                <c:pt idx="36">
                  <c:v>1.035999999999996</c:v>
                </c:pt>
                <c:pt idx="37">
                  <c:v>1.0369999999999959</c:v>
                </c:pt>
                <c:pt idx="38">
                  <c:v>1.0379999999999958</c:v>
                </c:pt>
                <c:pt idx="39">
                  <c:v>1.0389999999999957</c:v>
                </c:pt>
                <c:pt idx="40">
                  <c:v>1.0399999999999956</c:v>
                </c:pt>
                <c:pt idx="41">
                  <c:v>1.0409999999999955</c:v>
                </c:pt>
                <c:pt idx="42">
                  <c:v>1.0419999999999954</c:v>
                </c:pt>
                <c:pt idx="43">
                  <c:v>1.0429999999999953</c:v>
                </c:pt>
                <c:pt idx="44">
                  <c:v>1.0439999999999952</c:v>
                </c:pt>
                <c:pt idx="45">
                  <c:v>1.044999999999995</c:v>
                </c:pt>
                <c:pt idx="46">
                  <c:v>1.0459999999999949</c:v>
                </c:pt>
                <c:pt idx="47">
                  <c:v>1.0469999999999948</c:v>
                </c:pt>
                <c:pt idx="48">
                  <c:v>1.0479999999999947</c:v>
                </c:pt>
                <c:pt idx="49">
                  <c:v>1.0489999999999946</c:v>
                </c:pt>
                <c:pt idx="50">
                  <c:v>1.0499999999999945</c:v>
                </c:pt>
                <c:pt idx="51">
                  <c:v>1.0509999999999944</c:v>
                </c:pt>
                <c:pt idx="52">
                  <c:v>1.0519999999999943</c:v>
                </c:pt>
                <c:pt idx="53">
                  <c:v>1.0529999999999942</c:v>
                </c:pt>
                <c:pt idx="54">
                  <c:v>1.0539999999999941</c:v>
                </c:pt>
                <c:pt idx="55">
                  <c:v>1.0549999999999939</c:v>
                </c:pt>
                <c:pt idx="56">
                  <c:v>1.0559999999999938</c:v>
                </c:pt>
                <c:pt idx="57">
                  <c:v>1.0569999999999937</c:v>
                </c:pt>
                <c:pt idx="58">
                  <c:v>1.0579999999999936</c:v>
                </c:pt>
                <c:pt idx="59">
                  <c:v>1.0589999999999935</c:v>
                </c:pt>
                <c:pt idx="60">
                  <c:v>1.0599999999999934</c:v>
                </c:pt>
                <c:pt idx="61">
                  <c:v>1.0609999999999933</c:v>
                </c:pt>
                <c:pt idx="62">
                  <c:v>1.0619999999999932</c:v>
                </c:pt>
                <c:pt idx="63">
                  <c:v>1.0629999999999931</c:v>
                </c:pt>
                <c:pt idx="64">
                  <c:v>1.063999999999993</c:v>
                </c:pt>
                <c:pt idx="65">
                  <c:v>1.0649999999999928</c:v>
                </c:pt>
                <c:pt idx="66">
                  <c:v>1.0659999999999927</c:v>
                </c:pt>
                <c:pt idx="67">
                  <c:v>1.0669999999999926</c:v>
                </c:pt>
                <c:pt idx="68">
                  <c:v>1.0679999999999925</c:v>
                </c:pt>
                <c:pt idx="69">
                  <c:v>1.0689999999999924</c:v>
                </c:pt>
                <c:pt idx="70">
                  <c:v>1.0699999999999923</c:v>
                </c:pt>
                <c:pt idx="71">
                  <c:v>1.0709999999999922</c:v>
                </c:pt>
                <c:pt idx="72">
                  <c:v>1.0719999999999921</c:v>
                </c:pt>
                <c:pt idx="73">
                  <c:v>1.072999999999992</c:v>
                </c:pt>
                <c:pt idx="74">
                  <c:v>1.0739999999999919</c:v>
                </c:pt>
                <c:pt idx="75">
                  <c:v>1.0749999999999917</c:v>
                </c:pt>
                <c:pt idx="76">
                  <c:v>1.0759999999999916</c:v>
                </c:pt>
                <c:pt idx="77">
                  <c:v>1.0769999999999915</c:v>
                </c:pt>
                <c:pt idx="78">
                  <c:v>1.0779999999999914</c:v>
                </c:pt>
                <c:pt idx="79">
                  <c:v>1.0789999999999913</c:v>
                </c:pt>
                <c:pt idx="80">
                  <c:v>1.0799999999999912</c:v>
                </c:pt>
                <c:pt idx="81">
                  <c:v>1.0809999999999911</c:v>
                </c:pt>
                <c:pt idx="82">
                  <c:v>1.081999999999991</c:v>
                </c:pt>
                <c:pt idx="83">
                  <c:v>1.0829999999999909</c:v>
                </c:pt>
                <c:pt idx="84">
                  <c:v>1.0839999999999907</c:v>
                </c:pt>
                <c:pt idx="85">
                  <c:v>1.0849999999999906</c:v>
                </c:pt>
                <c:pt idx="86">
                  <c:v>1.0859999999999905</c:v>
                </c:pt>
                <c:pt idx="87">
                  <c:v>1.0869999999999904</c:v>
                </c:pt>
                <c:pt idx="88">
                  <c:v>1.0879999999999903</c:v>
                </c:pt>
                <c:pt idx="89">
                  <c:v>1.0889999999999902</c:v>
                </c:pt>
                <c:pt idx="90">
                  <c:v>1.0899999999999901</c:v>
                </c:pt>
                <c:pt idx="91">
                  <c:v>1.09099999999999</c:v>
                </c:pt>
                <c:pt idx="92">
                  <c:v>1.0919999999999899</c:v>
                </c:pt>
                <c:pt idx="93">
                  <c:v>1.0929999999999898</c:v>
                </c:pt>
                <c:pt idx="94">
                  <c:v>1.0939999999999896</c:v>
                </c:pt>
                <c:pt idx="95">
                  <c:v>1.0949999999999895</c:v>
                </c:pt>
                <c:pt idx="96">
                  <c:v>1.0959999999999894</c:v>
                </c:pt>
                <c:pt idx="97">
                  <c:v>1.0969999999999893</c:v>
                </c:pt>
                <c:pt idx="98">
                  <c:v>1.0979999999999892</c:v>
                </c:pt>
                <c:pt idx="99">
                  <c:v>1.0989999999999891</c:v>
                </c:pt>
                <c:pt idx="100">
                  <c:v>1.099999999999989</c:v>
                </c:pt>
                <c:pt idx="101">
                  <c:v>1.1009999999999889</c:v>
                </c:pt>
                <c:pt idx="102">
                  <c:v>1.1019999999999888</c:v>
                </c:pt>
                <c:pt idx="103">
                  <c:v>1.1029999999999887</c:v>
                </c:pt>
                <c:pt idx="104">
                  <c:v>1.1039999999999885</c:v>
                </c:pt>
                <c:pt idx="105">
                  <c:v>1.1049999999999884</c:v>
                </c:pt>
                <c:pt idx="106">
                  <c:v>1.1059999999999883</c:v>
                </c:pt>
                <c:pt idx="107">
                  <c:v>1.1069999999999882</c:v>
                </c:pt>
                <c:pt idx="108">
                  <c:v>1.1079999999999881</c:v>
                </c:pt>
                <c:pt idx="109">
                  <c:v>1.108999999999988</c:v>
                </c:pt>
                <c:pt idx="110">
                  <c:v>1.1099999999999879</c:v>
                </c:pt>
                <c:pt idx="111">
                  <c:v>1.1109999999999878</c:v>
                </c:pt>
                <c:pt idx="112">
                  <c:v>1.1119999999999877</c:v>
                </c:pt>
                <c:pt idx="113">
                  <c:v>1.1129999999999876</c:v>
                </c:pt>
                <c:pt idx="114">
                  <c:v>1.1139999999999874</c:v>
                </c:pt>
                <c:pt idx="115">
                  <c:v>1.1149999999999873</c:v>
                </c:pt>
                <c:pt idx="116">
                  <c:v>1.1159999999999872</c:v>
                </c:pt>
                <c:pt idx="117">
                  <c:v>1.1169999999999871</c:v>
                </c:pt>
                <c:pt idx="118">
                  <c:v>1.117999999999987</c:v>
                </c:pt>
                <c:pt idx="119">
                  <c:v>1.1189999999999869</c:v>
                </c:pt>
                <c:pt idx="120">
                  <c:v>1.1199999999999868</c:v>
                </c:pt>
                <c:pt idx="121">
                  <c:v>1.1209999999999867</c:v>
                </c:pt>
                <c:pt idx="122">
                  <c:v>1.1219999999999866</c:v>
                </c:pt>
                <c:pt idx="123">
                  <c:v>1.1229999999999865</c:v>
                </c:pt>
                <c:pt idx="124">
                  <c:v>1.1239999999999863</c:v>
                </c:pt>
                <c:pt idx="125">
                  <c:v>1.1249999999999862</c:v>
                </c:pt>
                <c:pt idx="126">
                  <c:v>1.1259999999999861</c:v>
                </c:pt>
                <c:pt idx="127">
                  <c:v>1.126999999999986</c:v>
                </c:pt>
                <c:pt idx="128">
                  <c:v>1.1279999999999859</c:v>
                </c:pt>
                <c:pt idx="129">
                  <c:v>1.1289999999999858</c:v>
                </c:pt>
                <c:pt idx="130">
                  <c:v>1.1299999999999857</c:v>
                </c:pt>
                <c:pt idx="131">
                  <c:v>1.1309999999999856</c:v>
                </c:pt>
                <c:pt idx="132">
                  <c:v>1.1319999999999855</c:v>
                </c:pt>
                <c:pt idx="133">
                  <c:v>1.1329999999999854</c:v>
                </c:pt>
                <c:pt idx="134">
                  <c:v>1.1339999999999852</c:v>
                </c:pt>
                <c:pt idx="135">
                  <c:v>1.1349999999999851</c:v>
                </c:pt>
                <c:pt idx="136">
                  <c:v>1.135999999999985</c:v>
                </c:pt>
                <c:pt idx="137">
                  <c:v>1.1369999999999849</c:v>
                </c:pt>
                <c:pt idx="138">
                  <c:v>1.1379999999999848</c:v>
                </c:pt>
                <c:pt idx="139">
                  <c:v>1.1389999999999847</c:v>
                </c:pt>
                <c:pt idx="140">
                  <c:v>1.1399999999999846</c:v>
                </c:pt>
                <c:pt idx="141">
                  <c:v>1.1409999999999845</c:v>
                </c:pt>
                <c:pt idx="142">
                  <c:v>1.1419999999999844</c:v>
                </c:pt>
                <c:pt idx="143">
                  <c:v>1.1429999999999843</c:v>
                </c:pt>
                <c:pt idx="144">
                  <c:v>1.1439999999999841</c:v>
                </c:pt>
                <c:pt idx="145">
                  <c:v>1.144999999999984</c:v>
                </c:pt>
                <c:pt idx="146">
                  <c:v>1.1459999999999839</c:v>
                </c:pt>
                <c:pt idx="147">
                  <c:v>1.1469999999999838</c:v>
                </c:pt>
                <c:pt idx="148">
                  <c:v>1.1479999999999837</c:v>
                </c:pt>
                <c:pt idx="149">
                  <c:v>1.1489999999999836</c:v>
                </c:pt>
                <c:pt idx="150">
                  <c:v>1.1499999999999835</c:v>
                </c:pt>
                <c:pt idx="151">
                  <c:v>1.1509999999999834</c:v>
                </c:pt>
                <c:pt idx="152">
                  <c:v>1.1519999999999833</c:v>
                </c:pt>
                <c:pt idx="153">
                  <c:v>1.1529999999999831</c:v>
                </c:pt>
                <c:pt idx="154">
                  <c:v>1.153999999999983</c:v>
                </c:pt>
                <c:pt idx="155">
                  <c:v>1.1549999999999829</c:v>
                </c:pt>
                <c:pt idx="156">
                  <c:v>1.1559999999999828</c:v>
                </c:pt>
                <c:pt idx="157">
                  <c:v>1.1569999999999827</c:v>
                </c:pt>
                <c:pt idx="158">
                  <c:v>1.1579999999999826</c:v>
                </c:pt>
                <c:pt idx="159">
                  <c:v>1.1589999999999825</c:v>
                </c:pt>
                <c:pt idx="160">
                  <c:v>1.1599999999999824</c:v>
                </c:pt>
                <c:pt idx="161">
                  <c:v>1.1609999999999823</c:v>
                </c:pt>
                <c:pt idx="162">
                  <c:v>1.1619999999999822</c:v>
                </c:pt>
                <c:pt idx="163">
                  <c:v>1.162999999999982</c:v>
                </c:pt>
                <c:pt idx="164">
                  <c:v>1.1639999999999819</c:v>
                </c:pt>
                <c:pt idx="165">
                  <c:v>1.1649999999999818</c:v>
                </c:pt>
                <c:pt idx="166">
                  <c:v>1.1659999999999817</c:v>
                </c:pt>
                <c:pt idx="167">
                  <c:v>1.1669999999999816</c:v>
                </c:pt>
                <c:pt idx="168">
                  <c:v>1.1679999999999815</c:v>
                </c:pt>
                <c:pt idx="169">
                  <c:v>1.1689999999999814</c:v>
                </c:pt>
                <c:pt idx="170">
                  <c:v>1.1699999999999813</c:v>
                </c:pt>
                <c:pt idx="171">
                  <c:v>1.1709999999999812</c:v>
                </c:pt>
                <c:pt idx="172">
                  <c:v>1.1719999999999811</c:v>
                </c:pt>
                <c:pt idx="173">
                  <c:v>1.1729999999999809</c:v>
                </c:pt>
                <c:pt idx="174">
                  <c:v>1.1739999999999808</c:v>
                </c:pt>
                <c:pt idx="175">
                  <c:v>1.1749999999999807</c:v>
                </c:pt>
                <c:pt idx="176">
                  <c:v>1.1759999999999806</c:v>
                </c:pt>
                <c:pt idx="177">
                  <c:v>1.1769999999999805</c:v>
                </c:pt>
                <c:pt idx="178">
                  <c:v>1.1779999999999804</c:v>
                </c:pt>
                <c:pt idx="179">
                  <c:v>1.1789999999999803</c:v>
                </c:pt>
                <c:pt idx="180">
                  <c:v>1.1799999999999802</c:v>
                </c:pt>
                <c:pt idx="181">
                  <c:v>1.1809999999999801</c:v>
                </c:pt>
                <c:pt idx="182">
                  <c:v>1.18199999999998</c:v>
                </c:pt>
                <c:pt idx="183">
                  <c:v>1.1829999999999798</c:v>
                </c:pt>
                <c:pt idx="184">
                  <c:v>1.1839999999999797</c:v>
                </c:pt>
                <c:pt idx="185">
                  <c:v>1.1849999999999796</c:v>
                </c:pt>
                <c:pt idx="186">
                  <c:v>1.1859999999999795</c:v>
                </c:pt>
                <c:pt idx="187">
                  <c:v>1.1869999999999794</c:v>
                </c:pt>
                <c:pt idx="188">
                  <c:v>1.1879999999999793</c:v>
                </c:pt>
                <c:pt idx="189">
                  <c:v>1.1889999999999792</c:v>
                </c:pt>
                <c:pt idx="190">
                  <c:v>1.1899999999999791</c:v>
                </c:pt>
                <c:pt idx="191">
                  <c:v>1.190999999999979</c:v>
                </c:pt>
                <c:pt idx="192">
                  <c:v>1.1919999999999789</c:v>
                </c:pt>
                <c:pt idx="193">
                  <c:v>1.1929999999999787</c:v>
                </c:pt>
                <c:pt idx="194">
                  <c:v>1.1939999999999786</c:v>
                </c:pt>
                <c:pt idx="195">
                  <c:v>1.1949999999999785</c:v>
                </c:pt>
                <c:pt idx="196">
                  <c:v>1.1959999999999784</c:v>
                </c:pt>
                <c:pt idx="197">
                  <c:v>1.1969999999999783</c:v>
                </c:pt>
                <c:pt idx="198">
                  <c:v>1.1979999999999782</c:v>
                </c:pt>
                <c:pt idx="199">
                  <c:v>1.1989999999999781</c:v>
                </c:pt>
                <c:pt idx="200">
                  <c:v>1.199999999999978</c:v>
                </c:pt>
                <c:pt idx="201">
                  <c:v>1.2009999999999779</c:v>
                </c:pt>
                <c:pt idx="202">
                  <c:v>1.2019999999999778</c:v>
                </c:pt>
                <c:pt idx="203">
                  <c:v>1.2029999999999776</c:v>
                </c:pt>
                <c:pt idx="204">
                  <c:v>1.2039999999999775</c:v>
                </c:pt>
                <c:pt idx="205">
                  <c:v>1.2049999999999774</c:v>
                </c:pt>
                <c:pt idx="206">
                  <c:v>1.2059999999999773</c:v>
                </c:pt>
                <c:pt idx="207">
                  <c:v>1.2069999999999772</c:v>
                </c:pt>
                <c:pt idx="208">
                  <c:v>1.2079999999999771</c:v>
                </c:pt>
                <c:pt idx="209">
                  <c:v>1.208999999999977</c:v>
                </c:pt>
                <c:pt idx="210">
                  <c:v>1.2099999999999769</c:v>
                </c:pt>
                <c:pt idx="211">
                  <c:v>1.2109999999999768</c:v>
                </c:pt>
                <c:pt idx="212">
                  <c:v>1.2119999999999767</c:v>
                </c:pt>
                <c:pt idx="213">
                  <c:v>1.2129999999999765</c:v>
                </c:pt>
                <c:pt idx="214">
                  <c:v>1.2139999999999764</c:v>
                </c:pt>
                <c:pt idx="215">
                  <c:v>1.2149999999999763</c:v>
                </c:pt>
                <c:pt idx="216">
                  <c:v>1.2159999999999762</c:v>
                </c:pt>
                <c:pt idx="217">
                  <c:v>1.2169999999999761</c:v>
                </c:pt>
                <c:pt idx="218">
                  <c:v>1.217999999999976</c:v>
                </c:pt>
                <c:pt idx="219">
                  <c:v>1.2189999999999759</c:v>
                </c:pt>
                <c:pt idx="220">
                  <c:v>1.2199999999999758</c:v>
                </c:pt>
                <c:pt idx="221">
                  <c:v>1.2209999999999757</c:v>
                </c:pt>
                <c:pt idx="222">
                  <c:v>1.2219999999999756</c:v>
                </c:pt>
                <c:pt idx="223">
                  <c:v>1.2229999999999754</c:v>
                </c:pt>
                <c:pt idx="224">
                  <c:v>1.2239999999999753</c:v>
                </c:pt>
                <c:pt idx="225">
                  <c:v>1.2249999999999752</c:v>
                </c:pt>
                <c:pt idx="226">
                  <c:v>1.2259999999999751</c:v>
                </c:pt>
                <c:pt idx="227">
                  <c:v>1.226999999999975</c:v>
                </c:pt>
                <c:pt idx="228">
                  <c:v>1.2279999999999749</c:v>
                </c:pt>
                <c:pt idx="229">
                  <c:v>1.2289999999999748</c:v>
                </c:pt>
                <c:pt idx="230">
                  <c:v>1.2299999999999747</c:v>
                </c:pt>
                <c:pt idx="231">
                  <c:v>1.2309999999999746</c:v>
                </c:pt>
                <c:pt idx="232">
                  <c:v>1.2319999999999744</c:v>
                </c:pt>
                <c:pt idx="233">
                  <c:v>1.2329999999999743</c:v>
                </c:pt>
                <c:pt idx="234">
                  <c:v>1.2339999999999742</c:v>
                </c:pt>
                <c:pt idx="235">
                  <c:v>1.2349999999999741</c:v>
                </c:pt>
                <c:pt idx="236">
                  <c:v>1.235999999999974</c:v>
                </c:pt>
                <c:pt idx="237">
                  <c:v>1.2369999999999739</c:v>
                </c:pt>
                <c:pt idx="238">
                  <c:v>1.2379999999999738</c:v>
                </c:pt>
                <c:pt idx="239">
                  <c:v>1.2389999999999737</c:v>
                </c:pt>
                <c:pt idx="240">
                  <c:v>1.2399999999999736</c:v>
                </c:pt>
                <c:pt idx="241">
                  <c:v>1.2409999999999735</c:v>
                </c:pt>
                <c:pt idx="242">
                  <c:v>1.2419999999999733</c:v>
                </c:pt>
                <c:pt idx="243">
                  <c:v>1.2429999999999732</c:v>
                </c:pt>
                <c:pt idx="244">
                  <c:v>1.2439999999999731</c:v>
                </c:pt>
                <c:pt idx="245">
                  <c:v>1.244999999999973</c:v>
                </c:pt>
                <c:pt idx="246">
                  <c:v>1.2459999999999729</c:v>
                </c:pt>
                <c:pt idx="247">
                  <c:v>1.2469999999999728</c:v>
                </c:pt>
                <c:pt idx="248">
                  <c:v>1.2479999999999727</c:v>
                </c:pt>
                <c:pt idx="249">
                  <c:v>1.2489999999999726</c:v>
                </c:pt>
                <c:pt idx="250">
                  <c:v>1.2499999999999725</c:v>
                </c:pt>
                <c:pt idx="251">
                  <c:v>1.2509999999999724</c:v>
                </c:pt>
                <c:pt idx="252">
                  <c:v>1.2519999999999722</c:v>
                </c:pt>
                <c:pt idx="253">
                  <c:v>1.2529999999999721</c:v>
                </c:pt>
                <c:pt idx="254">
                  <c:v>1.253999999999972</c:v>
                </c:pt>
                <c:pt idx="255">
                  <c:v>1.2549999999999719</c:v>
                </c:pt>
                <c:pt idx="256">
                  <c:v>1.2559999999999718</c:v>
                </c:pt>
                <c:pt idx="257">
                  <c:v>1.2569999999999717</c:v>
                </c:pt>
                <c:pt idx="258">
                  <c:v>1.2579999999999716</c:v>
                </c:pt>
                <c:pt idx="259">
                  <c:v>1.2589999999999715</c:v>
                </c:pt>
                <c:pt idx="260">
                  <c:v>1.2599999999999714</c:v>
                </c:pt>
                <c:pt idx="261">
                  <c:v>1.2609999999999713</c:v>
                </c:pt>
                <c:pt idx="262">
                  <c:v>1.2619999999999711</c:v>
                </c:pt>
                <c:pt idx="263">
                  <c:v>1.262999999999971</c:v>
                </c:pt>
                <c:pt idx="264">
                  <c:v>1.2639999999999709</c:v>
                </c:pt>
                <c:pt idx="265">
                  <c:v>1.2649999999999708</c:v>
                </c:pt>
                <c:pt idx="266">
                  <c:v>1.2659999999999707</c:v>
                </c:pt>
                <c:pt idx="267">
                  <c:v>1.2669999999999706</c:v>
                </c:pt>
                <c:pt idx="268">
                  <c:v>1.2679999999999705</c:v>
                </c:pt>
                <c:pt idx="269">
                  <c:v>1.2689999999999704</c:v>
                </c:pt>
                <c:pt idx="270">
                  <c:v>1.2699999999999703</c:v>
                </c:pt>
                <c:pt idx="271">
                  <c:v>1.2709999999999702</c:v>
                </c:pt>
                <c:pt idx="272">
                  <c:v>1.27199999999997</c:v>
                </c:pt>
                <c:pt idx="273">
                  <c:v>1.2729999999999699</c:v>
                </c:pt>
                <c:pt idx="274">
                  <c:v>1.2739999999999698</c:v>
                </c:pt>
                <c:pt idx="275">
                  <c:v>1.2749999999999697</c:v>
                </c:pt>
                <c:pt idx="276">
                  <c:v>1.2759999999999696</c:v>
                </c:pt>
                <c:pt idx="277">
                  <c:v>1.2769999999999695</c:v>
                </c:pt>
                <c:pt idx="278">
                  <c:v>1.2779999999999694</c:v>
                </c:pt>
                <c:pt idx="279">
                  <c:v>1.2789999999999693</c:v>
                </c:pt>
                <c:pt idx="280">
                  <c:v>1.2799999999999692</c:v>
                </c:pt>
                <c:pt idx="281">
                  <c:v>1.2809999999999691</c:v>
                </c:pt>
                <c:pt idx="282">
                  <c:v>1.2819999999999689</c:v>
                </c:pt>
                <c:pt idx="283">
                  <c:v>1.2829999999999688</c:v>
                </c:pt>
                <c:pt idx="284">
                  <c:v>1.2839999999999687</c:v>
                </c:pt>
                <c:pt idx="285">
                  <c:v>1.2849999999999686</c:v>
                </c:pt>
                <c:pt idx="286">
                  <c:v>1.2859999999999685</c:v>
                </c:pt>
                <c:pt idx="287">
                  <c:v>1.2869999999999684</c:v>
                </c:pt>
                <c:pt idx="288">
                  <c:v>1.2879999999999683</c:v>
                </c:pt>
                <c:pt idx="289">
                  <c:v>1.2889999999999682</c:v>
                </c:pt>
                <c:pt idx="290">
                  <c:v>1.2899999999999681</c:v>
                </c:pt>
                <c:pt idx="291">
                  <c:v>1.290999999999968</c:v>
                </c:pt>
                <c:pt idx="292">
                  <c:v>1.2919999999999678</c:v>
                </c:pt>
                <c:pt idx="293">
                  <c:v>1.2929999999999677</c:v>
                </c:pt>
                <c:pt idx="294">
                  <c:v>1.2939999999999676</c:v>
                </c:pt>
                <c:pt idx="295">
                  <c:v>1.2949999999999675</c:v>
                </c:pt>
                <c:pt idx="296">
                  <c:v>1.2959999999999674</c:v>
                </c:pt>
                <c:pt idx="297">
                  <c:v>1.2969999999999673</c:v>
                </c:pt>
                <c:pt idx="298">
                  <c:v>1.2979999999999672</c:v>
                </c:pt>
                <c:pt idx="299">
                  <c:v>1.2989999999999671</c:v>
                </c:pt>
                <c:pt idx="300">
                  <c:v>1.299999999999967</c:v>
                </c:pt>
              </c:numCache>
            </c:numRef>
          </c:xVal>
          <c:yVal>
            <c:numRef>
              <c:f>expected3_r_0!$V$17:$V$1000</c:f>
              <c:numCache>
                <c:formatCode>0.000000000000000E+00</c:formatCode>
                <c:ptCount val="984"/>
                <c:pt idx="0">
                  <c:v>-8933693.1852690466</c:v>
                </c:pt>
                <c:pt idx="1">
                  <c:v>-8944151.9122124389</c:v>
                </c:pt>
                <c:pt idx="2">
                  <c:v>-8954616.1320421752</c:v>
                </c:pt>
                <c:pt idx="3">
                  <c:v>-8965057.4508900158</c:v>
                </c:pt>
                <c:pt idx="4">
                  <c:v>-8975447.7222838849</c:v>
                </c:pt>
                <c:pt idx="5">
                  <c:v>-8985759.1323827226</c:v>
                </c:pt>
                <c:pt idx="6">
                  <c:v>-8995964.2838395406</c:v>
                </c:pt>
                <c:pt idx="7">
                  <c:v>-9006036.2768069841</c:v>
                </c:pt>
                <c:pt idx="8">
                  <c:v>-9015948.7886128724</c:v>
                </c:pt>
                <c:pt idx="9">
                  <c:v>-9025676.149657134</c:v>
                </c:pt>
                <c:pt idx="10">
                  <c:v>-9035193.4164254963</c:v>
                </c:pt>
                <c:pt idx="11">
                  <c:v>-9044476.4408185855</c:v>
                </c:pt>
                <c:pt idx="12">
                  <c:v>-9053501.9376376309</c:v>
                </c:pt>
                <c:pt idx="13">
                  <c:v>-9062247.5400733277</c:v>
                </c:pt>
                <c:pt idx="14">
                  <c:v>-9070691.8633787427</c:v>
                </c:pt>
                <c:pt idx="15">
                  <c:v>-9078814.5530819371</c:v>
                </c:pt>
                <c:pt idx="16">
                  <c:v>-9086596.3329278473</c:v>
                </c:pt>
                <c:pt idx="17">
                  <c:v>-9094019.0468736924</c:v>
                </c:pt>
                <c:pt idx="18">
                  <c:v>-9101065.7001047712</c:v>
                </c:pt>
                <c:pt idx="19">
                  <c:v>-9107720.4773955122</c:v>
                </c:pt>
                <c:pt idx="20">
                  <c:v>-9113968.7855936158</c:v>
                </c:pt>
                <c:pt idx="21">
                  <c:v>-9119797.264793925</c:v>
                </c:pt>
                <c:pt idx="22">
                  <c:v>-9125193.8055789173</c:v>
                </c:pt>
                <c:pt idx="23">
                  <c:v>-9130147.5587467998</c:v>
                </c:pt>
                <c:pt idx="24">
                  <c:v>-9134648.9396636784</c:v>
                </c:pt>
                <c:pt idx="25">
                  <c:v>-9138689.6385760233</c:v>
                </c:pt>
                <c:pt idx="26">
                  <c:v>-9142262.5779405292</c:v>
                </c:pt>
                <c:pt idx="27">
                  <c:v>-9145361.9489436261</c:v>
                </c:pt>
                <c:pt idx="28">
                  <c:v>-9147983.1678473912</c:v>
                </c:pt>
                <c:pt idx="29">
                  <c:v>-9150122.8619196564</c:v>
                </c:pt>
                <c:pt idx="30">
                  <c:v>-9151778.8447216135</c:v>
                </c:pt>
                <c:pt idx="31">
                  <c:v>-9152950.1011075713</c:v>
                </c:pt>
                <c:pt idx="32">
                  <c:v>-9153636.4503277466</c:v>
                </c:pt>
                <c:pt idx="33">
                  <c:v>-9153839.6546532996</c:v>
                </c:pt>
                <c:pt idx="34">
                  <c:v>-9153561.5673729815</c:v>
                </c:pt>
                <c:pt idx="35">
                  <c:v>-9152805.5593572352</c:v>
                </c:pt>
                <c:pt idx="36">
                  <c:v>-9151575.7711566687</c:v>
                </c:pt>
                <c:pt idx="37">
                  <c:v>-9149877.3249521405</c:v>
                </c:pt>
                <c:pt idx="38">
                  <c:v>-9147716.2077278681</c:v>
                </c:pt>
                <c:pt idx="39">
                  <c:v>-9145099.2204225566</c:v>
                </c:pt>
                <c:pt idx="40">
                  <c:v>-9142033.9666794538</c:v>
                </c:pt>
                <c:pt idx="41">
                  <c:v>-9138528.6367947534</c:v>
                </c:pt>
                <c:pt idx="42">
                  <c:v>-9134592.1967328396</c:v>
                </c:pt>
                <c:pt idx="43">
                  <c:v>-9130234.1712783705</c:v>
                </c:pt>
                <c:pt idx="44">
                  <c:v>-9125464.6647198983</c:v>
                </c:pt>
                <c:pt idx="45">
                  <c:v>-9120294.1726805139</c:v>
                </c:pt>
                <c:pt idx="46">
                  <c:v>-9114733.7503997982</c:v>
                </c:pt>
                <c:pt idx="47">
                  <c:v>-9108794.7262759674</c:v>
                </c:pt>
                <c:pt idx="48">
                  <c:v>-9102488.857027771</c:v>
                </c:pt>
                <c:pt idx="49">
                  <c:v>-9095828.0883687511</c:v>
                </c:pt>
                <c:pt idx="50">
                  <c:v>-9088824.6772614103</c:v>
                </c:pt>
                <c:pt idx="51">
                  <c:v>-9081490.9827199895</c:v>
                </c:pt>
                <c:pt idx="52">
                  <c:v>-9073839.5708095711</c:v>
                </c:pt>
                <c:pt idx="53">
                  <c:v>-9065883.0386028979</c:v>
                </c:pt>
                <c:pt idx="54">
                  <c:v>-9057634.038306307</c:v>
                </c:pt>
                <c:pt idx="55">
                  <c:v>-9049105.2611922212</c:v>
                </c:pt>
                <c:pt idx="56">
                  <c:v>-9040309.3236155696</c:v>
                </c:pt>
                <c:pt idx="57">
                  <c:v>-9031258.776678171</c:v>
                </c:pt>
                <c:pt idx="58">
                  <c:v>-9021966.0927842874</c:v>
                </c:pt>
                <c:pt idx="59">
                  <c:v>-9012443.5759223979</c:v>
                </c:pt>
                <c:pt idx="60">
                  <c:v>-9002703.3740552831</c:v>
                </c:pt>
                <c:pt idx="61">
                  <c:v>-8992757.4352355525</c:v>
                </c:pt>
                <c:pt idx="62">
                  <c:v>-8982617.5053382572</c:v>
                </c:pt>
                <c:pt idx="63">
                  <c:v>-8972295.0696051568</c:v>
                </c:pt>
                <c:pt idx="64">
                  <c:v>-8961801.3587026596</c:v>
                </c:pt>
                <c:pt idx="65">
                  <c:v>-8951147.3200984858</c:v>
                </c:pt>
                <c:pt idx="66">
                  <c:v>-8940343.6185736265</c:v>
                </c:pt>
                <c:pt idx="67">
                  <c:v>-8929400.5972321443</c:v>
                </c:pt>
                <c:pt idx="68">
                  <c:v>-8918328.2847678941</c:v>
                </c:pt>
                <c:pt idx="69">
                  <c:v>-8907136.3812149316</c:v>
                </c:pt>
                <c:pt idx="70">
                  <c:v>-8895834.2483537402</c:v>
                </c:pt>
                <c:pt idx="71">
                  <c:v>-8884430.9141430818</c:v>
                </c:pt>
                <c:pt idx="72">
                  <c:v>-8872935.0531959571</c:v>
                </c:pt>
                <c:pt idx="73">
                  <c:v>-8861354.9960536379</c:v>
                </c:pt>
                <c:pt idx="74">
                  <c:v>-8849698.7255481016</c:v>
                </c:pt>
                <c:pt idx="75">
                  <c:v>-8837973.877675768</c:v>
                </c:pt>
                <c:pt idx="76">
                  <c:v>-8826187.7437840793</c:v>
                </c:pt>
                <c:pt idx="77">
                  <c:v>-8814347.2729695458</c:v>
                </c:pt>
                <c:pt idx="78">
                  <c:v>-8802459.0807863418</c:v>
                </c:pt>
                <c:pt idx="79">
                  <c:v>-8790529.4479919914</c:v>
                </c:pt>
                <c:pt idx="80">
                  <c:v>-8778564.3317486346</c:v>
                </c:pt>
                <c:pt idx="81">
                  <c:v>-8766569.3714850023</c:v>
                </c:pt>
                <c:pt idx="82">
                  <c:v>-8754549.896760907</c:v>
                </c:pt>
                <c:pt idx="83">
                  <c:v>-8742510.9357319139</c:v>
                </c:pt>
                <c:pt idx="84">
                  <c:v>-8730457.2241244372</c:v>
                </c:pt>
                <c:pt idx="85">
                  <c:v>-8718393.214216467</c:v>
                </c:pt>
                <c:pt idx="86">
                  <c:v>-8706323.0863549635</c:v>
                </c:pt>
                <c:pt idx="87">
                  <c:v>-8694250.7561375555</c:v>
                </c:pt>
                <c:pt idx="88">
                  <c:v>-8682179.8866369762</c:v>
                </c:pt>
                <c:pt idx="89">
                  <c:v>-8670113.898190733</c:v>
                </c:pt>
                <c:pt idx="90">
                  <c:v>-8658055.9788029157</c:v>
                </c:pt>
                <c:pt idx="91">
                  <c:v>-8646009.0945558026</c:v>
                </c:pt>
                <c:pt idx="92">
                  <c:v>-8633975.999979144</c:v>
                </c:pt>
                <c:pt idx="93">
                  <c:v>-8621959.2483300008</c:v>
                </c:pt>
                <c:pt idx="94">
                  <c:v>-8609961.2017406896</c:v>
                </c:pt>
                <c:pt idx="95">
                  <c:v>-8597984.0411969051</c:v>
                </c:pt>
                <c:pt idx="96">
                  <c:v>-8586029.7763126474</c:v>
                </c:pt>
                <c:pt idx="97">
                  <c:v>-8574100.2547859848</c:v>
                </c:pt>
                <c:pt idx="98">
                  <c:v>-8562197.1720507964</c:v>
                </c:pt>
                <c:pt idx="99">
                  <c:v>-8550322.079699723</c:v>
                </c:pt>
                <c:pt idx="100">
                  <c:v>-8538476.3946095966</c:v>
                </c:pt>
                <c:pt idx="101">
                  <c:v>-8526661.4072294887</c:v>
                </c:pt>
                <c:pt idx="102">
                  <c:v>-8514878.2896592263</c:v>
                </c:pt>
                <c:pt idx="103">
                  <c:v>-8503128.1033985801</c:v>
                </c:pt>
                <c:pt idx="104">
                  <c:v>-8491411.8067617863</c:v>
                </c:pt>
                <c:pt idx="105">
                  <c:v>-8479730.2619546242</c:v>
                </c:pt>
                <c:pt idx="106">
                  <c:v>-8468084.2418135516</c:v>
                </c:pt>
                <c:pt idx="107">
                  <c:v>-8456474.4362083115</c:v>
                </c:pt>
                <c:pt idx="108">
                  <c:v>-8444901.4581114165</c:v>
                </c:pt>
                <c:pt idx="109">
                  <c:v>-8433365.8493393343</c:v>
                </c:pt>
                <c:pt idx="110">
                  <c:v>-8421868.0859717969</c:v>
                </c:pt>
                <c:pt idx="111">
                  <c:v>-8410408.5834567007</c:v>
                </c:pt>
                <c:pt idx="112">
                  <c:v>-8398987.7014092132</c:v>
                </c:pt>
                <c:pt idx="113">
                  <c:v>-8387605.7481145505</c:v>
                </c:pt>
                <c:pt idx="114">
                  <c:v>-8376262.9847445544</c:v>
                </c:pt>
                <c:pt idx="115">
                  <c:v>-8364959.6292924993</c:v>
                </c:pt>
                <c:pt idx="116">
                  <c:v>-8353695.860276619</c:v>
                </c:pt>
                <c:pt idx="117">
                  <c:v>-8342471.8201216757</c:v>
                </c:pt>
                <c:pt idx="118">
                  <c:v>-8331287.6183719309</c:v>
                </c:pt>
                <c:pt idx="119">
                  <c:v>-8320143.3346364545</c:v>
                </c:pt>
                <c:pt idx="120">
                  <c:v>-8309039.0213248646</c:v>
                </c:pt>
                <c:pt idx="121">
                  <c:v>-8297974.7061771126</c:v>
                </c:pt>
                <c:pt idx="122">
                  <c:v>-8286950.3945987765</c:v>
                </c:pt>
                <c:pt idx="123">
                  <c:v>-8275966.0718132835</c:v>
                </c:pt>
                <c:pt idx="124">
                  <c:v>-8265021.7048420291</c:v>
                </c:pt>
                <c:pt idx="125">
                  <c:v>-8254117.2443232341</c:v>
                </c:pt>
                <c:pt idx="126">
                  <c:v>-8243252.6261798861</c:v>
                </c:pt>
                <c:pt idx="127">
                  <c:v>-8232427.7731468808</c:v>
                </c:pt>
                <c:pt idx="128">
                  <c:v>-8221642.5961669441</c:v>
                </c:pt>
                <c:pt idx="129">
                  <c:v>-8210896.9956646413</c:v>
                </c:pt>
                <c:pt idx="130">
                  <c:v>-8200190.8627072172</c:v>
                </c:pt>
                <c:pt idx="131">
                  <c:v>-8189524.0800607186</c:v>
                </c:pt>
                <c:pt idx="132">
                  <c:v>-8178896.5231492892</c:v>
                </c:pt>
                <c:pt idx="133">
                  <c:v>-8168308.0609251671</c:v>
                </c:pt>
                <c:pt idx="134">
                  <c:v>-8157758.5566564966</c:v>
                </c:pt>
                <c:pt idx="135">
                  <c:v>-8147247.868639553</c:v>
                </c:pt>
                <c:pt idx="136">
                  <c:v>-8136775.8508416759</c:v>
                </c:pt>
                <c:pt idx="137">
                  <c:v>-8126342.3534807237</c:v>
                </c:pt>
                <c:pt idx="138">
                  <c:v>-8115947.2235464966</c:v>
                </c:pt>
                <c:pt idx="139">
                  <c:v>-8105590.3052692115</c:v>
                </c:pt>
                <c:pt idx="140">
                  <c:v>-8095271.4405397344</c:v>
                </c:pt>
                <c:pt idx="141">
                  <c:v>-8084990.4692859435</c:v>
                </c:pt>
                <c:pt idx="142">
                  <c:v>-8074747.2298092153</c:v>
                </c:pt>
                <c:pt idx="143">
                  <c:v>-8064541.5590848401</c:v>
                </c:pt>
                <c:pt idx="144">
                  <c:v>-8054373.2930297181</c:v>
                </c:pt>
                <c:pt idx="145">
                  <c:v>-8044242.266740473</c:v>
                </c:pt>
                <c:pt idx="146">
                  <c:v>-8034148.3147051698</c:v>
                </c:pt>
                <c:pt idx="147">
                  <c:v>-8024091.2709905207</c:v>
                </c:pt>
                <c:pt idx="148">
                  <c:v>-8014070.9694080353</c:v>
                </c:pt>
                <c:pt idx="149">
                  <c:v>-8004087.2436604928</c:v>
                </c:pt>
                <c:pt idx="150">
                  <c:v>-7994139.9274711292</c:v>
                </c:pt>
                <c:pt idx="151">
                  <c:v>-7984228.8546972303</c:v>
                </c:pt>
                <c:pt idx="152">
                  <c:v>-7974353.859429853</c:v>
                </c:pt>
                <c:pt idx="153">
                  <c:v>-7964514.7760811131</c:v>
                </c:pt>
                <c:pt idx="154">
                  <c:v>-7954711.4394604312</c:v>
                </c:pt>
                <c:pt idx="155">
                  <c:v>-7944943.6848409437</c:v>
                </c:pt>
                <c:pt idx="156">
                  <c:v>-7935211.3480171598</c:v>
                </c:pt>
                <c:pt idx="157">
                  <c:v>-7925514.2653548839</c:v>
                </c:pt>
                <c:pt idx="158">
                  <c:v>-7915852.2738342471</c:v>
                </c:pt>
                <c:pt idx="159">
                  <c:v>-7906225.2110867025</c:v>
                </c:pt>
                <c:pt idx="160">
                  <c:v>-7896632.9154266231</c:v>
                </c:pt>
                <c:pt idx="161">
                  <c:v>-7887075.2258782014</c:v>
                </c:pt>
                <c:pt idx="162">
                  <c:v>-7877551.9821981611</c:v>
                </c:pt>
                <c:pt idx="163">
                  <c:v>-7868063.0248948373</c:v>
                </c:pt>
                <c:pt idx="164">
                  <c:v>-7858608.1952440301</c:v>
                </c:pt>
                <c:pt idx="165">
                  <c:v>-7849187.3353020493</c:v>
                </c:pt>
                <c:pt idx="166">
                  <c:v>-7839800.2879163027</c:v>
                </c:pt>
                <c:pt idx="167">
                  <c:v>-7830446.8967337403</c:v>
                </c:pt>
                <c:pt idx="168">
                  <c:v>-7821127.0062074177</c:v>
                </c:pt>
                <c:pt idx="169">
                  <c:v>-7811840.4616014278</c:v>
                </c:pt>
                <c:pt idx="170">
                  <c:v>-7802587.1089944318</c:v>
                </c:pt>
                <c:pt idx="171">
                  <c:v>-7793366.7952819485</c:v>
                </c:pt>
                <c:pt idx="172">
                  <c:v>-7784179.3681775965</c:v>
                </c:pt>
                <c:pt idx="173">
                  <c:v>-7775024.6762133911</c:v>
                </c:pt>
                <c:pt idx="174">
                  <c:v>-7765902.5687392969</c:v>
                </c:pt>
                <c:pt idx="175">
                  <c:v>-7756812.8959220555</c:v>
                </c:pt>
                <c:pt idx="176">
                  <c:v>-7747755.5087434556</c:v>
                </c:pt>
                <c:pt idx="177">
                  <c:v>-7738730.258998109</c:v>
                </c:pt>
                <c:pt idx="178">
                  <c:v>-7729736.9992907885</c:v>
                </c:pt>
                <c:pt idx="179">
                  <c:v>-7720775.5830334155</c:v>
                </c:pt>
                <c:pt idx="180">
                  <c:v>-7711845.8644417329</c:v>
                </c:pt>
                <c:pt idx="181">
                  <c:v>-7702947.6985317376</c:v>
                </c:pt>
                <c:pt idx="182">
                  <c:v>-7694080.9411158841</c:v>
                </c:pt>
                <c:pt idx="183">
                  <c:v>-7685245.4487991184</c:v>
                </c:pt>
                <c:pt idx="184">
                  <c:v>-7676441.0789747536</c:v>
                </c:pt>
                <c:pt idx="185">
                  <c:v>-7667667.6898202347</c:v>
                </c:pt>
                <c:pt idx="186">
                  <c:v>-7658925.1402927972</c:v>
                </c:pt>
                <c:pt idx="187">
                  <c:v>-7650213.2901250552</c:v>
                </c:pt>
                <c:pt idx="188">
                  <c:v>-7641531.9998205202</c:v>
                </c:pt>
                <c:pt idx="189">
                  <c:v>-7632881.130649074</c:v>
                </c:pt>
                <c:pt idx="190">
                  <c:v>-7624260.5446424149</c:v>
                </c:pt>
                <c:pt idx="191">
                  <c:v>-7615670.1045894623</c:v>
                </c:pt>
                <c:pt idx="192">
                  <c:v>-7607109.6740317689</c:v>
                </c:pt>
                <c:pt idx="193">
                  <c:v>-7598579.1172588998</c:v>
                </c:pt>
                <c:pt idx="194">
                  <c:v>-7590078.2993038353</c:v>
                </c:pt>
                <c:pt idx="195">
                  <c:v>-7581607.0859383522</c:v>
                </c:pt>
                <c:pt idx="196">
                  <c:v>-7573165.3436684394</c:v>
                </c:pt>
                <c:pt idx="197">
                  <c:v>-7564752.9397297036</c:v>
                </c:pt>
                <c:pt idx="198">
                  <c:v>-7556369.7420828063</c:v>
                </c:pt>
                <c:pt idx="199">
                  <c:v>-7548015.6194089102</c:v>
                </c:pt>
                <c:pt idx="200">
                  <c:v>-7539690.4411051488</c:v>
                </c:pt>
                <c:pt idx="201">
                  <c:v>-7531394.0772801209</c:v>
                </c:pt>
                <c:pt idx="202">
                  <c:v>-7523126.3987494027</c:v>
                </c:pt>
                <c:pt idx="203">
                  <c:v>-7514887.2770310966</c:v>
                </c:pt>
                <c:pt idx="204">
                  <c:v>-7506676.5843413882</c:v>
                </c:pt>
                <c:pt idx="205">
                  <c:v>-7498494.1935901474</c:v>
                </c:pt>
                <c:pt idx="206">
                  <c:v>-7490339.9783765515</c:v>
                </c:pt>
                <c:pt idx="207">
                  <c:v>-7482213.8129847348</c:v>
                </c:pt>
                <c:pt idx="208">
                  <c:v>-7474115.572379455</c:v>
                </c:pt>
                <c:pt idx="209">
                  <c:v>-7466045.1322018243</c:v>
                </c:pt>
                <c:pt idx="210">
                  <c:v>-7458002.3687650217</c:v>
                </c:pt>
                <c:pt idx="211">
                  <c:v>-7449987.1590500697</c:v>
                </c:pt>
                <c:pt idx="212">
                  <c:v>-7441999.3807016304</c:v>
                </c:pt>
                <c:pt idx="213">
                  <c:v>-7434038.9120238209</c:v>
                </c:pt>
                <c:pt idx="214">
                  <c:v>-7426105.6319760755</c:v>
                </c:pt>
                <c:pt idx="215">
                  <c:v>-7418199.4201690136</c:v>
                </c:pt>
                <c:pt idx="216">
                  <c:v>-7410320.1568603627</c:v>
                </c:pt>
                <c:pt idx="217">
                  <c:v>-7402467.7229508888</c:v>
                </c:pt>
                <c:pt idx="218">
                  <c:v>-7394641.9999803724</c:v>
                </c:pt>
                <c:pt idx="219">
                  <c:v>-7386842.8701235903</c:v>
                </c:pt>
                <c:pt idx="220">
                  <c:v>-7379070.2161863558</c:v>
                </c:pt>
                <c:pt idx="221">
                  <c:v>-7371323.9216015637</c:v>
                </c:pt>
                <c:pt idx="222">
                  <c:v>-7363603.8704252671</c:v>
                </c:pt>
                <c:pt idx="223">
                  <c:v>-7355909.9473327873</c:v>
                </c:pt>
                <c:pt idx="224">
                  <c:v>-7348242.0376148615</c:v>
                </c:pt>
                <c:pt idx="225">
                  <c:v>-7340600.0271737883</c:v>
                </c:pt>
                <c:pt idx="226">
                  <c:v>-7332983.8025196241</c:v>
                </c:pt>
                <c:pt idx="227">
                  <c:v>-7325393.250766404</c:v>
                </c:pt>
                <c:pt idx="228">
                  <c:v>-7317828.2596283872</c:v>
                </c:pt>
                <c:pt idx="229">
                  <c:v>-7310288.71741632</c:v>
                </c:pt>
                <c:pt idx="230">
                  <c:v>-7302774.5130337356</c:v>
                </c:pt>
                <c:pt idx="231">
                  <c:v>-7295285.5359732825</c:v>
                </c:pt>
                <c:pt idx="232">
                  <c:v>-7287821.6763130659</c:v>
                </c:pt>
                <c:pt idx="233">
                  <c:v>-7280382.824713029</c:v>
                </c:pt>
                <c:pt idx="234">
                  <c:v>-7272968.8724113479</c:v>
                </c:pt>
                <c:pt idx="235">
                  <c:v>-7265579.7112208605</c:v>
                </c:pt>
                <c:pt idx="236">
                  <c:v>-7258215.2335255221</c:v>
                </c:pt>
                <c:pt idx="237">
                  <c:v>-7250875.3322768696</c:v>
                </c:pt>
                <c:pt idx="238">
                  <c:v>-7243559.9009905327</c:v>
                </c:pt>
                <c:pt idx="239">
                  <c:v>-7236268.8337427555</c:v>
                </c:pt>
                <c:pt idx="240">
                  <c:v>-7229002.0251669446</c:v>
                </c:pt>
                <c:pt idx="241">
                  <c:v>-7221759.3704502471</c:v>
                </c:pt>
                <c:pt idx="242">
                  <c:v>-7214540.7653301451</c:v>
                </c:pt>
                <c:pt idx="243">
                  <c:v>-7207346.1060910821</c:v>
                </c:pt>
                <c:pt idx="244">
                  <c:v>-7200175.2895610975</c:v>
                </c:pt>
                <c:pt idx="245">
                  <c:v>-7193028.2131085107</c:v>
                </c:pt>
                <c:pt idx="246">
                  <c:v>-7185904.7746386006</c:v>
                </c:pt>
                <c:pt idx="247">
                  <c:v>-7178804.8725903286</c:v>
                </c:pt>
                <c:pt idx="248">
                  <c:v>-7171728.4059330747</c:v>
                </c:pt>
                <c:pt idx="249">
                  <c:v>-7164675.2741633933</c:v>
                </c:pt>
                <c:pt idx="250">
                  <c:v>-7157645.3773018066</c:v>
                </c:pt>
                <c:pt idx="251">
                  <c:v>-7150638.6158896014</c:v>
                </c:pt>
                <c:pt idx="252">
                  <c:v>-7143654.8909856621</c:v>
                </c:pt>
                <c:pt idx="253">
                  <c:v>-7136694.1041633189</c:v>
                </c:pt>
                <c:pt idx="254">
                  <c:v>-7129756.1575072184</c:v>
                </c:pt>
                <c:pt idx="255">
                  <c:v>-7122840.9536102191</c:v>
                </c:pt>
                <c:pt idx="256">
                  <c:v>-7115948.3955703126</c:v>
                </c:pt>
                <c:pt idx="257">
                  <c:v>-7109078.3869875446</c:v>
                </c:pt>
                <c:pt idx="258">
                  <c:v>-7102230.8319609892</c:v>
                </c:pt>
                <c:pt idx="259">
                  <c:v>-7095405.6350857131</c:v>
                </c:pt>
                <c:pt idx="260">
                  <c:v>-7088602.7014497891</c:v>
                </c:pt>
                <c:pt idx="261">
                  <c:v>-7081821.9366313061</c:v>
                </c:pt>
                <c:pt idx="262">
                  <c:v>-7075063.2466954142</c:v>
                </c:pt>
                <c:pt idx="263">
                  <c:v>-7068326.5381913818</c:v>
                </c:pt>
                <c:pt idx="264">
                  <c:v>-7061611.7181496844</c:v>
                </c:pt>
                <c:pt idx="265">
                  <c:v>-7054918.6940791011</c:v>
                </c:pt>
                <c:pt idx="266">
                  <c:v>-7048247.3739638347</c:v>
                </c:pt>
                <c:pt idx="267">
                  <c:v>-7041597.666260655</c:v>
                </c:pt>
                <c:pt idx="268">
                  <c:v>-7034969.479896063</c:v>
                </c:pt>
                <c:pt idx="269">
                  <c:v>-7028362.7242634613</c:v>
                </c:pt>
                <c:pt idx="270">
                  <c:v>-7021777.3092203671</c:v>
                </c:pt>
                <c:pt idx="271">
                  <c:v>-7015213.1450856142</c:v>
                </c:pt>
                <c:pt idx="272">
                  <c:v>-7008670.1426366121</c:v>
                </c:pt>
                <c:pt idx="273">
                  <c:v>-7002148.2131065801</c:v>
                </c:pt>
                <c:pt idx="274">
                  <c:v>-6995647.2681818381</c:v>
                </c:pt>
                <c:pt idx="275">
                  <c:v>-6989167.2199990917</c:v>
                </c:pt>
                <c:pt idx="276">
                  <c:v>-6982707.9811427537</c:v>
                </c:pt>
                <c:pt idx="277">
                  <c:v>-6976269.4646422639</c:v>
                </c:pt>
                <c:pt idx="278">
                  <c:v>-6969851.5839694478</c:v>
                </c:pt>
                <c:pt idx="279">
                  <c:v>-6963454.2530358722</c:v>
                </c:pt>
                <c:pt idx="280">
                  <c:v>-6957077.3861902431</c:v>
                </c:pt>
                <c:pt idx="281">
                  <c:v>-6950720.8982157977</c:v>
                </c:pt>
                <c:pt idx="282">
                  <c:v>-6944384.7043277267</c:v>
                </c:pt>
                <c:pt idx="283">
                  <c:v>-6938068.7201706171</c:v>
                </c:pt>
                <c:pt idx="284">
                  <c:v>-6931772.8618159015</c:v>
                </c:pt>
                <c:pt idx="285">
                  <c:v>-6925497.0457593268</c:v>
                </c:pt>
                <c:pt idx="286">
                  <c:v>-6919241.1889184564</c:v>
                </c:pt>
                <c:pt idx="287">
                  <c:v>-6913005.2086301623</c:v>
                </c:pt>
                <c:pt idx="288">
                  <c:v>-6906789.0226481548</c:v>
                </c:pt>
                <c:pt idx="289">
                  <c:v>-6900592.5491405241</c:v>
                </c:pt>
                <c:pt idx="290">
                  <c:v>-6894415.7066872874</c:v>
                </c:pt>
                <c:pt idx="291">
                  <c:v>-6888258.4142779745</c:v>
                </c:pt>
                <c:pt idx="292">
                  <c:v>-6882120.5913092038</c:v>
                </c:pt>
                <c:pt idx="293">
                  <c:v>-6876002.1575822961</c:v>
                </c:pt>
                <c:pt idx="294">
                  <c:v>-6869903.0333008934</c:v>
                </c:pt>
                <c:pt idx="295">
                  <c:v>-6863823.1390685942</c:v>
                </c:pt>
                <c:pt idx="296">
                  <c:v>-6857762.3958866112</c:v>
                </c:pt>
                <c:pt idx="297">
                  <c:v>-6851720.7251514327</c:v>
                </c:pt>
                <c:pt idx="298">
                  <c:v>-6845698.048652512</c:v>
                </c:pt>
                <c:pt idx="299">
                  <c:v>-6839694.2885699701</c:v>
                </c:pt>
                <c:pt idx="300">
                  <c:v>-6833709.3674723022</c:v>
                </c:pt>
              </c:numCache>
            </c:numRef>
          </c:yVal>
        </c:ser>
        <c:ser>
          <c:idx val="2"/>
          <c:order val="2"/>
          <c:tx>
            <c:v>moose, t=0.003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moose_highres!$B$2:$AA$2</c:f>
              <c:numCache>
                <c:formatCode>General</c:formatCode>
                <c:ptCount val="26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</c:numCache>
            </c:numRef>
          </c:xVal>
          <c:yVal>
            <c:numRef>
              <c:f>moose_highres!$B$23:$AA$23</c:f>
              <c:numCache>
                <c:formatCode>General</c:formatCode>
                <c:ptCount val="26"/>
                <c:pt idx="0">
                  <c:v>-9251746.8159442991</c:v>
                </c:pt>
                <c:pt idx="1">
                  <c:v>-9765672.8364128992</c:v>
                </c:pt>
                <c:pt idx="2">
                  <c:v>-9633192.5246828999</c:v>
                </c:pt>
                <c:pt idx="3">
                  <c:v>-9428679.3311668001</c:v>
                </c:pt>
                <c:pt idx="4">
                  <c:v>-9304598.6556576006</c:v>
                </c:pt>
                <c:pt idx="5">
                  <c:v>-9164190.9542872999</c:v>
                </c:pt>
                <c:pt idx="6">
                  <c:v>-9006231.4514809009</c:v>
                </c:pt>
                <c:pt idx="7">
                  <c:v>-8829707.8066376001</c:v>
                </c:pt>
                <c:pt idx="8">
                  <c:v>-8633933.1392882001</c:v>
                </c:pt>
                <c:pt idx="9">
                  <c:v>-8633933.1392882001</c:v>
                </c:pt>
                <c:pt idx="10" formatCode="0.00E+00">
                  <c:v>-8418673.9862031005</c:v>
                </c:pt>
                <c:pt idx="11">
                  <c:v>-8418673.9862031005</c:v>
                </c:pt>
                <c:pt idx="12">
                  <c:v>-8184285.5158778997</c:v>
                </c:pt>
                <c:pt idx="13">
                  <c:v>-8184285.5158778997</c:v>
                </c:pt>
                <c:pt idx="14">
                  <c:v>-7931841.1297271997</c:v>
                </c:pt>
                <c:pt idx="15">
                  <c:v>-7931841.1297271997</c:v>
                </c:pt>
                <c:pt idx="16">
                  <c:v>-7931841.1297271997</c:v>
                </c:pt>
                <c:pt idx="17">
                  <c:v>-7663238.5306785004</c:v>
                </c:pt>
                <c:pt idx="18">
                  <c:v>-7663238.5306785004</c:v>
                </c:pt>
                <c:pt idx="19">
                  <c:v>-7663238.5306785004</c:v>
                </c:pt>
                <c:pt idx="20">
                  <c:v>-7381260.3594672997</c:v>
                </c:pt>
                <c:pt idx="21">
                  <c:v>-7381260.3594672997</c:v>
                </c:pt>
                <c:pt idx="22">
                  <c:v>-7381260.3594672997</c:v>
                </c:pt>
                <c:pt idx="23">
                  <c:v>-7381260.3594672997</c:v>
                </c:pt>
                <c:pt idx="24">
                  <c:v>-7089566.3569128001</c:v>
                </c:pt>
                <c:pt idx="25">
                  <c:v>-7089566.3569128001</c:v>
                </c:pt>
              </c:numCache>
            </c:numRef>
          </c:yVal>
        </c:ser>
        <c:ser>
          <c:idx val="3"/>
          <c:order val="3"/>
          <c:tx>
            <c:v>moose, t=0.3</c:v>
          </c:tx>
          <c:spPr>
            <a:ln>
              <a:noFill/>
            </a:ln>
          </c:spPr>
          <c:marker>
            <c:symbol val="triang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moose_highres!$B$2:$AA$2</c:f>
              <c:numCache>
                <c:formatCode>General</c:formatCode>
                <c:ptCount val="26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</c:numCache>
            </c:numRef>
          </c:xVal>
          <c:yVal>
            <c:numRef>
              <c:f>moose_highres!$B$26:$AA$26</c:f>
              <c:numCache>
                <c:formatCode>General</c:formatCode>
                <c:ptCount val="26"/>
                <c:pt idx="0">
                  <c:v>-8911892.1840707995</c:v>
                </c:pt>
                <c:pt idx="1">
                  <c:v>-9006748.0112258997</c:v>
                </c:pt>
                <c:pt idx="2">
                  <c:v>-9104109.3387944009</c:v>
                </c:pt>
                <c:pt idx="3">
                  <c:v>-9151057.1202974003</c:v>
                </c:pt>
                <c:pt idx="4">
                  <c:v>-9132447.8387366999</c:v>
                </c:pt>
                <c:pt idx="5">
                  <c:v>-9075040.1997401007</c:v>
                </c:pt>
                <c:pt idx="6">
                  <c:v>-8975170.6029125005</c:v>
                </c:pt>
                <c:pt idx="7">
                  <c:v>-8833795.1630693991</c:v>
                </c:pt>
                <c:pt idx="8">
                  <c:v>-8655574.3072590008</c:v>
                </c:pt>
                <c:pt idx="9">
                  <c:v>-8655574.3072590008</c:v>
                </c:pt>
                <c:pt idx="10" formatCode="0.00E+00">
                  <c:v>-8446775.5808061995</c:v>
                </c:pt>
                <c:pt idx="11">
                  <c:v>-8446775.5808061995</c:v>
                </c:pt>
                <c:pt idx="12">
                  <c:v>-8213223.6182319997</c:v>
                </c:pt>
                <c:pt idx="13">
                  <c:v>-8213223.6182319997</c:v>
                </c:pt>
                <c:pt idx="14">
                  <c:v>-7959382.0630521998</c:v>
                </c:pt>
                <c:pt idx="15">
                  <c:v>-7959382.0630521998</c:v>
                </c:pt>
                <c:pt idx="16">
                  <c:v>-7959382.0630521998</c:v>
                </c:pt>
                <c:pt idx="17">
                  <c:v>-7688691.0325851999</c:v>
                </c:pt>
                <c:pt idx="18">
                  <c:v>-7688691.0325851999</c:v>
                </c:pt>
                <c:pt idx="19">
                  <c:v>-7688691.0325851999</c:v>
                </c:pt>
                <c:pt idx="20">
                  <c:v>-7404437.6343601001</c:v>
                </c:pt>
                <c:pt idx="21">
                  <c:v>-7404437.6343601001</c:v>
                </c:pt>
                <c:pt idx="22">
                  <c:v>-7404437.6343601001</c:v>
                </c:pt>
                <c:pt idx="23">
                  <c:v>-7404437.6343601001</c:v>
                </c:pt>
                <c:pt idx="24">
                  <c:v>-7110410.5747501003</c:v>
                </c:pt>
                <c:pt idx="25">
                  <c:v>-7110410.5747501003</c:v>
                </c:pt>
              </c:numCache>
            </c:numRef>
          </c:yVal>
        </c:ser>
        <c:axId val="149383808"/>
        <c:axId val="149443712"/>
      </c:scatterChart>
      <c:valAx>
        <c:axId val="149383808"/>
        <c:scaling>
          <c:orientation val="minMax"/>
          <c:max val="1.25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radius (m)</a:t>
                </a:r>
              </a:p>
            </c:rich>
          </c:tx>
          <c:layout/>
        </c:title>
        <c:numFmt formatCode="General" sourceLinked="1"/>
        <c:tickLblPos val="nextTo"/>
        <c:crossAx val="149443712"/>
        <c:crossesAt val="-10000000"/>
        <c:crossBetween val="midCat"/>
      </c:valAx>
      <c:valAx>
        <c:axId val="149443712"/>
        <c:scaling>
          <c:orientation val="minMax"/>
          <c:max val="-7000000"/>
          <c:min val="-1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 baseline="0"/>
                  <a:t>total stress (Pa)</a:t>
                </a:r>
              </a:p>
            </c:rich>
          </c:tx>
          <c:layout/>
        </c:title>
        <c:numFmt formatCode="0.0E+00" sourceLinked="0"/>
        <c:tickLblPos val="nextTo"/>
        <c:crossAx val="14938380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68918" cy="60397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68918" cy="60397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68918" cy="60397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68918" cy="60397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68918" cy="60397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68918" cy="60397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orehole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orehole_s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orehole_t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orehole_t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orehole_s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oreho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Y433"/>
  <sheetViews>
    <sheetView workbookViewId="0"/>
  </sheetViews>
  <sheetFormatPr defaultRowHeight="14.4"/>
  <cols>
    <col min="1" max="2" width="8.88671875" style="2"/>
    <col min="3" max="3" width="22.5546875" style="4" bestFit="1" customWidth="1"/>
    <col min="4" max="4" width="22.5546875" style="2" bestFit="1" customWidth="1"/>
    <col min="5" max="6" width="22.21875" style="2" bestFit="1" customWidth="1"/>
    <col min="7" max="7" width="29" style="4" customWidth="1"/>
    <col min="8" max="10" width="22.5546875" style="2" bestFit="1" customWidth="1"/>
    <col min="11" max="11" width="21.88671875" style="2" bestFit="1" customWidth="1"/>
    <col min="12" max="12" width="22.21875" style="2" bestFit="1" customWidth="1"/>
    <col min="13" max="13" width="21.88671875" style="2" bestFit="1" customWidth="1"/>
    <col min="14" max="14" width="22.21875" style="2" bestFit="1" customWidth="1"/>
    <col min="15" max="16" width="22.5546875" style="2" bestFit="1" customWidth="1"/>
    <col min="17" max="17" width="21.5546875" style="2" bestFit="1" customWidth="1"/>
    <col min="18" max="18" width="21.88671875" style="2" bestFit="1" customWidth="1"/>
    <col min="19" max="20" width="8.88671875" style="2"/>
    <col min="21" max="21" width="29.5546875" style="2" customWidth="1"/>
    <col min="22" max="22" width="22.5546875" style="2" bestFit="1" customWidth="1"/>
    <col min="23" max="23" width="22.21875" style="2" bestFit="1" customWidth="1"/>
    <col min="24" max="24" width="21.88671875" style="2" bestFit="1" customWidth="1"/>
    <col min="25" max="25" width="22.5546875" style="2" bestFit="1" customWidth="1"/>
    <col min="26" max="16384" width="8.88671875" style="2"/>
  </cols>
  <sheetData>
    <row r="2" spans="1:24">
      <c r="A2" s="2" t="s">
        <v>32</v>
      </c>
      <c r="B2" s="2" t="s">
        <v>0</v>
      </c>
      <c r="C2" s="4">
        <v>1</v>
      </c>
      <c r="E2" s="2" t="s">
        <v>5</v>
      </c>
      <c r="F2" s="2" t="s">
        <v>6</v>
      </c>
      <c r="G2" s="4">
        <f>C5</f>
        <v>1500000000</v>
      </c>
      <c r="I2" s="2" t="s">
        <v>107</v>
      </c>
    </row>
    <row r="3" spans="1:24">
      <c r="A3" s="2" t="s">
        <v>45</v>
      </c>
      <c r="B3" s="2" t="s">
        <v>31</v>
      </c>
      <c r="C3" s="4">
        <v>1000000</v>
      </c>
      <c r="E3" s="2" t="s">
        <v>20</v>
      </c>
      <c r="F3" s="2" t="s">
        <v>7</v>
      </c>
      <c r="G3" s="4">
        <f>C4+2*C5/3</f>
        <v>1500000000</v>
      </c>
      <c r="I3" s="4">
        <f>3*(G9-G8)/G7/(1-2*G8)/(1+G9)</f>
        <v>0.65</v>
      </c>
    </row>
    <row r="4" spans="1:24">
      <c r="A4" s="2" t="s">
        <v>1</v>
      </c>
      <c r="B4" s="2" t="s">
        <v>2</v>
      </c>
      <c r="C4" s="4">
        <v>500000000</v>
      </c>
      <c r="E4" s="2" t="s">
        <v>10</v>
      </c>
      <c r="F4" s="2" t="s">
        <v>11</v>
      </c>
      <c r="G4" s="4">
        <f>1/C6</f>
        <v>1.3944443940895081E-9</v>
      </c>
      <c r="I4" s="2" t="s">
        <v>108</v>
      </c>
    </row>
    <row r="5" spans="1:24">
      <c r="A5" s="2" t="s">
        <v>3</v>
      </c>
      <c r="B5" s="2" t="s">
        <v>4</v>
      </c>
      <c r="C5" s="4">
        <v>1500000000</v>
      </c>
      <c r="E5" s="2" t="s">
        <v>16</v>
      </c>
      <c r="F5" s="2" t="s">
        <v>17</v>
      </c>
      <c r="G5" s="4">
        <f>1/(C7/C6+(C8-C7)*(1-C8)/G3)</f>
        <v>2000000060.4259255</v>
      </c>
      <c r="I5" s="4">
        <f>2*C9*G7*G7*G2*(1-G8)*POWER(1+G9,2)/9/(1-G9)/(G9-G8)</f>
        <v>1.6110472198758979E-3</v>
      </c>
    </row>
    <row r="6" spans="1:24">
      <c r="A6" s="2" t="s">
        <v>8</v>
      </c>
      <c r="B6" s="2" t="s">
        <v>9</v>
      </c>
      <c r="C6" s="4">
        <v>717131500</v>
      </c>
      <c r="E6" s="2" t="s">
        <v>18</v>
      </c>
      <c r="F6" s="2" t="s">
        <v>19</v>
      </c>
      <c r="G6" s="4">
        <f>G3+C8*C8*G5</f>
        <v>2345000025.5299535</v>
      </c>
      <c r="I6" s="2" t="s">
        <v>109</v>
      </c>
    </row>
    <row r="7" spans="1:24">
      <c r="A7" s="2" t="s">
        <v>12</v>
      </c>
      <c r="B7" s="2" t="s">
        <v>13</v>
      </c>
      <c r="C7" s="4">
        <v>0.3</v>
      </c>
      <c r="E7" s="2" t="s">
        <v>21</v>
      </c>
      <c r="F7" s="2" t="s">
        <v>22</v>
      </c>
      <c r="G7" s="4">
        <f>C8*G5/G6</f>
        <v>0.55437101284596391</v>
      </c>
      <c r="I7" s="4">
        <f>3*(G9-G8)/2/G7/(1-G8)/(1+G9)</f>
        <v>0.27857142857142858</v>
      </c>
    </row>
    <row r="8" spans="1:24">
      <c r="A8" s="2" t="s">
        <v>14</v>
      </c>
      <c r="B8" s="2" t="s">
        <v>15</v>
      </c>
      <c r="C8" s="4">
        <v>0.65</v>
      </c>
      <c r="E8" s="2" t="s">
        <v>23</v>
      </c>
      <c r="F8" s="2" t="s">
        <v>24</v>
      </c>
      <c r="G8" s="4">
        <f>(3*G3 - 2*G2)/(6*G3 +2*G2)</f>
        <v>0.125</v>
      </c>
    </row>
    <row r="9" spans="1:24">
      <c r="A9" s="2" t="s">
        <v>28</v>
      </c>
      <c r="B9" s="2" t="s">
        <v>29</v>
      </c>
      <c r="C9" s="4">
        <v>9.9999999999999998E-13</v>
      </c>
      <c r="E9" s="2" t="s">
        <v>25</v>
      </c>
      <c r="F9" s="2" t="s">
        <v>26</v>
      </c>
      <c r="G9" s="4">
        <f>(3*G6-2*G2)/(6*G6+2*G2)</f>
        <v>0.23637961572239585</v>
      </c>
    </row>
    <row r="10" spans="1:24">
      <c r="A10" s="2" t="s">
        <v>33</v>
      </c>
      <c r="B10" s="2" t="s">
        <v>34</v>
      </c>
      <c r="C10" s="4">
        <v>3000000</v>
      </c>
      <c r="E10" s="2" t="s">
        <v>37</v>
      </c>
      <c r="F10" s="2" t="s">
        <v>27</v>
      </c>
      <c r="G10" s="4">
        <f>C9/(1/G5+C8*C8/(G3+4*G2/3))</f>
        <v>1.6110472198758985E-3</v>
      </c>
    </row>
    <row r="11" spans="1:24">
      <c r="A11" s="2" t="s">
        <v>36</v>
      </c>
      <c r="B11" s="2" t="s">
        <v>35</v>
      </c>
      <c r="C11" s="4">
        <v>1000000</v>
      </c>
      <c r="E11" s="2" t="s">
        <v>38</v>
      </c>
      <c r="F11" s="2" t="s">
        <v>39</v>
      </c>
      <c r="G11" s="4">
        <f>C8*(1-2*G8)/2/(1-G8)</f>
        <v>0.27857142857142858</v>
      </c>
    </row>
    <row r="15" spans="1:24">
      <c r="F15" s="6" t="s">
        <v>49</v>
      </c>
      <c r="G15" s="7"/>
      <c r="H15" s="6"/>
      <c r="J15" s="8" t="s">
        <v>50</v>
      </c>
      <c r="K15" s="8"/>
      <c r="L15" s="8"/>
      <c r="M15" s="8"/>
      <c r="O15" s="10" t="s">
        <v>51</v>
      </c>
      <c r="P15" s="10"/>
      <c r="Q15" s="10"/>
      <c r="R15" s="10"/>
      <c r="U15" s="3" t="s">
        <v>52</v>
      </c>
      <c r="V15" s="3"/>
      <c r="W15" s="3"/>
      <c r="X15" s="3"/>
    </row>
    <row r="16" spans="1:24">
      <c r="A16" s="2" t="s">
        <v>46</v>
      </c>
      <c r="B16" s="2" t="s">
        <v>40</v>
      </c>
      <c r="C16" s="4" t="s">
        <v>47</v>
      </c>
      <c r="F16" s="6" t="s">
        <v>41</v>
      </c>
      <c r="G16" s="7" t="s">
        <v>42</v>
      </c>
      <c r="H16" s="6" t="s">
        <v>43</v>
      </c>
      <c r="J16" s="8" t="s">
        <v>41</v>
      </c>
      <c r="K16" s="8" t="s">
        <v>42</v>
      </c>
      <c r="L16" s="8" t="s">
        <v>43</v>
      </c>
      <c r="M16" s="8" t="s">
        <v>48</v>
      </c>
      <c r="O16" s="10" t="s">
        <v>41</v>
      </c>
      <c r="P16" s="10" t="s">
        <v>42</v>
      </c>
      <c r="Q16" s="10" t="s">
        <v>43</v>
      </c>
      <c r="R16" s="10" t="s">
        <v>44</v>
      </c>
      <c r="U16" s="3" t="s">
        <v>41</v>
      </c>
      <c r="V16" s="3" t="s">
        <v>42</v>
      </c>
      <c r="W16" s="3" t="s">
        <v>43</v>
      </c>
      <c r="X16" s="3" t="s">
        <v>44</v>
      </c>
    </row>
    <row r="17" spans="1:25">
      <c r="A17" s="2">
        <v>3.0000000000000001E-3</v>
      </c>
      <c r="B17" s="2">
        <v>1</v>
      </c>
      <c r="C17" s="4">
        <v>0</v>
      </c>
      <c r="D17" s="4"/>
      <c r="E17" s="4"/>
      <c r="F17" s="6">
        <f>-$C$10*(1-$C$2*$C$2/B17/B17)</f>
        <v>0</v>
      </c>
      <c r="G17" s="7">
        <f>-$C$10*(1+$C$2*$C$2/B17/B17)</f>
        <v>-6000000</v>
      </c>
      <c r="H17" s="7">
        <f>-$C$10*$C$2*$C$2/2/$G$2/B17</f>
        <v>-1E-3</v>
      </c>
      <c r="J17" s="9">
        <f>-2*$G$11*$C$3*(POWER($C$2/B17,1.5)*(SQRT(4*$G$10*A17/$C$2/$C$2/PI())*EXP(-POWER(B17-$C$2,2)/4/$G$10/A17)-(B17/$C$2-1)*ERFC((B17-$C$2)/SQRT(4*$G$10*A17)))-POWER($C$2/B17,2)*SQRT(4*$G$10*A17/$C$2/$C$2/PI()))</f>
        <v>0</v>
      </c>
      <c r="K17" s="8">
        <f>2*$G$11*$C$3*(POWER($C$2/B17,1.5)*(SQRT(4*$G$10*A17/$C$2/$C$2/PI())*EXP(-POWER(B17-$C$2,2)/4/$G$10/A17)+ERFC((B17-$C$2)/SQRT(4*$G$10*A17)))-POWER($C$2/B17,2)*SQRT(4*$G$10*A17/$C$2/$C$2/PI()))+2*$G$11*$C$3*((1/8)*SQRT($C$2/B17)*(1-$C$2/B17)*(SQRT(4*$G$10*A17/$C$2/$C$2/PI())*EXP(-POWER(B17-$C$2,2)/4/$G$10/A17)-(B17/$C$2-1)*ERFC((B17-$C$2)/SQRT(4*$G$10*A17))))</f>
        <v>557142.85714285704</v>
      </c>
      <c r="L17" s="9">
        <f>2*$G$11*($C$2*$C$3/2/$G$2)*(POWER($C$2/B17,0.5)*(SQRT(4*$G$10*A17/$C$2/$C$2/PI())*EXP(-POWER(B17-$C$2,2)/4/$G$10/A17)-(B17/$C$2-1)*ERFC((B17-$C$2)/SQRT(4*$G$10*A17)))-POWER($C$2/B17,1)*SQRT(4*$G$10*A17/$C$2/$C$2/PI()))</f>
        <v>0</v>
      </c>
      <c r="M17" s="9">
        <f>$C$3*(1-SQRT($C$2/B17)*ERFC((B17-$C$2)/SQRT(4*$G$10*A17))-(1/8)*SQRT($C$2/B17)*(1-($C$2/B17))*(SQRT(4*$G$10*A17/$C$2/$C$2/PI())*EXP(-POWER(B17-$C$2,2)/4/$G$10/A17)-(B17/$C$2-1)*ERFC((B17-$C$2)/SQRT(4*$G$10*A17))))</f>
        <v>0</v>
      </c>
      <c r="O17" s="11">
        <f>$C$11*(1-4*POWER($C$2/B17,2)+3*POWER($C$2/B17,4))*COS(2*C19)</f>
        <v>0</v>
      </c>
      <c r="P17" s="11">
        <f>$C$11*(-1+4*($G$9-$G$8)/(1-$G$8)*SQRT($C$2/B17)*ERFC((B17-$C$2)/SQRT(4*$G$10*A17))-3*POWER($C$2/B17,4))*COS(2*C17)</f>
        <v>-3490836.0424119048</v>
      </c>
      <c r="Q17" s="11">
        <f t="shared" ref="Q17:Q81" si="0">$C$2*$C$11/2/$G$2*(4*(1-$G$9)*$C$2/B17-POWER($C$2/B17,3))*COS(2*C17)</f>
        <v>6.848271790368055E-4</v>
      </c>
      <c r="R17" s="11">
        <f>$C$11*4/3*$G$7*(1+$G$9)*(-SQRT($C$2/B17)*ERFC((B17-$C$2)/SQRT(4*$G$10*A17))+POWER($C$2/B17,2))*COS(2*C17)</f>
        <v>0</v>
      </c>
      <c r="U17" s="12">
        <f>O17+J17+F17</f>
        <v>0</v>
      </c>
      <c r="V17" s="12">
        <f>P17+K17+G17</f>
        <v>-8933693.1852690466</v>
      </c>
      <c r="W17" s="12">
        <f>(Q17+L17+H17)</f>
        <v>-3.1517282096319452E-4</v>
      </c>
      <c r="X17" s="12">
        <f>R17+M17</f>
        <v>0</v>
      </c>
      <c r="Y17" s="4"/>
    </row>
    <row r="18" spans="1:25">
      <c r="A18" s="2">
        <f>A17</f>
        <v>3.0000000000000001E-3</v>
      </c>
      <c r="B18" s="2">
        <f>B17+0.001</f>
        <v>1.0009999999999999</v>
      </c>
      <c r="C18" s="4">
        <v>0</v>
      </c>
      <c r="D18" s="4"/>
      <c r="E18" s="4"/>
      <c r="F18" s="6">
        <f>-$C$10*(1-$C$2*$C$2/B18/B18)</f>
        <v>-5991.0119850170586</v>
      </c>
      <c r="G18" s="7">
        <f>-$C$10*(1+$C$2*$C$2/B18/B18)</f>
        <v>-5994008.988014983</v>
      </c>
      <c r="H18" s="6">
        <f>-$C$10*$C$2*$C$2/2/$G$2/B18</f>
        <v>-9.9900099900099922E-4</v>
      </c>
      <c r="J18" s="9">
        <f>-2*$G$11*$C$3*(POWER($C$2/B18,1.5)*(SQRT(4*$G$10*A18/$C$2/$C$2/PI())*EXP(-POWER(B18-$C$2,2)/4/$G$10/A18)-(B18/$C$2-1)*ERFC((B18-$C$2)/SQRT(4*$G$10*A18)))-POWER($C$2/B18,2)*SQRT(4*$G$10*A18/$C$2/$C$2/PI()))</f>
        <v>484.84462418959328</v>
      </c>
      <c r="K18" s="8">
        <f t="shared" ref="K18:K81" si="1">2*$G$11*$C$3*(POWER($C$2/B18,1.5)*(SQRT(4*$G$10*A18/$C$2/$C$2/PI())*EXP(-POWER(B18-$C$2,2)/4/$G$10/A18)+ERFC((B18-$C$2)/SQRT(4*$G$10*A18)))-POWER($C$2/B18,2)*SQRT(4*$G$10*A18/$C$2/$C$2/PI()))+2*$G$11*$C$3*((1/8)*SQRT($C$2/B18)*(1-$C$2/B18)*(SQRT(4*$G$10*A18/$C$2/$C$2/PI())*EXP(-POWER(B18-$C$2,2)/4/$G$10/A18)-(B18/$C$2-1)*ERFC((B18-$C$2)/SQRT(4*$G$10*A18))))</f>
        <v>415896.95664588484</v>
      </c>
      <c r="L18" s="9">
        <f t="shared" ref="L18:L81" si="2">2*$G$11*($C$2*$C$3/2/$G$2)*(POWER($C$2/B18,0.5)*(SQRT(4*$G$10*A18/$C$2/$C$2/PI())*EXP(-POWER(B18-$C$2,2)/4/$G$10/A18)-(B18/$C$2-1)*ERFC((B18-$C$2)/SQRT(4*$G$10*A18)))-POWER($C$2/B18,1)*SQRT(4*$G$10*A18/$C$2/$C$2/PI()))</f>
        <v>-1.617764896045942E-7</v>
      </c>
      <c r="M18" s="9">
        <f>$C$3*(1-SQRT($C$2/B18)*ERFC((B18-$C$2)/SQRT(4*$G$10*A18))-(1/8)*SQRT($C$2/B18)*(1-($C$2/B18))*(SQRT(4*$G$10*A18/$C$2/$C$2/PI())*EXP(-POWER(B18-$C$2,2)/4/$G$10/A18)-(B18/$C$2-1)*ERFC((B18-$C$2)/SQRT(4*$G$10*A18))))</f>
        <v>252648.04900243061</v>
      </c>
      <c r="O18" s="11">
        <f>$C$11*(1-4*POWER($C$2/B18,2)+3*POWER($C$2/B18,4))*COS(2*C20)</f>
        <v>-3982.0439151432297</v>
      </c>
      <c r="P18" s="11">
        <f t="shared" ref="P18:P81" si="3">$C$11*(-1+4*($G$9-$G$8)/(1-$G$8)*SQRT($C$2/B18)*ERFC((B18-$C$2)/SQRT(4*$G$10*A18))-3*POWER($C$2/B18,4))*COS(2*C18)</f>
        <v>-3607505.3652057331</v>
      </c>
      <c r="Q18" s="11">
        <f t="shared" si="0"/>
        <v>6.8480803899614471E-4</v>
      </c>
      <c r="R18" s="11">
        <f>$C$11*4/3*$G$7*(1+$G$9)*(-SQRT($C$2/B18)*ERFC((B18-$C$2)/SQRT(4*$G$10*A18))+POWER($C$2/B18,2))*COS(2*C18)</f>
        <v>229066.16964642215</v>
      </c>
      <c r="U18" s="12">
        <f>O18+J18+F18</f>
        <v>-9488.2112759706943</v>
      </c>
      <c r="V18" s="12">
        <f>P18+K18+G18</f>
        <v>-9185617.3965748306</v>
      </c>
      <c r="W18" s="12">
        <f t="shared" ref="W18:W81" si="4">(Q18+L18+H18)</f>
        <v>-3.1435473649445915E-4</v>
      </c>
      <c r="X18" s="12">
        <f>R18+M18</f>
        <v>481714.21864885278</v>
      </c>
      <c r="Y18" s="4"/>
    </row>
    <row r="19" spans="1:25">
      <c r="A19" s="2">
        <f t="shared" ref="A19:A82" si="5">A18</f>
        <v>3.0000000000000001E-3</v>
      </c>
      <c r="B19" s="2">
        <f t="shared" ref="B19:B82" si="6">B18+0.001</f>
        <v>1.0019999999999998</v>
      </c>
      <c r="C19" s="4">
        <v>0</v>
      </c>
      <c r="D19" s="4"/>
      <c r="E19" s="4"/>
      <c r="F19" s="6">
        <f t="shared" ref="F19:F82" si="7">-$C$10*(1-$C$2*$C$2/B19/B19)</f>
        <v>-11964.095760573446</v>
      </c>
      <c r="G19" s="7">
        <f t="shared" ref="G19:G82" si="8">-$C$10*(1+$C$2*$C$2/B19/B19)</f>
        <v>-5988035.9042394273</v>
      </c>
      <c r="H19" s="6">
        <f t="shared" ref="H19:H82" si="9">-$C$10*$C$2*$C$2/2/$G$2/B19</f>
        <v>-9.980039920159682E-4</v>
      </c>
      <c r="J19" s="9">
        <f t="shared" ref="J19:J82" si="10">-2*$G$11*$C$3*(POWER($C$2/B19,1.5)*(SQRT(4*$G$10*A19/$C$2/$C$2/PI())*EXP(-POWER(B19-$C$2,2)/4/$G$10/A19)-(B19/$C$2-1)*ERFC((B19-$C$2)/SQRT(4*$G$10*A19)))-POWER($C$2/B19,2)*SQRT(4*$G$10*A19/$C$2/$C$2/PI()))</f>
        <v>833.9093373397551</v>
      </c>
      <c r="K19" s="8">
        <f t="shared" si="1"/>
        <v>288614.74886295578</v>
      </c>
      <c r="L19" s="9">
        <f t="shared" si="2"/>
        <v>-2.7852571867147819E-7</v>
      </c>
      <c r="M19" s="9">
        <f t="shared" ref="M19:M82" si="11">$C$3*(1-SQRT($C$2/B19)*ERFC((B19-$C$2)/SQRT(4*$G$10*A19))-(1/8)*SQRT($C$2/B19)*(1-($C$2/B19))*(SQRT(4*$G$10*A19/$C$2/$C$2/PI())*EXP(-POWER(B19-$C$2,2)/4/$G$10/A19)-(B19/$C$2-1)*ERFC((B19-$C$2)/SQRT(4*$G$10*A19))))</f>
        <v>480476.76733280299</v>
      </c>
      <c r="O19" s="11">
        <f t="shared" ref="O19:O82" si="12">$C$11*(1-4*POWER($C$2/B19,2)+3*POWER($C$2/B19,4))*COS(2*C21)</f>
        <v>-7928.3506445930743</v>
      </c>
      <c r="P19" s="11">
        <f t="shared" si="3"/>
        <v>-3711597.140454994</v>
      </c>
      <c r="Q19" s="11">
        <f t="shared" si="0"/>
        <v>6.8478694911197884E-4</v>
      </c>
      <c r="R19" s="11">
        <f t="shared" ref="R19:R82" si="13">$C$11*4/3*$G$7*(1+$G$9)*(-SQRT($C$2/B19)*ERFC((B19-$C$2)/SQRT(4*$G$10*A19))+POWER($C$2/B19,2))*COS(2*C19)</f>
        <v>435455.66660790454</v>
      </c>
      <c r="U19" s="12">
        <f t="shared" ref="U19:U82" si="14">O19+J19+F19</f>
        <v>-19058.537067826765</v>
      </c>
      <c r="V19" s="12">
        <f t="shared" ref="V19:V82" si="15">P19+K19+G19</f>
        <v>-9411018.2958314661</v>
      </c>
      <c r="W19" s="12">
        <f t="shared" si="4"/>
        <v>-3.1349556862266079E-4</v>
      </c>
      <c r="X19" s="12">
        <f t="shared" ref="X19:X82" si="16">R19+M19</f>
        <v>915932.43394070747</v>
      </c>
      <c r="Y19" s="4"/>
    </row>
    <row r="20" spans="1:25">
      <c r="A20" s="2">
        <f t="shared" si="5"/>
        <v>3.0000000000000001E-3</v>
      </c>
      <c r="B20" s="2">
        <f t="shared" si="6"/>
        <v>1.0029999999999997</v>
      </c>
      <c r="C20" s="4">
        <v>0</v>
      </c>
      <c r="D20" s="4"/>
      <c r="E20" s="4"/>
      <c r="F20" s="6">
        <f t="shared" si="7"/>
        <v>-17919.322789356596</v>
      </c>
      <c r="G20" s="7">
        <f t="shared" si="8"/>
        <v>-5982080.677210643</v>
      </c>
      <c r="H20" s="6">
        <f t="shared" si="9"/>
        <v>-9.9700897308075808E-4</v>
      </c>
      <c r="J20" s="9">
        <f t="shared" si="10"/>
        <v>1066.7775886278116</v>
      </c>
      <c r="K20" s="8">
        <f t="shared" si="1"/>
        <v>185065.81471222098</v>
      </c>
      <c r="L20" s="9">
        <f t="shared" si="2"/>
        <v>-3.5665930713123155E-7</v>
      </c>
      <c r="M20" s="9">
        <f t="shared" si="11"/>
        <v>665915.85997283563</v>
      </c>
      <c r="O20" s="11">
        <f t="shared" si="12"/>
        <v>-11839.181149828182</v>
      </c>
      <c r="P20" s="11">
        <f t="shared" si="3"/>
        <v>-3794164.8907912322</v>
      </c>
      <c r="Q20" s="11">
        <f t="shared" si="0"/>
        <v>6.8476392313289111E-4</v>
      </c>
      <c r="R20" s="11">
        <f t="shared" si="13"/>
        <v>603111.32863702218</v>
      </c>
      <c r="U20" s="12">
        <f t="shared" si="14"/>
        <v>-28691.726350556964</v>
      </c>
      <c r="V20" s="12">
        <f t="shared" si="15"/>
        <v>-9591179.7532896549</v>
      </c>
      <c r="W20" s="12">
        <f t="shared" si="4"/>
        <v>-3.1260170925499818E-4</v>
      </c>
      <c r="X20" s="12">
        <f t="shared" si="16"/>
        <v>1269027.1886098578</v>
      </c>
      <c r="Y20" s="4"/>
    </row>
    <row r="21" spans="1:25">
      <c r="A21" s="2">
        <f t="shared" si="5"/>
        <v>3.0000000000000001E-3</v>
      </c>
      <c r="B21" s="2">
        <f t="shared" si="6"/>
        <v>1.0039999999999996</v>
      </c>
      <c r="C21" s="4">
        <v>0</v>
      </c>
      <c r="D21" s="4"/>
      <c r="E21" s="4"/>
      <c r="F21" s="6">
        <f t="shared" si="7"/>
        <v>-23856.764178343816</v>
      </c>
      <c r="G21" s="7">
        <f t="shared" si="8"/>
        <v>-5976143.235821656</v>
      </c>
      <c r="H21" s="6">
        <f t="shared" si="9"/>
        <v>-9.960159362549805E-4</v>
      </c>
      <c r="J21" s="9">
        <f t="shared" si="10"/>
        <v>1209.7811754288666</v>
      </c>
      <c r="K21" s="8">
        <f t="shared" si="1"/>
        <v>109022.28063865812</v>
      </c>
      <c r="L21" s="9">
        <f t="shared" si="2"/>
        <v>-4.0487343337686048E-7</v>
      </c>
      <c r="M21" s="9">
        <f t="shared" si="11"/>
        <v>802147.58135933103</v>
      </c>
      <c r="O21" s="11">
        <f t="shared" si="12"/>
        <v>-15714.794386542329</v>
      </c>
      <c r="P21" s="11">
        <f t="shared" si="3"/>
        <v>-3851736.9399286457</v>
      </c>
      <c r="Q21" s="11">
        <f t="shared" si="0"/>
        <v>6.84738974713324E-4</v>
      </c>
      <c r="R21" s="11">
        <f t="shared" si="13"/>
        <v>725802.55518910603</v>
      </c>
      <c r="U21" s="12">
        <f t="shared" si="14"/>
        <v>-38361.777389457275</v>
      </c>
      <c r="V21" s="12">
        <f t="shared" si="15"/>
        <v>-9718857.8951116428</v>
      </c>
      <c r="W21" s="12">
        <f t="shared" si="4"/>
        <v>-3.1168183497503341E-4</v>
      </c>
      <c r="X21" s="12">
        <f t="shared" si="16"/>
        <v>1527950.1365484372</v>
      </c>
      <c r="Y21" s="4"/>
    </row>
    <row r="22" spans="1:25">
      <c r="A22" s="2">
        <f t="shared" si="5"/>
        <v>3.0000000000000001E-3</v>
      </c>
      <c r="B22" s="2">
        <f t="shared" si="6"/>
        <v>1.0049999999999994</v>
      </c>
      <c r="C22" s="4">
        <v>0</v>
      </c>
      <c r="D22" s="4"/>
      <c r="E22" s="4"/>
      <c r="F22" s="6">
        <f t="shared" si="7"/>
        <v>-29776.490680920255</v>
      </c>
      <c r="G22" s="7">
        <f t="shared" si="8"/>
        <v>-5970223.50931908</v>
      </c>
      <c r="H22" s="6">
        <f t="shared" si="9"/>
        <v>-9.9502487562189114E-4</v>
      </c>
      <c r="J22" s="9">
        <f t="shared" si="10"/>
        <v>1289.9858249252015</v>
      </c>
      <c r="K22" s="8">
        <f t="shared" si="1"/>
        <v>58615.616127564317</v>
      </c>
      <c r="L22" s="9">
        <f t="shared" si="2"/>
        <v>-4.3214525134994223E-7</v>
      </c>
      <c r="M22" s="9">
        <f t="shared" si="11"/>
        <v>892477.12470065989</v>
      </c>
      <c r="O22" s="11">
        <f t="shared" si="12"/>
        <v>-19555.447321523367</v>
      </c>
      <c r="P22" s="11">
        <f t="shared" si="3"/>
        <v>-3885995.8371578287</v>
      </c>
      <c r="Q22" s="11">
        <f t="shared" si="0"/>
        <v>6.8471211741428118E-4</v>
      </c>
      <c r="R22" s="11">
        <f t="shared" si="13"/>
        <v>806549.91552263987</v>
      </c>
      <c r="U22" s="12">
        <f t="shared" si="14"/>
        <v>-48041.952177518418</v>
      </c>
      <c r="V22" s="12">
        <f t="shared" si="15"/>
        <v>-9797603.7303493451</v>
      </c>
      <c r="W22" s="12">
        <f t="shared" si="4"/>
        <v>-3.1074490345895994E-4</v>
      </c>
      <c r="X22" s="12">
        <f t="shared" si="16"/>
        <v>1699027.0402232998</v>
      </c>
      <c r="Y22" s="4"/>
    </row>
    <row r="23" spans="1:25">
      <c r="A23" s="2">
        <f t="shared" si="5"/>
        <v>3.0000000000000001E-3</v>
      </c>
      <c r="B23" s="2">
        <f t="shared" si="6"/>
        <v>1.0059999999999993</v>
      </c>
      <c r="C23" s="4">
        <v>0</v>
      </c>
      <c r="D23" s="4"/>
      <c r="E23" s="4"/>
      <c r="F23" s="6">
        <f t="shared" si="7"/>
        <v>-35678.572698990887</v>
      </c>
      <c r="G23" s="7">
        <f t="shared" si="8"/>
        <v>-5964321.4273010092</v>
      </c>
      <c r="H23" s="6">
        <f t="shared" si="9"/>
        <v>-9.9403578528827114E-4</v>
      </c>
      <c r="J23" s="9">
        <f t="shared" si="10"/>
        <v>1330.5425527092862</v>
      </c>
      <c r="K23" s="8">
        <f t="shared" si="1"/>
        <v>28457.91200244287</v>
      </c>
      <c r="L23" s="9">
        <f t="shared" si="2"/>
        <v>-4.4617526934184697E-7</v>
      </c>
      <c r="M23" s="9">
        <f t="shared" si="11"/>
        <v>946533.54310613708</v>
      </c>
      <c r="O23" s="11">
        <f t="shared" si="12"/>
        <v>-23361.394949381163</v>
      </c>
      <c r="P23" s="11">
        <f t="shared" si="3"/>
        <v>-3901844.0060603013</v>
      </c>
      <c r="Q23" s="11">
        <f t="shared" si="0"/>
        <v>6.8468336470402518E-4</v>
      </c>
      <c r="R23" s="11">
        <f t="shared" si="13"/>
        <v>854153.23617004114</v>
      </c>
      <c r="U23" s="12">
        <f t="shared" si="14"/>
        <v>-57709.425095662766</v>
      </c>
      <c r="V23" s="12">
        <f t="shared" si="15"/>
        <v>-9837707.5213588681</v>
      </c>
      <c r="W23" s="12">
        <f t="shared" si="4"/>
        <v>-3.0979859585358784E-4</v>
      </c>
      <c r="X23" s="12">
        <f t="shared" si="16"/>
        <v>1800686.7792761782</v>
      </c>
      <c r="Y23" s="4"/>
    </row>
    <row r="24" spans="1:25">
      <c r="A24" s="2">
        <f t="shared" si="5"/>
        <v>3.0000000000000001E-3</v>
      </c>
      <c r="B24" s="2">
        <f t="shared" si="6"/>
        <v>1.0069999999999992</v>
      </c>
      <c r="C24" s="4">
        <v>0</v>
      </c>
      <c r="D24" s="4"/>
      <c r="E24" s="4"/>
      <c r="F24" s="6">
        <f t="shared" si="7"/>
        <v>-41563.080285070166</v>
      </c>
      <c r="G24" s="7">
        <f t="shared" si="8"/>
        <v>-5958436.9197149295</v>
      </c>
      <c r="H24" s="6">
        <f t="shared" si="9"/>
        <v>-9.9304865938431067E-4</v>
      </c>
      <c r="J24" s="9">
        <f t="shared" si="10"/>
        <v>1348.4866402029193</v>
      </c>
      <c r="K24" s="8">
        <f t="shared" si="1"/>
        <v>12173.54856200535</v>
      </c>
      <c r="L24" s="9">
        <f t="shared" si="2"/>
        <v>-4.5264201556144622E-7</v>
      </c>
      <c r="M24" s="9">
        <f t="shared" si="11"/>
        <v>975729.6804062929</v>
      </c>
      <c r="O24" s="11">
        <f t="shared" si="12"/>
        <v>-27132.890309118808</v>
      </c>
      <c r="P24" s="11">
        <f t="shared" si="3"/>
        <v>-3905092.1088939174</v>
      </c>
      <c r="Q24" s="11">
        <f t="shared" si="0"/>
        <v>6.8465272995876911E-4</v>
      </c>
      <c r="R24" s="11">
        <f t="shared" si="13"/>
        <v>879042.51140711422</v>
      </c>
      <c r="U24" s="12">
        <f t="shared" si="14"/>
        <v>-67347.483953986055</v>
      </c>
      <c r="V24" s="12">
        <f t="shared" si="15"/>
        <v>-9851355.4800468422</v>
      </c>
      <c r="W24" s="12">
        <f t="shared" si="4"/>
        <v>-3.0884857144110301E-4</v>
      </c>
      <c r="X24" s="12">
        <f t="shared" si="16"/>
        <v>1854772.191813407</v>
      </c>
      <c r="Y24" s="4"/>
    </row>
    <row r="25" spans="1:25">
      <c r="A25" s="2">
        <f t="shared" si="5"/>
        <v>3.0000000000000001E-3</v>
      </c>
      <c r="B25" s="2">
        <f t="shared" si="6"/>
        <v>1.0079999999999991</v>
      </c>
      <c r="C25" s="4">
        <v>0</v>
      </c>
      <c r="D25" s="4"/>
      <c r="E25" s="4"/>
      <c r="F25" s="6">
        <f t="shared" si="7"/>
        <v>-47430.0831443637</v>
      </c>
      <c r="G25" s="7">
        <f t="shared" si="8"/>
        <v>-5952569.9168556361</v>
      </c>
      <c r="H25" s="6">
        <f t="shared" si="9"/>
        <v>-9.9206349206349288E-4</v>
      </c>
      <c r="J25" s="9">
        <f t="shared" si="10"/>
        <v>1354.7820474656569</v>
      </c>
      <c r="K25" s="8">
        <f t="shared" si="1"/>
        <v>4238.1131105971153</v>
      </c>
      <c r="L25" s="9">
        <f t="shared" si="2"/>
        <v>-4.5520676794846036E-7</v>
      </c>
      <c r="M25" s="9">
        <f t="shared" si="11"/>
        <v>989961.47022911801</v>
      </c>
      <c r="O25" s="11">
        <f t="shared" si="12"/>
        <v>-30870.184500548792</v>
      </c>
      <c r="P25" s="11">
        <f t="shared" si="3"/>
        <v>-3900778.4520811052</v>
      </c>
      <c r="Q25" s="11">
        <f t="shared" si="0"/>
        <v>6.8462022646336189E-4</v>
      </c>
      <c r="R25" s="11">
        <f t="shared" si="13"/>
        <v>890261.45159908477</v>
      </c>
      <c r="U25" s="12">
        <f t="shared" si="14"/>
        <v>-76945.485597446837</v>
      </c>
      <c r="V25" s="12">
        <f t="shared" si="15"/>
        <v>-9849110.2558261435</v>
      </c>
      <c r="W25" s="12">
        <f t="shared" si="4"/>
        <v>-3.0789847236807946E-4</v>
      </c>
      <c r="X25" s="12">
        <f t="shared" si="16"/>
        <v>1880222.9218282029</v>
      </c>
      <c r="Y25" s="4"/>
    </row>
    <row r="26" spans="1:25">
      <c r="A26" s="2">
        <f t="shared" si="5"/>
        <v>3.0000000000000001E-3</v>
      </c>
      <c r="B26" s="2">
        <f t="shared" si="6"/>
        <v>1.008999999999999</v>
      </c>
      <c r="C26" s="4">
        <v>0</v>
      </c>
      <c r="D26" s="4"/>
      <c r="E26" s="4"/>
      <c r="F26" s="6">
        <f t="shared" si="7"/>
        <v>-53279.650636829603</v>
      </c>
      <c r="G26" s="7">
        <f t="shared" si="8"/>
        <v>-5946720.3493631706</v>
      </c>
      <c r="H26" s="6">
        <f t="shared" si="9"/>
        <v>-9.9108027750247876E-4</v>
      </c>
      <c r="J26" s="9">
        <f t="shared" si="10"/>
        <v>1355.6592358260887</v>
      </c>
      <c r="K26" s="8">
        <f t="shared" si="1"/>
        <v>748.95540754662579</v>
      </c>
      <c r="L26" s="9">
        <f t="shared" si="2"/>
        <v>-4.5595338964950753E-7</v>
      </c>
      <c r="M26" s="9">
        <f t="shared" si="11"/>
        <v>996222.48653753614</v>
      </c>
      <c r="O26" s="11">
        <f t="shared" si="12"/>
        <v>-34573.52670055913</v>
      </c>
      <c r="P26" s="11">
        <f t="shared" si="3"/>
        <v>-3892463.5673508286</v>
      </c>
      <c r="Q26" s="11">
        <f t="shared" si="0"/>
        <v>6.8458586741196857E-4</v>
      </c>
      <c r="R26" s="11">
        <f t="shared" si="13"/>
        <v>894201.346822244</v>
      </c>
      <c r="U26" s="12">
        <f t="shared" si="14"/>
        <v>-86497.518101562644</v>
      </c>
      <c r="V26" s="12">
        <f t="shared" si="15"/>
        <v>-9838434.9613064528</v>
      </c>
      <c r="W26" s="12">
        <f t="shared" si="4"/>
        <v>-3.0695036348015966E-4</v>
      </c>
      <c r="X26" s="12">
        <f t="shared" si="16"/>
        <v>1890423.8333597803</v>
      </c>
      <c r="Y26" s="4"/>
    </row>
    <row r="27" spans="1:25">
      <c r="A27" s="2">
        <f t="shared" si="5"/>
        <v>3.0000000000000001E-3</v>
      </c>
      <c r="B27" s="2">
        <f t="shared" si="6"/>
        <v>1.0099999999999989</v>
      </c>
      <c r="C27" s="4">
        <v>0</v>
      </c>
      <c r="D27" s="4"/>
      <c r="E27" s="4"/>
      <c r="F27" s="6">
        <f t="shared" si="7"/>
        <v>-59111.851779230841</v>
      </c>
      <c r="G27" s="7">
        <f t="shared" si="8"/>
        <v>-5940888.1482207691</v>
      </c>
      <c r="H27" s="6">
        <f t="shared" si="9"/>
        <v>-9.900990099009912E-4</v>
      </c>
      <c r="J27" s="9">
        <f t="shared" si="10"/>
        <v>1354.2626973642418</v>
      </c>
      <c r="K27" s="8">
        <f t="shared" si="1"/>
        <v>-634.62879147322485</v>
      </c>
      <c r="L27" s="9">
        <f t="shared" si="2"/>
        <v>-4.5593510811262768E-7</v>
      </c>
      <c r="M27" s="9">
        <f t="shared" si="11"/>
        <v>998708.34939968283</v>
      </c>
      <c r="O27" s="11">
        <f t="shared" si="12"/>
        <v>-38243.164179230684</v>
      </c>
      <c r="P27" s="11">
        <f t="shared" si="3"/>
        <v>-3882283.3721965346</v>
      </c>
      <c r="Q27" s="11">
        <f t="shared" si="0"/>
        <v>6.845496659087445E-4</v>
      </c>
      <c r="R27" s="11">
        <f t="shared" si="13"/>
        <v>894696.48310372769</v>
      </c>
      <c r="U27" s="12">
        <f t="shared" si="14"/>
        <v>-96000.753261097285</v>
      </c>
      <c r="V27" s="12">
        <f t="shared" si="15"/>
        <v>-9823806.1492087767</v>
      </c>
      <c r="W27" s="12">
        <f t="shared" si="4"/>
        <v>-3.0600527910035929E-4</v>
      </c>
      <c r="X27" s="12">
        <f t="shared" si="16"/>
        <v>1893404.8325034105</v>
      </c>
      <c r="Y27" s="4"/>
    </row>
    <row r="28" spans="1:25">
      <c r="A28" s="2">
        <f t="shared" si="5"/>
        <v>3.0000000000000001E-3</v>
      </c>
      <c r="B28" s="2">
        <f t="shared" si="6"/>
        <v>1.0109999999999988</v>
      </c>
      <c r="C28" s="4">
        <v>0</v>
      </c>
      <c r="D28" s="4"/>
      <c r="E28" s="4"/>
      <c r="F28" s="6">
        <f t="shared" si="7"/>
        <v>-64926.755247170287</v>
      </c>
      <c r="G28" s="7">
        <f t="shared" si="8"/>
        <v>-5935073.2447528299</v>
      </c>
      <c r="H28" s="6">
        <f t="shared" si="9"/>
        <v>-9.8911968348170255E-4</v>
      </c>
      <c r="J28" s="9">
        <f t="shared" si="10"/>
        <v>1352.0074562759796</v>
      </c>
      <c r="K28" s="8">
        <f t="shared" si="1"/>
        <v>-1128.6443541893045</v>
      </c>
      <c r="L28" s="9">
        <f t="shared" si="2"/>
        <v>-4.5562651276500475E-7</v>
      </c>
      <c r="M28" s="9">
        <f t="shared" si="11"/>
        <v>999599.09186804958</v>
      </c>
      <c r="O28" s="11">
        <f t="shared" si="12"/>
        <v>-41879.34231580481</v>
      </c>
      <c r="P28" s="11">
        <f t="shared" si="3"/>
        <v>-3871347.522932007</v>
      </c>
      <c r="Q28" s="11">
        <f t="shared" si="0"/>
        <v>6.8451163496850514E-4</v>
      </c>
      <c r="R28" s="11">
        <f t="shared" si="13"/>
        <v>893739.13511878613</v>
      </c>
      <c r="U28" s="12">
        <f t="shared" si="14"/>
        <v>-105454.09010669912</v>
      </c>
      <c r="V28" s="12">
        <f t="shared" si="15"/>
        <v>-9807549.4120390266</v>
      </c>
      <c r="W28" s="12">
        <f t="shared" si="4"/>
        <v>-3.0506367502596238E-4</v>
      </c>
      <c r="X28" s="12">
        <f t="shared" si="16"/>
        <v>1893338.2269868357</v>
      </c>
      <c r="Y28" s="4"/>
    </row>
    <row r="29" spans="1:25">
      <c r="A29" s="2">
        <f t="shared" si="5"/>
        <v>3.0000000000000001E-3</v>
      </c>
      <c r="B29" s="2">
        <f t="shared" si="6"/>
        <v>1.0119999999999987</v>
      </c>
      <c r="C29" s="4">
        <v>0</v>
      </c>
      <c r="D29" s="4"/>
      <c r="E29" s="4"/>
      <c r="F29" s="6">
        <f t="shared" si="7"/>
        <v>-70724.429377111097</v>
      </c>
      <c r="G29" s="7">
        <f t="shared" si="8"/>
        <v>-5929275.5706228884</v>
      </c>
      <c r="H29" s="6">
        <f t="shared" si="9"/>
        <v>-9.8814229249011981E-4</v>
      </c>
      <c r="J29" s="9">
        <f t="shared" si="10"/>
        <v>1349.462807745221</v>
      </c>
      <c r="K29" s="8">
        <f t="shared" si="1"/>
        <v>-1286.5837672421831</v>
      </c>
      <c r="L29" s="9">
        <f t="shared" si="2"/>
        <v>-4.552187871460538E-7</v>
      </c>
      <c r="M29" s="9">
        <f t="shared" si="11"/>
        <v>999887.14018371247</v>
      </c>
      <c r="O29" s="11">
        <f t="shared" si="12"/>
        <v>-45482.304614501423</v>
      </c>
      <c r="P29" s="11">
        <f t="shared" si="3"/>
        <v>-3860160.9921268285</v>
      </c>
      <c r="Q29" s="11">
        <f t="shared" si="0"/>
        <v>6.8447178751738786E-4</v>
      </c>
      <c r="R29" s="11">
        <f t="shared" si="13"/>
        <v>892236.24367165647</v>
      </c>
      <c r="U29" s="12">
        <f t="shared" si="14"/>
        <v>-114857.2711838673</v>
      </c>
      <c r="V29" s="12">
        <f t="shared" si="15"/>
        <v>-9790723.1465169601</v>
      </c>
      <c r="W29" s="12">
        <f t="shared" si="4"/>
        <v>-3.0412572375987802E-4</v>
      </c>
      <c r="X29" s="12">
        <f t="shared" si="16"/>
        <v>1892123.3838553689</v>
      </c>
      <c r="Y29" s="4"/>
    </row>
    <row r="30" spans="1:25">
      <c r="A30" s="2">
        <f t="shared" si="5"/>
        <v>3.0000000000000001E-3</v>
      </c>
      <c r="B30" s="2">
        <f t="shared" si="6"/>
        <v>1.0129999999999986</v>
      </c>
      <c r="C30" s="4">
        <v>0</v>
      </c>
      <c r="D30" s="4"/>
      <c r="E30" s="4"/>
      <c r="F30" s="6">
        <f t="shared" si="7"/>
        <v>-76504.942168387104</v>
      </c>
      <c r="G30" s="7">
        <f t="shared" si="8"/>
        <v>-5923495.0578316133</v>
      </c>
      <c r="H30" s="6">
        <f t="shared" si="9"/>
        <v>-9.8716683119447332E-4</v>
      </c>
      <c r="J30" s="9">
        <f t="shared" si="10"/>
        <v>1346.8339203717742</v>
      </c>
      <c r="K30" s="8">
        <f t="shared" si="1"/>
        <v>-1330.790768473109</v>
      </c>
      <c r="L30" s="9">
        <f t="shared" si="2"/>
        <v>-4.5478092044553504E-7</v>
      </c>
      <c r="M30" s="9">
        <f t="shared" si="11"/>
        <v>999971.20459915628</v>
      </c>
      <c r="O30" s="11">
        <f t="shared" si="12"/>
        <v>-49052.292720195292</v>
      </c>
      <c r="P30" s="11">
        <f t="shared" si="3"/>
        <v>-3848926.4561576</v>
      </c>
      <c r="Q30" s="11">
        <f t="shared" si="0"/>
        <v>6.8443013639351159E-4</v>
      </c>
      <c r="R30" s="11">
        <f t="shared" si="13"/>
        <v>890552.16261470225</v>
      </c>
      <c r="U30" s="12">
        <f t="shared" si="14"/>
        <v>-124210.40096821063</v>
      </c>
      <c r="V30" s="12">
        <f t="shared" si="15"/>
        <v>-9773752.3047576863</v>
      </c>
      <c r="W30" s="12">
        <f t="shared" si="4"/>
        <v>-3.0319147572140722E-4</v>
      </c>
      <c r="X30" s="12">
        <f t="shared" si="16"/>
        <v>1890523.3672138585</v>
      </c>
      <c r="Y30" s="4"/>
    </row>
    <row r="31" spans="1:25">
      <c r="A31" s="2">
        <f t="shared" si="5"/>
        <v>3.0000000000000001E-3</v>
      </c>
      <c r="B31" s="2">
        <f t="shared" si="6"/>
        <v>1.0139999999999985</v>
      </c>
      <c r="C31" s="4">
        <v>0</v>
      </c>
      <c r="D31" s="4"/>
      <c r="E31" s="4"/>
      <c r="F31" s="6">
        <f t="shared" si="7"/>
        <v>-82268.361285193547</v>
      </c>
      <c r="G31" s="7">
        <f t="shared" si="8"/>
        <v>-5917731.6387148062</v>
      </c>
      <c r="H31" s="6">
        <f t="shared" si="9"/>
        <v>-9.8619329388560314E-4</v>
      </c>
      <c r="J31" s="9">
        <f t="shared" si="10"/>
        <v>1344.1871165091284</v>
      </c>
      <c r="K31" s="8">
        <f t="shared" si="1"/>
        <v>-1340.4794008794581</v>
      </c>
      <c r="L31" s="9">
        <f t="shared" si="2"/>
        <v>-4.5433524538008469E-7</v>
      </c>
      <c r="M31" s="9">
        <f t="shared" si="11"/>
        <v>999993.3451257929</v>
      </c>
      <c r="O31" s="11">
        <f t="shared" si="12"/>
        <v>-52589.546433945419</v>
      </c>
      <c r="P31" s="11">
        <f t="shared" si="3"/>
        <v>-3837715.9167674207</v>
      </c>
      <c r="Q31" s="11">
        <f t="shared" si="0"/>
        <v>6.8438669434762794E-4</v>
      </c>
      <c r="R31" s="11">
        <f t="shared" si="13"/>
        <v>888816.69757694984</v>
      </c>
      <c r="U31" s="12">
        <f t="shared" si="14"/>
        <v>-133513.72060262982</v>
      </c>
      <c r="V31" s="12">
        <f t="shared" si="15"/>
        <v>-9756788.0348831061</v>
      </c>
      <c r="W31" s="12">
        <f t="shared" si="4"/>
        <v>-3.0226093478335526E-4</v>
      </c>
      <c r="X31" s="12">
        <f t="shared" si="16"/>
        <v>1888810.0427027429</v>
      </c>
      <c r="Y31" s="4"/>
    </row>
    <row r="32" spans="1:25">
      <c r="A32" s="2">
        <f t="shared" si="5"/>
        <v>3.0000000000000001E-3</v>
      </c>
      <c r="B32" s="2">
        <f t="shared" si="6"/>
        <v>1.0149999999999983</v>
      </c>
      <c r="C32" s="4">
        <v>0</v>
      </c>
      <c r="D32" s="4"/>
      <c r="E32" s="4"/>
      <c r="F32" s="6">
        <f t="shared" si="7"/>
        <v>-88014.754058570179</v>
      </c>
      <c r="G32" s="7">
        <f t="shared" si="8"/>
        <v>-5911985.2459414294</v>
      </c>
      <c r="H32" s="6">
        <f t="shared" si="9"/>
        <v>-9.8522167487684895E-4</v>
      </c>
      <c r="J32" s="9">
        <f t="shared" si="10"/>
        <v>1341.5416363730708</v>
      </c>
      <c r="K32" s="8">
        <f t="shared" si="1"/>
        <v>-1340.7658551457625</v>
      </c>
      <c r="L32" s="9">
        <f t="shared" si="2"/>
        <v>-4.5388825363955489E-7</v>
      </c>
      <c r="M32" s="9">
        <f t="shared" si="11"/>
        <v>999998.60757215612</v>
      </c>
      <c r="O32" s="11">
        <f t="shared" si="12"/>
        <v>-56094.303728383202</v>
      </c>
      <c r="P32" s="11">
        <f t="shared" si="3"/>
        <v>-3826551.9818869019</v>
      </c>
      <c r="Q32" s="11">
        <f t="shared" si="0"/>
        <v>6.8434147404376907E-4</v>
      </c>
      <c r="R32" s="11">
        <f t="shared" si="13"/>
        <v>887070.99464895017</v>
      </c>
      <c r="U32" s="12">
        <f t="shared" si="14"/>
        <v>-142767.51615058031</v>
      </c>
      <c r="V32" s="12">
        <f t="shared" si="15"/>
        <v>-9739877.993683476</v>
      </c>
      <c r="W32" s="12">
        <f t="shared" si="4"/>
        <v>-3.0133408908671945E-4</v>
      </c>
      <c r="X32" s="12">
        <f t="shared" si="16"/>
        <v>1887069.6022211062</v>
      </c>
      <c r="Y32" s="4"/>
    </row>
    <row r="33" spans="1:25">
      <c r="A33" s="2">
        <f t="shared" si="5"/>
        <v>3.0000000000000001E-3</v>
      </c>
      <c r="B33" s="2">
        <f t="shared" si="6"/>
        <v>1.0159999999999982</v>
      </c>
      <c r="C33" s="4">
        <v>0</v>
      </c>
      <c r="D33" s="4"/>
      <c r="E33" s="4"/>
      <c r="F33" s="6">
        <f t="shared" si="7"/>
        <v>-93744.187488364987</v>
      </c>
      <c r="G33" s="7">
        <f t="shared" si="8"/>
        <v>-5906255.812511635</v>
      </c>
      <c r="H33" s="6">
        <f t="shared" si="9"/>
        <v>-9.8425196850393873E-4</v>
      </c>
      <c r="J33" s="9">
        <f t="shared" si="10"/>
        <v>1338.902480590044</v>
      </c>
      <c r="K33" s="8">
        <f t="shared" si="1"/>
        <v>-1338.7555867181716</v>
      </c>
      <c r="L33" s="9">
        <f t="shared" si="2"/>
        <v>-4.5344164009316085E-7</v>
      </c>
      <c r="M33" s="9">
        <f t="shared" si="11"/>
        <v>999999.73634433246</v>
      </c>
      <c r="O33" s="11">
        <f t="shared" si="12"/>
        <v>-59566.800762958839</v>
      </c>
      <c r="P33" s="11">
        <f t="shared" si="3"/>
        <v>-3815440.8150087409</v>
      </c>
      <c r="Q33" s="11">
        <f t="shared" si="0"/>
        <v>6.8429448805988906E-4</v>
      </c>
      <c r="R33" s="11">
        <f t="shared" si="13"/>
        <v>885326.68031732633</v>
      </c>
      <c r="U33" s="12">
        <f t="shared" si="14"/>
        <v>-151972.08577073377</v>
      </c>
      <c r="V33" s="12">
        <f t="shared" si="15"/>
        <v>-9723035.3831070941</v>
      </c>
      <c r="W33" s="12">
        <f t="shared" si="4"/>
        <v>-3.0041092208414285E-4</v>
      </c>
      <c r="X33" s="12">
        <f t="shared" si="16"/>
        <v>1885326.4166616588</v>
      </c>
      <c r="Y33" s="4"/>
    </row>
    <row r="34" spans="1:25">
      <c r="A34" s="2">
        <f t="shared" si="5"/>
        <v>3.0000000000000001E-3</v>
      </c>
      <c r="B34" s="2">
        <f t="shared" si="6"/>
        <v>1.0169999999999981</v>
      </c>
      <c r="C34" s="4">
        <v>0</v>
      </c>
      <c r="D34" s="4"/>
      <c r="E34" s="4"/>
      <c r="F34" s="6">
        <f t="shared" si="7"/>
        <v>-99456.72824518969</v>
      </c>
      <c r="G34" s="7">
        <f t="shared" si="8"/>
        <v>-5900543.2717548106</v>
      </c>
      <c r="H34" s="6">
        <f t="shared" si="9"/>
        <v>-9.8328416912487888E-4</v>
      </c>
      <c r="J34" s="9">
        <f t="shared" si="10"/>
        <v>1336.2708002003915</v>
      </c>
      <c r="K34" s="8">
        <f t="shared" si="1"/>
        <v>-1336.2456384081809</v>
      </c>
      <c r="L34" s="9">
        <f t="shared" si="2"/>
        <v>-4.5299580126793178E-7</v>
      </c>
      <c r="M34" s="9">
        <f t="shared" si="11"/>
        <v>999999.95483780885</v>
      </c>
      <c r="O34" s="11">
        <f t="shared" si="12"/>
        <v>-63007.271899047089</v>
      </c>
      <c r="P34" s="11">
        <f t="shared" si="3"/>
        <v>-3804383.7341124327</v>
      </c>
      <c r="Q34" s="11">
        <f t="shared" si="0"/>
        <v>6.8424574888850123E-4</v>
      </c>
      <c r="R34" s="11">
        <f t="shared" si="13"/>
        <v>883586.68007878552</v>
      </c>
      <c r="U34" s="12">
        <f t="shared" si="14"/>
        <v>-161127.72934403637</v>
      </c>
      <c r="V34" s="12">
        <f t="shared" si="15"/>
        <v>-9706263.2515056506</v>
      </c>
      <c r="W34" s="12">
        <f t="shared" si="4"/>
        <v>-2.9949141603764556E-4</v>
      </c>
      <c r="X34" s="12">
        <f t="shared" si="16"/>
        <v>1883586.6349165943</v>
      </c>
      <c r="Y34" s="4"/>
    </row>
    <row r="35" spans="1:25">
      <c r="A35" s="2">
        <f t="shared" si="5"/>
        <v>3.0000000000000001E-3</v>
      </c>
      <c r="B35" s="2">
        <f t="shared" si="6"/>
        <v>1.017999999999998</v>
      </c>
      <c r="C35" s="4">
        <v>0</v>
      </c>
      <c r="D35" s="4"/>
      <c r="E35" s="4"/>
      <c r="F35" s="6">
        <f t="shared" si="7"/>
        <v>-105152.44267235779</v>
      </c>
      <c r="G35" s="7">
        <f t="shared" si="8"/>
        <v>-5894847.5573276421</v>
      </c>
      <c r="H35" s="6">
        <f t="shared" si="9"/>
        <v>-9.8231827111984471E-4</v>
      </c>
      <c r="J35" s="9">
        <f t="shared" si="10"/>
        <v>1333.6468144691733</v>
      </c>
      <c r="K35" s="8">
        <f t="shared" si="1"/>
        <v>-1333.6429166947037</v>
      </c>
      <c r="L35" s="9">
        <f t="shared" si="2"/>
        <v>-4.5255081904320526E-7</v>
      </c>
      <c r="M35" s="9">
        <f t="shared" si="11"/>
        <v>999999.99300399458</v>
      </c>
      <c r="O35" s="11">
        <f t="shared" si="12"/>
        <v>-66415.949714917486</v>
      </c>
      <c r="P35" s="11">
        <f t="shared" si="3"/>
        <v>-3793380.7898264956</v>
      </c>
      <c r="Q35" s="11">
        <f t="shared" si="0"/>
        <v>6.8419526893730848E-4</v>
      </c>
      <c r="R35" s="11">
        <f t="shared" si="13"/>
        <v>881851.64081349596</v>
      </c>
      <c r="U35" s="12">
        <f t="shared" si="14"/>
        <v>-170234.7455728061</v>
      </c>
      <c r="V35" s="12">
        <f t="shared" si="15"/>
        <v>-9689561.9900708329</v>
      </c>
      <c r="W35" s="12">
        <f t="shared" si="4"/>
        <v>-2.9857555300157946E-4</v>
      </c>
      <c r="X35" s="12">
        <f t="shared" si="16"/>
        <v>1881851.6338174907</v>
      </c>
      <c r="Y35" s="4"/>
    </row>
    <row r="36" spans="1:25">
      <c r="A36" s="2">
        <f t="shared" si="5"/>
        <v>3.0000000000000001E-3</v>
      </c>
      <c r="B36" s="2">
        <f t="shared" si="6"/>
        <v>1.0189999999999979</v>
      </c>
      <c r="C36" s="4">
        <v>0</v>
      </c>
      <c r="D36" s="4"/>
      <c r="E36" s="4"/>
      <c r="F36" s="6">
        <f t="shared" si="7"/>
        <v>-110831.3967878104</v>
      </c>
      <c r="G36" s="7">
        <f t="shared" si="8"/>
        <v>-5889168.6032121889</v>
      </c>
      <c r="H36" s="6">
        <f t="shared" si="9"/>
        <v>-9.8135426889107177E-4</v>
      </c>
      <c r="J36" s="9">
        <f t="shared" si="10"/>
        <v>1331.0305405420372</v>
      </c>
      <c r="K36" s="8">
        <f t="shared" si="1"/>
        <v>-1331.0299946446528</v>
      </c>
      <c r="L36" s="9">
        <f t="shared" si="2"/>
        <v>-4.521067069374443E-7</v>
      </c>
      <c r="M36" s="9">
        <f t="shared" si="11"/>
        <v>999999.99902018427</v>
      </c>
      <c r="O36" s="11">
        <f t="shared" si="12"/>
        <v>-69793.065020561146</v>
      </c>
      <c r="P36" s="11">
        <f t="shared" si="3"/>
        <v>-3782431.7387634721</v>
      </c>
      <c r="Q36" s="11">
        <f t="shared" si="0"/>
        <v>6.8414306052983029E-4</v>
      </c>
      <c r="R36" s="11">
        <f t="shared" si="13"/>
        <v>880121.6778272565</v>
      </c>
      <c r="U36" s="12">
        <f t="shared" si="14"/>
        <v>-179293.4312678295</v>
      </c>
      <c r="V36" s="12">
        <f t="shared" si="15"/>
        <v>-9672931.3719703052</v>
      </c>
      <c r="W36" s="12">
        <f t="shared" si="4"/>
        <v>-2.9766331506817889E-4</v>
      </c>
      <c r="X36" s="12">
        <f t="shared" si="16"/>
        <v>1880121.6768474407</v>
      </c>
      <c r="Y36" s="4"/>
    </row>
    <row r="37" spans="1:25">
      <c r="A37" s="2">
        <f t="shared" si="5"/>
        <v>3.0000000000000001E-3</v>
      </c>
      <c r="B37" s="2">
        <f t="shared" si="6"/>
        <v>1.0199999999999978</v>
      </c>
      <c r="C37" s="4">
        <v>0</v>
      </c>
      <c r="D37" s="4"/>
      <c r="E37" s="4"/>
      <c r="F37" s="6">
        <f t="shared" si="7"/>
        <v>-116493.65628603137</v>
      </c>
      <c r="G37" s="7">
        <f t="shared" si="8"/>
        <v>-5883506.343713969</v>
      </c>
      <c r="H37" s="6">
        <f t="shared" si="9"/>
        <v>-9.8039215686274725E-4</v>
      </c>
      <c r="J37" s="9">
        <f t="shared" si="10"/>
        <v>1328.4219563098145</v>
      </c>
      <c r="K37" s="8">
        <f t="shared" si="1"/>
        <v>-1328.4218872029132</v>
      </c>
      <c r="L37" s="9">
        <f t="shared" si="2"/>
        <v>-4.5166346514533606E-7</v>
      </c>
      <c r="M37" s="9">
        <f t="shared" si="11"/>
        <v>999999.99987596204</v>
      </c>
      <c r="O37" s="11">
        <f t="shared" si="12"/>
        <v>-73138.846872391921</v>
      </c>
      <c r="P37" s="11">
        <f t="shared" si="3"/>
        <v>-3771536.2780164103</v>
      </c>
      <c r="Q37" s="11">
        <f t="shared" si="0"/>
        <v>6.8408913590602344E-4</v>
      </c>
      <c r="R37" s="11">
        <f t="shared" si="13"/>
        <v>878396.79577300942</v>
      </c>
      <c r="U37" s="12">
        <f t="shared" si="14"/>
        <v>-188304.08120211348</v>
      </c>
      <c r="V37" s="12">
        <f t="shared" si="15"/>
        <v>-9656371.0436175819</v>
      </c>
      <c r="W37" s="12">
        <f t="shared" si="4"/>
        <v>-2.967546844218691E-4</v>
      </c>
      <c r="X37" s="12">
        <f t="shared" si="16"/>
        <v>1878396.7956489716</v>
      </c>
      <c r="Y37" s="4"/>
    </row>
    <row r="38" spans="1:25">
      <c r="A38" s="2">
        <f t="shared" si="5"/>
        <v>3.0000000000000001E-3</v>
      </c>
      <c r="B38" s="2">
        <f t="shared" si="6"/>
        <v>1.0209999999999977</v>
      </c>
      <c r="C38" s="4">
        <v>0</v>
      </c>
      <c r="D38" s="4"/>
      <c r="E38" s="4"/>
      <c r="F38" s="6">
        <f t="shared" si="7"/>
        <v>-122139.28653994476</v>
      </c>
      <c r="G38" s="7">
        <f t="shared" si="8"/>
        <v>-5877860.7134600552</v>
      </c>
      <c r="H38" s="6">
        <f t="shared" si="9"/>
        <v>-9.7943192948090328E-4</v>
      </c>
      <c r="J38" s="9">
        <f t="shared" si="10"/>
        <v>1325.8210329157773</v>
      </c>
      <c r="K38" s="8">
        <f t="shared" si="1"/>
        <v>-1325.8210250097402</v>
      </c>
      <c r="L38" s="9">
        <f t="shared" si="2"/>
        <v>-4.5122109153566848E-7</v>
      </c>
      <c r="M38" s="9">
        <f t="shared" si="11"/>
        <v>999999.99998580967</v>
      </c>
      <c r="O38" s="11">
        <f t="shared" si="12"/>
        <v>-76453.522587800908</v>
      </c>
      <c r="P38" s="11">
        <f t="shared" si="3"/>
        <v>-3760694.0953517142</v>
      </c>
      <c r="Q38" s="11">
        <f t="shared" si="0"/>
        <v>6.8403350722289792E-4</v>
      </c>
      <c r="R38" s="11">
        <f t="shared" si="13"/>
        <v>876676.97877065116</v>
      </c>
      <c r="U38" s="12">
        <f t="shared" si="14"/>
        <v>-197266.9880948299</v>
      </c>
      <c r="V38" s="12">
        <f t="shared" si="15"/>
        <v>-9639880.6298367791</v>
      </c>
      <c r="W38" s="12">
        <f t="shared" si="4"/>
        <v>-2.9584964334954101E-4</v>
      </c>
      <c r="X38" s="12">
        <f t="shared" si="16"/>
        <v>1876676.9787564608</v>
      </c>
      <c r="Y38" s="4"/>
    </row>
    <row r="39" spans="1:25">
      <c r="A39" s="2">
        <f t="shared" si="5"/>
        <v>3.0000000000000001E-3</v>
      </c>
      <c r="B39" s="2">
        <f t="shared" si="6"/>
        <v>1.0219999999999976</v>
      </c>
      <c r="C39" s="4">
        <v>0</v>
      </c>
      <c r="D39" s="4"/>
      <c r="E39" s="4"/>
      <c r="F39" s="6">
        <f t="shared" si="7"/>
        <v>-127768.35260280273</v>
      </c>
      <c r="G39" s="7">
        <f t="shared" si="8"/>
        <v>-5872231.6473971969</v>
      </c>
      <c r="H39" s="6">
        <f t="shared" si="9"/>
        <v>-9.7847358121330957E-4</v>
      </c>
      <c r="J39" s="9">
        <f t="shared" si="10"/>
        <v>1323.2277405656475</v>
      </c>
      <c r="K39" s="8">
        <f t="shared" si="1"/>
        <v>-1323.2277397484479</v>
      </c>
      <c r="L39" s="9">
        <f t="shared" si="2"/>
        <v>-4.5077958361936287E-7</v>
      </c>
      <c r="M39" s="9">
        <f t="shared" si="11"/>
        <v>999999.99999853328</v>
      </c>
      <c r="O39" s="11">
        <f t="shared" si="12"/>
        <v>-79737.317759590806</v>
      </c>
      <c r="P39" s="11">
        <f t="shared" si="3"/>
        <v>-3749904.878769258</v>
      </c>
      <c r="Q39" s="11">
        <f t="shared" si="0"/>
        <v>6.839761865551281E-4</v>
      </c>
      <c r="R39" s="11">
        <f t="shared" si="13"/>
        <v>874962.20759607153</v>
      </c>
      <c r="U39" s="12">
        <f t="shared" si="14"/>
        <v>-206182.44262182788</v>
      </c>
      <c r="V39" s="12">
        <f t="shared" si="15"/>
        <v>-9623459.7539062034</v>
      </c>
      <c r="W39" s="12">
        <f t="shared" si="4"/>
        <v>-2.9494817424180085E-4</v>
      </c>
      <c r="X39" s="12">
        <f t="shared" si="16"/>
        <v>1874962.2075946047</v>
      </c>
      <c r="Y39" s="4"/>
    </row>
    <row r="40" spans="1:25">
      <c r="A40" s="2">
        <f t="shared" si="5"/>
        <v>3.0000000000000001E-3</v>
      </c>
      <c r="B40" s="2">
        <f t="shared" si="6"/>
        <v>1.0229999999999975</v>
      </c>
      <c r="C40" s="4">
        <v>0</v>
      </c>
      <c r="D40" s="4"/>
      <c r="E40" s="4"/>
      <c r="F40" s="6">
        <f t="shared" si="7"/>
        <v>-133380.91921006024</v>
      </c>
      <c r="G40" s="7">
        <f t="shared" si="8"/>
        <v>-5866619.0807899404</v>
      </c>
      <c r="H40" s="6">
        <f t="shared" si="9"/>
        <v>-9.77517106549367E-4</v>
      </c>
      <c r="J40" s="9">
        <f t="shared" si="10"/>
        <v>1320.6420494580589</v>
      </c>
      <c r="K40" s="8">
        <f t="shared" si="1"/>
        <v>-1320.6420493817363</v>
      </c>
      <c r="L40" s="9">
        <f t="shared" si="2"/>
        <v>-4.5033893886519705E-7</v>
      </c>
      <c r="M40" s="9">
        <f t="shared" si="11"/>
        <v>999999.99999986298</v>
      </c>
      <c r="O40" s="11">
        <f t="shared" si="12"/>
        <v>-82990.456270266572</v>
      </c>
      <c r="P40" s="11">
        <f t="shared" si="3"/>
        <v>-3739168.3181162504</v>
      </c>
      <c r="Q40" s="11">
        <f t="shared" si="0"/>
        <v>6.8391718589565817E-4</v>
      </c>
      <c r="R40" s="11">
        <f t="shared" si="13"/>
        <v>873252.46260738547</v>
      </c>
      <c r="U40" s="12">
        <f t="shared" si="14"/>
        <v>-215050.73343086877</v>
      </c>
      <c r="V40" s="12">
        <f t="shared" si="15"/>
        <v>-9607108.0409555733</v>
      </c>
      <c r="W40" s="12">
        <f t="shared" si="4"/>
        <v>-2.9405025959257402E-4</v>
      </c>
      <c r="X40" s="12">
        <f t="shared" si="16"/>
        <v>1873252.4626072485</v>
      </c>
      <c r="Y40" s="4"/>
    </row>
    <row r="41" spans="1:25">
      <c r="A41" s="2">
        <f t="shared" si="5"/>
        <v>3.0000000000000001E-3</v>
      </c>
      <c r="B41" s="2">
        <f t="shared" si="6"/>
        <v>1.0239999999999974</v>
      </c>
      <c r="C41" s="4">
        <v>0</v>
      </c>
      <c r="D41" s="4"/>
      <c r="E41" s="4"/>
      <c r="F41" s="6">
        <f t="shared" si="7"/>
        <v>-138977.05078123501</v>
      </c>
      <c r="G41" s="7">
        <f t="shared" si="8"/>
        <v>-5861022.9492187649</v>
      </c>
      <c r="H41" s="6">
        <f t="shared" si="9"/>
        <v>-9.765625000000026E-4</v>
      </c>
      <c r="J41" s="9">
        <f t="shared" si="10"/>
        <v>1318.0639299176423</v>
      </c>
      <c r="K41" s="8">
        <f t="shared" si="1"/>
        <v>-1318.063929911224</v>
      </c>
      <c r="L41" s="9">
        <f t="shared" si="2"/>
        <v>-4.4989915474522078E-7</v>
      </c>
      <c r="M41" s="9">
        <f t="shared" si="11"/>
        <v>999999.99999998847</v>
      </c>
      <c r="O41" s="11">
        <f t="shared" si="12"/>
        <v>-86213.160306206846</v>
      </c>
      <c r="P41" s="11">
        <f t="shared" si="3"/>
        <v>-3728484.1053188075</v>
      </c>
      <c r="Q41" s="11">
        <f t="shared" si="0"/>
        <v>6.8385651715630426E-4</v>
      </c>
      <c r="R41" s="11">
        <f t="shared" si="13"/>
        <v>871547.72418991535</v>
      </c>
      <c r="U41" s="12">
        <f t="shared" si="14"/>
        <v>-223872.14715752422</v>
      </c>
      <c r="V41" s="12">
        <f t="shared" si="15"/>
        <v>-9590825.1184674837</v>
      </c>
      <c r="W41" s="12">
        <f t="shared" si="4"/>
        <v>-2.9315588199844359E-4</v>
      </c>
      <c r="X41" s="12">
        <f t="shared" si="16"/>
        <v>1871547.7241899038</v>
      </c>
      <c r="Y41" s="4"/>
    </row>
    <row r="42" spans="1:25">
      <c r="A42" s="2">
        <f t="shared" si="5"/>
        <v>3.0000000000000001E-3</v>
      </c>
      <c r="B42" s="2">
        <f t="shared" si="6"/>
        <v>1.0249999999999972</v>
      </c>
      <c r="C42" s="4">
        <v>0</v>
      </c>
      <c r="D42" s="4"/>
      <c r="E42" s="4"/>
      <c r="F42" s="6">
        <f t="shared" si="7"/>
        <v>-144556.81142175736</v>
      </c>
      <c r="G42" s="7">
        <f t="shared" si="8"/>
        <v>-5855443.1885782434</v>
      </c>
      <c r="H42" s="6">
        <f t="shared" si="9"/>
        <v>-9.7560975609756358E-4</v>
      </c>
      <c r="J42" s="9">
        <f t="shared" si="10"/>
        <v>1315.4933524114929</v>
      </c>
      <c r="K42" s="8">
        <f t="shared" si="1"/>
        <v>-1315.493352411004</v>
      </c>
      <c r="L42" s="9">
        <f t="shared" si="2"/>
        <v>-4.4946022874059218E-7</v>
      </c>
      <c r="M42" s="9">
        <f t="shared" si="11"/>
        <v>999999.99999999907</v>
      </c>
      <c r="O42" s="11">
        <f t="shared" si="12"/>
        <v>-89405.650371696232</v>
      </c>
      <c r="P42" s="11">
        <f t="shared" si="3"/>
        <v>-3717851.9343992937</v>
      </c>
      <c r="Q42" s="11">
        <f t="shared" si="0"/>
        <v>6.8379419216834942E-4</v>
      </c>
      <c r="R42" s="11">
        <f t="shared" si="13"/>
        <v>869847.97281634738</v>
      </c>
      <c r="U42" s="12">
        <f t="shared" si="14"/>
        <v>-232646.96844104212</v>
      </c>
      <c r="V42" s="12">
        <f t="shared" si="15"/>
        <v>-9574610.6163299475</v>
      </c>
      <c r="W42" s="12">
        <f t="shared" si="4"/>
        <v>-2.9226502415795471E-4</v>
      </c>
      <c r="X42" s="12">
        <f t="shared" si="16"/>
        <v>1869847.9728163464</v>
      </c>
      <c r="Y42" s="4"/>
    </row>
    <row r="43" spans="1:25">
      <c r="A43" s="2">
        <f t="shared" si="5"/>
        <v>3.0000000000000001E-3</v>
      </c>
      <c r="B43" s="2">
        <f t="shared" si="6"/>
        <v>1.0259999999999971</v>
      </c>
      <c r="C43" s="4">
        <v>0</v>
      </c>
      <c r="D43" s="4"/>
      <c r="E43" s="4"/>
      <c r="F43" s="6">
        <f t="shared" si="7"/>
        <v>-150120.26492480436</v>
      </c>
      <c r="G43" s="7">
        <f t="shared" si="8"/>
        <v>-5849879.7350751953</v>
      </c>
      <c r="H43" s="6">
        <f t="shared" si="9"/>
        <v>-9.7465886939571427E-4</v>
      </c>
      <c r="J43" s="9">
        <f t="shared" si="10"/>
        <v>1312.9302875503251</v>
      </c>
      <c r="K43" s="8">
        <f t="shared" si="1"/>
        <v>-1312.930287550264</v>
      </c>
      <c r="L43" s="9">
        <f t="shared" si="2"/>
        <v>-4.4902215834220991E-7</v>
      </c>
      <c r="M43" s="9">
        <f t="shared" si="11"/>
        <v>999999.99999999988</v>
      </c>
      <c r="O43" s="11">
        <f t="shared" si="12"/>
        <v>-92568.145302838195</v>
      </c>
      <c r="P43" s="11">
        <f t="shared" si="3"/>
        <v>-3707271.5014640894</v>
      </c>
      <c r="Q43" s="11">
        <f t="shared" si="0"/>
        <v>6.8373022268313529E-4</v>
      </c>
      <c r="R43" s="11">
        <f t="shared" si="13"/>
        <v>868153.18905358901</v>
      </c>
      <c r="U43" s="12">
        <f t="shared" si="14"/>
        <v>-241375.47994009225</v>
      </c>
      <c r="V43" s="12">
        <f t="shared" si="15"/>
        <v>-9558464.1668268349</v>
      </c>
      <c r="W43" s="12">
        <f t="shared" si="4"/>
        <v>-2.9137766887092121E-4</v>
      </c>
      <c r="X43" s="12">
        <f t="shared" si="16"/>
        <v>1868153.189053589</v>
      </c>
      <c r="Y43" s="4"/>
    </row>
    <row r="44" spans="1:25">
      <c r="A44" s="2">
        <f t="shared" si="5"/>
        <v>3.0000000000000001E-3</v>
      </c>
      <c r="B44" s="2">
        <f t="shared" si="6"/>
        <v>1.026999999999997</v>
      </c>
      <c r="C44" s="4">
        <v>0</v>
      </c>
      <c r="D44" s="4"/>
      <c r="E44" s="4"/>
      <c r="F44" s="6">
        <f t="shared" si="7"/>
        <v>-155667.47477312403</v>
      </c>
      <c r="G44" s="7">
        <f t="shared" si="8"/>
        <v>-5844332.5252268761</v>
      </c>
      <c r="H44" s="6">
        <f t="shared" si="9"/>
        <v>-9.7370983446933099E-4</v>
      </c>
      <c r="J44" s="9">
        <f t="shared" si="10"/>
        <v>1310.3747060878441</v>
      </c>
      <c r="K44" s="8">
        <f t="shared" si="1"/>
        <v>-1310.3747060878441</v>
      </c>
      <c r="L44" s="9">
        <f t="shared" si="2"/>
        <v>-4.4858494105073726E-7</v>
      </c>
      <c r="M44" s="9">
        <f t="shared" si="11"/>
        <v>1000000</v>
      </c>
      <c r="O44" s="11">
        <f t="shared" si="12"/>
        <v>-95700.862281335561</v>
      </c>
      <c r="P44" s="11">
        <f t="shared" si="3"/>
        <v>-3696742.5046878322</v>
      </c>
      <c r="Q44" s="11">
        <f t="shared" si="0"/>
        <v>6.836646203726486E-4</v>
      </c>
      <c r="R44" s="11">
        <f t="shared" si="13"/>
        <v>866463.35356302548</v>
      </c>
      <c r="U44" s="12">
        <f t="shared" si="14"/>
        <v>-250057.96234837174</v>
      </c>
      <c r="V44" s="12">
        <f t="shared" si="15"/>
        <v>-9542385.4046207964</v>
      </c>
      <c r="W44" s="12">
        <f t="shared" si="4"/>
        <v>-2.9049379903773318E-4</v>
      </c>
      <c r="X44" s="12">
        <f t="shared" si="16"/>
        <v>1866463.3535630256</v>
      </c>
      <c r="Y44" s="4"/>
    </row>
    <row r="45" spans="1:25">
      <c r="A45" s="2">
        <f t="shared" si="5"/>
        <v>3.0000000000000001E-3</v>
      </c>
      <c r="B45" s="2">
        <f t="shared" si="6"/>
        <v>1.0279999999999969</v>
      </c>
      <c r="C45" s="4">
        <v>0</v>
      </c>
      <c r="D45" s="4"/>
      <c r="E45" s="4"/>
      <c r="F45" s="6">
        <f t="shared" si="7"/>
        <v>-161198.50414084835</v>
      </c>
      <c r="G45" s="7">
        <f t="shared" si="8"/>
        <v>-5838801.4958591517</v>
      </c>
      <c r="H45" s="6">
        <f t="shared" si="9"/>
        <v>-9.7276264591439983E-4</v>
      </c>
      <c r="J45" s="9">
        <f t="shared" si="10"/>
        <v>1307.8265789199361</v>
      </c>
      <c r="K45" s="8">
        <f t="shared" si="1"/>
        <v>-1307.8265789199361</v>
      </c>
      <c r="L45" s="9">
        <f t="shared" si="2"/>
        <v>-4.4814857437656339E-7</v>
      </c>
      <c r="M45" s="9">
        <f t="shared" si="11"/>
        <v>1000000</v>
      </c>
      <c r="O45" s="11">
        <f t="shared" si="12"/>
        <v>-98804.016848149884</v>
      </c>
      <c r="P45" s="11">
        <f t="shared" si="3"/>
        <v>-3686264.6442973856</v>
      </c>
      <c r="Q45" s="11">
        <f t="shared" si="0"/>
        <v>6.8359739683010348E-4</v>
      </c>
      <c r="R45" s="11">
        <f t="shared" si="13"/>
        <v>864778.44710004725</v>
      </c>
      <c r="U45" s="12">
        <f t="shared" si="14"/>
        <v>-258694.69441007829</v>
      </c>
      <c r="V45" s="12">
        <f t="shared" si="15"/>
        <v>-9526373.9667354561</v>
      </c>
      <c r="W45" s="12">
        <f t="shared" si="4"/>
        <v>-2.896133976586729E-4</v>
      </c>
      <c r="X45" s="12">
        <f t="shared" si="16"/>
        <v>1864778.4471000473</v>
      </c>
      <c r="Y45" s="4"/>
    </row>
    <row r="46" spans="1:25">
      <c r="A46" s="2">
        <f t="shared" si="5"/>
        <v>3.0000000000000001E-3</v>
      </c>
      <c r="B46" s="2">
        <f t="shared" si="6"/>
        <v>1.0289999999999968</v>
      </c>
      <c r="C46" s="4">
        <v>0</v>
      </c>
      <c r="D46" s="4"/>
      <c r="E46" s="4"/>
      <c r="F46" s="6">
        <f t="shared" si="7"/>
        <v>-166713.41589528666</v>
      </c>
      <c r="G46" s="7">
        <f t="shared" si="8"/>
        <v>-5833286.584104714</v>
      </c>
      <c r="H46" s="6">
        <f t="shared" si="9"/>
        <v>-9.7181729834791358E-4</v>
      </c>
      <c r="J46" s="9">
        <f t="shared" si="10"/>
        <v>1305.2858770838361</v>
      </c>
      <c r="K46" s="8">
        <f t="shared" si="1"/>
        <v>-1305.2858770838361</v>
      </c>
      <c r="L46" s="9">
        <f t="shared" si="2"/>
        <v>-4.4771305583975433E-7</v>
      </c>
      <c r="M46" s="9">
        <f t="shared" si="11"/>
        <v>1000000</v>
      </c>
      <c r="O46" s="11">
        <f t="shared" si="12"/>
        <v>-101877.82291703274</v>
      </c>
      <c r="P46" s="11">
        <f t="shared" si="3"/>
        <v>-3675837.6225559185</v>
      </c>
      <c r="Q46" s="11">
        <f t="shared" si="0"/>
        <v>6.8352856357051662E-4</v>
      </c>
      <c r="R46" s="11">
        <f t="shared" si="13"/>
        <v>863098.4505135112</v>
      </c>
      <c r="U46" s="12">
        <f t="shared" si="14"/>
        <v>-267285.95293523557</v>
      </c>
      <c r="V46" s="12">
        <f t="shared" si="15"/>
        <v>-9510429.4925377164</v>
      </c>
      <c r="W46" s="12">
        <f t="shared" si="4"/>
        <v>-2.8873644783323669E-4</v>
      </c>
      <c r="X46" s="12">
        <f t="shared" si="16"/>
        <v>1863098.4505135112</v>
      </c>
      <c r="Y46" s="4"/>
    </row>
    <row r="47" spans="1:25">
      <c r="A47" s="2">
        <f t="shared" si="5"/>
        <v>3.0000000000000001E-3</v>
      </c>
      <c r="B47" s="2">
        <f t="shared" si="6"/>
        <v>1.0299999999999967</v>
      </c>
      <c r="C47" s="4">
        <v>0</v>
      </c>
      <c r="D47" s="4"/>
      <c r="E47" s="4"/>
      <c r="F47" s="6">
        <f t="shared" si="7"/>
        <v>-172212.27259871864</v>
      </c>
      <c r="G47" s="7">
        <f t="shared" si="8"/>
        <v>-5827787.7274012817</v>
      </c>
      <c r="H47" s="6">
        <f t="shared" si="9"/>
        <v>-9.7087378640777009E-4</v>
      </c>
      <c r="J47" s="9">
        <f t="shared" si="10"/>
        <v>1302.7525717573064</v>
      </c>
      <c r="K47" s="8">
        <f t="shared" si="1"/>
        <v>-1302.7525717573064</v>
      </c>
      <c r="L47" s="9">
        <f t="shared" si="2"/>
        <v>-4.4727838297000712E-7</v>
      </c>
      <c r="M47" s="9">
        <f t="shared" si="11"/>
        <v>1000000</v>
      </c>
      <c r="O47" s="11">
        <f t="shared" si="12"/>
        <v>-104922.49278794041</v>
      </c>
      <c r="P47" s="11">
        <f t="shared" si="3"/>
        <v>-3665461.1437471015</v>
      </c>
      <c r="Q47" s="11">
        <f t="shared" si="0"/>
        <v>6.8345813203128257E-4</v>
      </c>
      <c r="R47" s="11">
        <f t="shared" si="13"/>
        <v>861423.34474519454</v>
      </c>
      <c r="U47" s="12">
        <f t="shared" si="14"/>
        <v>-275832.01281490177</v>
      </c>
      <c r="V47" s="12">
        <f t="shared" si="15"/>
        <v>-9494551.6237201411</v>
      </c>
      <c r="W47" s="12">
        <f t="shared" si="4"/>
        <v>-2.8786293275945751E-4</v>
      </c>
      <c r="X47" s="12">
        <f t="shared" si="16"/>
        <v>1861423.3447451945</v>
      </c>
      <c r="Y47" s="4"/>
    </row>
    <row r="48" spans="1:25">
      <c r="A48" s="2">
        <f t="shared" si="5"/>
        <v>3.0000000000000001E-3</v>
      </c>
      <c r="B48" s="2">
        <f t="shared" si="6"/>
        <v>1.0309999999999966</v>
      </c>
      <c r="C48" s="4">
        <v>0</v>
      </c>
      <c r="D48" s="4"/>
      <c r="E48" s="4"/>
      <c r="F48" s="6">
        <f t="shared" si="7"/>
        <v>-177695.13651016355</v>
      </c>
      <c r="G48" s="7">
        <f t="shared" si="8"/>
        <v>-5822304.8634898365</v>
      </c>
      <c r="H48" s="6">
        <f t="shared" si="9"/>
        <v>-9.6993210475267058E-4</v>
      </c>
      <c r="J48" s="9">
        <f t="shared" si="10"/>
        <v>1300.22663425782</v>
      </c>
      <c r="K48" s="8">
        <f t="shared" si="1"/>
        <v>-1300.22663425782</v>
      </c>
      <c r="L48" s="9">
        <f t="shared" si="2"/>
        <v>-4.4684455330660273E-7</v>
      </c>
      <c r="M48" s="9">
        <f t="shared" si="11"/>
        <v>1000000</v>
      </c>
      <c r="O48" s="11">
        <f t="shared" si="12"/>
        <v>-107938.23716032058</v>
      </c>
      <c r="P48" s="11">
        <f t="shared" si="3"/>
        <v>-3655134.9141594614</v>
      </c>
      <c r="Q48" s="11">
        <f t="shared" si="0"/>
        <v>6.8338611357273771E-4</v>
      </c>
      <c r="R48" s="11">
        <f t="shared" si="13"/>
        <v>859753.11082925624</v>
      </c>
      <c r="U48" s="12">
        <f t="shared" si="14"/>
        <v>-284333.14703622629</v>
      </c>
      <c r="V48" s="12">
        <f t="shared" si="15"/>
        <v>-9478740.0042835549</v>
      </c>
      <c r="W48" s="12">
        <f t="shared" si="4"/>
        <v>-2.8699283573323947E-4</v>
      </c>
      <c r="X48" s="12">
        <f t="shared" si="16"/>
        <v>1859753.1108292562</v>
      </c>
      <c r="Y48" s="4"/>
    </row>
    <row r="49" spans="1:25">
      <c r="A49" s="2">
        <f t="shared" si="5"/>
        <v>3.0000000000000001E-3</v>
      </c>
      <c r="B49" s="2">
        <f t="shared" si="6"/>
        <v>1.0319999999999965</v>
      </c>
      <c r="C49" s="4">
        <v>0</v>
      </c>
      <c r="D49" s="4"/>
      <c r="E49" s="4"/>
      <c r="F49" s="6">
        <f t="shared" si="7"/>
        <v>-183162.0695871452</v>
      </c>
      <c r="G49" s="7">
        <f t="shared" si="8"/>
        <v>-5816837.930412855</v>
      </c>
      <c r="H49" s="6">
        <f t="shared" si="9"/>
        <v>-9.6899224806201885E-4</v>
      </c>
      <c r="J49" s="9">
        <f t="shared" si="10"/>
        <v>1297.7080360417481</v>
      </c>
      <c r="K49" s="8">
        <f t="shared" si="1"/>
        <v>-1297.7080360417481</v>
      </c>
      <c r="L49" s="9">
        <f t="shared" si="2"/>
        <v>-4.4641156439835991E-7</v>
      </c>
      <c r="M49" s="9">
        <f t="shared" si="11"/>
        <v>1000000</v>
      </c>
      <c r="O49" s="11">
        <f t="shared" si="12"/>
        <v>-110925.26514628131</v>
      </c>
      <c r="P49" s="11">
        <f t="shared" si="3"/>
        <v>-3644858.6420708583</v>
      </c>
      <c r="Q49" s="11">
        <f t="shared" si="0"/>
        <v>6.8331251947872701E-4</v>
      </c>
      <c r="R49" s="11">
        <f t="shared" si="13"/>
        <v>858087.72989169927</v>
      </c>
      <c r="U49" s="12">
        <f t="shared" si="14"/>
        <v>-292789.62669738475</v>
      </c>
      <c r="V49" s="12">
        <f t="shared" si="15"/>
        <v>-9462994.2805197556</v>
      </c>
      <c r="W49" s="12">
        <f t="shared" si="4"/>
        <v>-2.8612614014769016E-4</v>
      </c>
      <c r="X49" s="12">
        <f t="shared" si="16"/>
        <v>1858087.7298916993</v>
      </c>
      <c r="Y49" s="4"/>
    </row>
    <row r="50" spans="1:25">
      <c r="A50" s="2">
        <f t="shared" si="5"/>
        <v>3.0000000000000001E-3</v>
      </c>
      <c r="B50" s="2">
        <f t="shared" si="6"/>
        <v>1.0329999999999964</v>
      </c>
      <c r="C50" s="4">
        <v>0</v>
      </c>
      <c r="D50" s="4"/>
      <c r="E50" s="4"/>
      <c r="F50" s="6">
        <f t="shared" si="7"/>
        <v>-188613.1334874398</v>
      </c>
      <c r="G50" s="7">
        <f t="shared" si="8"/>
        <v>-5811386.8665125603</v>
      </c>
      <c r="H50" s="6">
        <f t="shared" si="9"/>
        <v>-9.680542110358214E-4</v>
      </c>
      <c r="J50" s="9">
        <f t="shared" si="10"/>
        <v>1295.1967487035545</v>
      </c>
      <c r="K50" s="8">
        <f t="shared" si="1"/>
        <v>-1295.1967487035545</v>
      </c>
      <c r="L50" s="9">
        <f t="shared" si="2"/>
        <v>-4.4597941380358901E-7</v>
      </c>
      <c r="M50" s="9">
        <f t="shared" si="11"/>
        <v>1000000</v>
      </c>
      <c r="O50" s="11">
        <f t="shared" si="12"/>
        <v>-113883.78428364288</v>
      </c>
      <c r="P50" s="11">
        <f t="shared" si="3"/>
        <v>-3634632.0377331041</v>
      </c>
      <c r="Q50" s="11">
        <f t="shared" si="0"/>
        <v>6.8323736095715951E-4</v>
      </c>
      <c r="R50" s="11">
        <f t="shared" si="13"/>
        <v>856427.18314983801</v>
      </c>
      <c r="U50" s="12">
        <f t="shared" si="14"/>
        <v>-301201.72102237912</v>
      </c>
      <c r="V50" s="12">
        <f t="shared" si="15"/>
        <v>-9447314.1009943672</v>
      </c>
      <c r="W50" s="12">
        <f t="shared" si="4"/>
        <v>-2.8526282949246549E-4</v>
      </c>
      <c r="X50" s="12">
        <f t="shared" si="16"/>
        <v>1856427.1831498379</v>
      </c>
      <c r="Y50" s="4"/>
    </row>
    <row r="51" spans="1:25">
      <c r="A51" s="2">
        <f t="shared" si="5"/>
        <v>3.0000000000000001E-3</v>
      </c>
      <c r="B51" s="2">
        <f t="shared" si="6"/>
        <v>1.0339999999999963</v>
      </c>
      <c r="C51" s="4">
        <v>0</v>
      </c>
      <c r="D51" s="4"/>
      <c r="E51" s="4"/>
      <c r="F51" s="6">
        <f t="shared" si="7"/>
        <v>-194048.38957081892</v>
      </c>
      <c r="G51" s="7">
        <f t="shared" si="8"/>
        <v>-5805951.6104291808</v>
      </c>
      <c r="H51" s="6">
        <f t="shared" si="9"/>
        <v>-9.6711798839458761E-4</v>
      </c>
      <c r="J51" s="9">
        <f t="shared" si="10"/>
        <v>1292.6927439749927</v>
      </c>
      <c r="K51" s="8">
        <f t="shared" si="1"/>
        <v>-1292.6927439749927</v>
      </c>
      <c r="L51" s="9">
        <f t="shared" si="2"/>
        <v>-4.455480990900459E-7</v>
      </c>
      <c r="M51" s="9">
        <f t="shared" si="11"/>
        <v>1000000</v>
      </c>
      <c r="O51" s="11">
        <f t="shared" si="12"/>
        <v>-116814.00054887004</v>
      </c>
      <c r="P51" s="11">
        <f t="shared" si="3"/>
        <v>-3624454.8133567045</v>
      </c>
      <c r="Q51" s="11">
        <f t="shared" si="0"/>
        <v>6.8316064914056437E-4</v>
      </c>
      <c r="R51" s="11">
        <f t="shared" si="13"/>
        <v>854771.45191176736</v>
      </c>
      <c r="U51" s="12">
        <f t="shared" si="14"/>
        <v>-309569.69737571396</v>
      </c>
      <c r="V51" s="12">
        <f t="shared" si="15"/>
        <v>-9431699.1165298596</v>
      </c>
      <c r="W51" s="12">
        <f t="shared" si="4"/>
        <v>-2.844028873531133E-4</v>
      </c>
      <c r="X51" s="12">
        <f t="shared" si="16"/>
        <v>1854771.4519117675</v>
      </c>
      <c r="Y51" s="4"/>
    </row>
    <row r="52" spans="1:25">
      <c r="A52" s="2">
        <f t="shared" si="5"/>
        <v>3.0000000000000001E-3</v>
      </c>
      <c r="B52" s="2">
        <f t="shared" si="6"/>
        <v>1.0349999999999961</v>
      </c>
      <c r="C52" s="4">
        <v>0</v>
      </c>
      <c r="D52" s="4"/>
      <c r="E52" s="4"/>
      <c r="F52" s="6">
        <f t="shared" si="7"/>
        <v>-199467.8989007702</v>
      </c>
      <c r="G52" s="7">
        <f t="shared" si="8"/>
        <v>-5800532.1010992294</v>
      </c>
      <c r="H52" s="6">
        <f t="shared" si="9"/>
        <v>-9.6618357487923072E-4</v>
      </c>
      <c r="J52" s="9">
        <f t="shared" si="10"/>
        <v>1290.1959937243134</v>
      </c>
      <c r="K52" s="8">
        <f t="shared" si="1"/>
        <v>-1290.1959937243134</v>
      </c>
      <c r="L52" s="9">
        <f t="shared" si="2"/>
        <v>-4.4511761783488654E-7</v>
      </c>
      <c r="M52" s="9">
        <f t="shared" si="11"/>
        <v>1000000</v>
      </c>
      <c r="O52" s="11">
        <f t="shared" si="12"/>
        <v>-119716.1183698845</v>
      </c>
      <c r="P52" s="11">
        <f t="shared" si="3"/>
        <v>-3614326.6830957551</v>
      </c>
      <c r="Q52" s="11">
        <f t="shared" si="0"/>
        <v>6.830823950866393E-4</v>
      </c>
      <c r="R52" s="11">
        <f t="shared" si="13"/>
        <v>853120.51757583872</v>
      </c>
      <c r="U52" s="12">
        <f t="shared" si="14"/>
        <v>-317893.82127693039</v>
      </c>
      <c r="V52" s="12">
        <f t="shared" si="15"/>
        <v>-9416148.9801887088</v>
      </c>
      <c r="W52" s="12">
        <f t="shared" si="4"/>
        <v>-2.8354629741042634E-4</v>
      </c>
      <c r="X52" s="12">
        <f t="shared" si="16"/>
        <v>1853120.5175758386</v>
      </c>
      <c r="Y52" s="4"/>
    </row>
    <row r="53" spans="1:25">
      <c r="A53" s="2">
        <f t="shared" si="5"/>
        <v>3.0000000000000001E-3</v>
      </c>
      <c r="B53" s="2">
        <f t="shared" si="6"/>
        <v>1.035999999999996</v>
      </c>
      <c r="C53" s="4">
        <v>0</v>
      </c>
      <c r="D53" s="4"/>
      <c r="E53" s="4"/>
      <c r="F53" s="6">
        <f t="shared" si="7"/>
        <v>-204871.72224621818</v>
      </c>
      <c r="G53" s="7">
        <f t="shared" si="8"/>
        <v>-5795128.2777537815</v>
      </c>
      <c r="H53" s="6">
        <f t="shared" si="9"/>
        <v>-9.6525096525096896E-4</v>
      </c>
      <c r="J53" s="9">
        <f t="shared" si="10"/>
        <v>1287.7064699554721</v>
      </c>
      <c r="K53" s="8">
        <f t="shared" si="1"/>
        <v>-1287.7064699554721</v>
      </c>
      <c r="L53" s="9">
        <f t="shared" si="2"/>
        <v>-4.4468796762462129E-7</v>
      </c>
      <c r="M53" s="9">
        <f t="shared" si="11"/>
        <v>1000000</v>
      </c>
      <c r="O53" s="11">
        <f t="shared" si="12"/>
        <v>-122590.34063876806</v>
      </c>
      <c r="P53" s="11">
        <f t="shared" si="3"/>
        <v>-3604247.3630329412</v>
      </c>
      <c r="Q53" s="11">
        <f t="shared" si="0"/>
        <v>6.8300260977879586E-4</v>
      </c>
      <c r="R53" s="11">
        <f t="shared" si="13"/>
        <v>851474.36163013568</v>
      </c>
      <c r="U53" s="12">
        <f t="shared" si="14"/>
        <v>-326174.35641503078</v>
      </c>
      <c r="V53" s="12">
        <f t="shared" si="15"/>
        <v>-9400663.3472566791</v>
      </c>
      <c r="W53" s="12">
        <f t="shared" si="4"/>
        <v>-2.8269304343979775E-4</v>
      </c>
      <c r="X53" s="12">
        <f t="shared" si="16"/>
        <v>1851474.3616301357</v>
      </c>
      <c r="Y53" s="4"/>
    </row>
    <row r="54" spans="1:25">
      <c r="A54" s="2">
        <f t="shared" si="5"/>
        <v>3.0000000000000001E-3</v>
      </c>
      <c r="B54" s="2">
        <f t="shared" si="6"/>
        <v>1.0369999999999959</v>
      </c>
      <c r="C54" s="4">
        <v>0</v>
      </c>
      <c r="D54" s="4"/>
      <c r="E54" s="4"/>
      <c r="F54" s="6">
        <f t="shared" si="7"/>
        <v>-210259.9200832237</v>
      </c>
      <c r="G54" s="7">
        <f t="shared" si="8"/>
        <v>-5789740.0799167762</v>
      </c>
      <c r="H54" s="6">
        <f t="shared" si="9"/>
        <v>-9.6432015429122851E-4</v>
      </c>
      <c r="J54" s="9">
        <f t="shared" si="10"/>
        <v>1285.2241448073439</v>
      </c>
      <c r="K54" s="8">
        <f t="shared" si="1"/>
        <v>-1285.2241448073439</v>
      </c>
      <c r="L54" s="9">
        <f t="shared" si="2"/>
        <v>-4.4425914605507007E-7</v>
      </c>
      <c r="M54" s="9">
        <f t="shared" si="11"/>
        <v>1000000</v>
      </c>
      <c r="O54" s="11">
        <f t="shared" si="12"/>
        <v>-125436.86872434767</v>
      </c>
      <c r="P54" s="11">
        <f t="shared" si="3"/>
        <v>-3594216.5711646876</v>
      </c>
      <c r="Q54" s="11">
        <f t="shared" si="0"/>
        <v>6.8292130412670067E-4</v>
      </c>
      <c r="R54" s="11">
        <f t="shared" si="13"/>
        <v>849832.96565195592</v>
      </c>
      <c r="U54" s="12">
        <f t="shared" si="14"/>
        <v>-334411.56466276402</v>
      </c>
      <c r="V54" s="12">
        <f t="shared" si="15"/>
        <v>-9385241.8752262704</v>
      </c>
      <c r="W54" s="12">
        <f t="shared" si="4"/>
        <v>-2.8184310931058288E-4</v>
      </c>
      <c r="X54" s="12">
        <f t="shared" si="16"/>
        <v>1849832.9656519559</v>
      </c>
      <c r="Y54" s="4"/>
    </row>
    <row r="55" spans="1:25">
      <c r="A55" s="2">
        <f t="shared" si="5"/>
        <v>3.0000000000000001E-3</v>
      </c>
      <c r="B55" s="2">
        <f t="shared" si="6"/>
        <v>1.0379999999999958</v>
      </c>
      <c r="C55" s="4">
        <v>0</v>
      </c>
      <c r="D55" s="4"/>
      <c r="E55" s="4"/>
      <c r="F55" s="6">
        <f t="shared" si="7"/>
        <v>-215632.55259667846</v>
      </c>
      <c r="G55" s="7">
        <f t="shared" si="8"/>
        <v>-5784367.447403322</v>
      </c>
      <c r="H55" s="6">
        <f t="shared" si="9"/>
        <v>-9.6339113680154532E-4</v>
      </c>
      <c r="J55" s="9">
        <f t="shared" si="10"/>
        <v>1282.7489905529465</v>
      </c>
      <c r="K55" s="8">
        <f t="shared" si="1"/>
        <v>-1282.7489905529465</v>
      </c>
      <c r="L55" s="9">
        <f t="shared" si="2"/>
        <v>-4.4383115073131757E-7</v>
      </c>
      <c r="M55" s="9">
        <f t="shared" si="11"/>
        <v>1000000</v>
      </c>
      <c r="O55" s="11">
        <f t="shared" si="12"/>
        <v>-128255.9024846659</v>
      </c>
      <c r="P55" s="11">
        <f t="shared" si="3"/>
        <v>-3584234.0273864297</v>
      </c>
      <c r="Q55" s="11">
        <f t="shared" si="0"/>
        <v>6.8283848896681155E-4</v>
      </c>
      <c r="R55" s="11">
        <f t="shared" si="13"/>
        <v>848196.31130729616</v>
      </c>
      <c r="U55" s="12">
        <f t="shared" si="14"/>
        <v>-342605.70609079138</v>
      </c>
      <c r="V55" s="12">
        <f t="shared" si="15"/>
        <v>-9369884.2237803042</v>
      </c>
      <c r="W55" s="12">
        <f t="shared" si="4"/>
        <v>-2.8099647898546505E-4</v>
      </c>
      <c r="X55" s="12">
        <f t="shared" si="16"/>
        <v>1848196.3113072962</v>
      </c>
      <c r="Y55" s="4"/>
    </row>
    <row r="56" spans="1:25">
      <c r="A56" s="2">
        <f t="shared" si="5"/>
        <v>3.0000000000000001E-3</v>
      </c>
      <c r="B56" s="2">
        <f t="shared" si="6"/>
        <v>1.0389999999999957</v>
      </c>
      <c r="C56" s="4">
        <v>0</v>
      </c>
      <c r="D56" s="4"/>
      <c r="E56" s="4"/>
      <c r="F56" s="6">
        <f t="shared" si="7"/>
        <v>-220989.67968198413</v>
      </c>
      <c r="G56" s="7">
        <f t="shared" si="8"/>
        <v>-5779010.3203180162</v>
      </c>
      <c r="H56" s="6">
        <f t="shared" si="9"/>
        <v>-9.6246390760346882E-4</v>
      </c>
      <c r="J56" s="9">
        <f t="shared" si="10"/>
        <v>1280.2809795986639</v>
      </c>
      <c r="K56" s="8">
        <f t="shared" si="1"/>
        <v>-1280.2809795986639</v>
      </c>
      <c r="L56" s="9">
        <f t="shared" si="2"/>
        <v>-4.4340397926766871E-7</v>
      </c>
      <c r="M56" s="9">
        <f t="shared" si="11"/>
        <v>1000000</v>
      </c>
      <c r="O56" s="11">
        <f t="shared" si="12"/>
        <v>-131047.64027934079</v>
      </c>
      <c r="P56" s="11">
        <f t="shared" si="3"/>
        <v>-3574299.4534780141</v>
      </c>
      <c r="Q56" s="11">
        <f t="shared" si="0"/>
        <v>6.8275417506290887E-4</v>
      </c>
      <c r="R56" s="11">
        <f t="shared" si="13"/>
        <v>846564.38035033923</v>
      </c>
      <c r="U56" s="12">
        <f t="shared" si="14"/>
        <v>-350757.03898172628</v>
      </c>
      <c r="V56" s="12">
        <f t="shared" si="15"/>
        <v>-9354590.0547756292</v>
      </c>
      <c r="W56" s="12">
        <f t="shared" si="4"/>
        <v>-2.8015313651982767E-4</v>
      </c>
      <c r="X56" s="12">
        <f t="shared" si="16"/>
        <v>1846564.3803503392</v>
      </c>
      <c r="Y56" s="4"/>
    </row>
    <row r="57" spans="1:25">
      <c r="A57" s="2">
        <f t="shared" si="5"/>
        <v>3.0000000000000001E-3</v>
      </c>
      <c r="B57" s="2">
        <f t="shared" si="6"/>
        <v>1.0399999999999956</v>
      </c>
      <c r="C57" s="4">
        <v>0</v>
      </c>
      <c r="D57" s="4"/>
      <c r="E57" s="4"/>
      <c r="F57" s="6">
        <f t="shared" si="7"/>
        <v>-226331.36094672224</v>
      </c>
      <c r="G57" s="7">
        <f t="shared" si="8"/>
        <v>-5773668.6390532777</v>
      </c>
      <c r="H57" s="6">
        <f t="shared" si="9"/>
        <v>-9.615384615384656E-4</v>
      </c>
      <c r="J57" s="9">
        <f t="shared" si="10"/>
        <v>1277.8200844834773</v>
      </c>
      <c r="K57" s="8">
        <f t="shared" si="1"/>
        <v>-1277.8200844834773</v>
      </c>
      <c r="L57" s="9">
        <f t="shared" si="2"/>
        <v>-4.4297762928760362E-7</v>
      </c>
      <c r="M57" s="9">
        <f t="shared" si="11"/>
        <v>1000000</v>
      </c>
      <c r="O57" s="11">
        <f t="shared" si="12"/>
        <v>-133812.27898181614</v>
      </c>
      <c r="P57" s="11">
        <f t="shared" si="3"/>
        <v>-3564412.573089221</v>
      </c>
      <c r="Q57" s="11">
        <f t="shared" si="0"/>
        <v>6.8266837310662382E-4</v>
      </c>
      <c r="R57" s="11">
        <f t="shared" si="13"/>
        <v>844937.15462294617</v>
      </c>
      <c r="U57" s="12">
        <f t="shared" si="14"/>
        <v>-358865.81984405487</v>
      </c>
      <c r="V57" s="12">
        <f t="shared" si="15"/>
        <v>-9339359.0322269816</v>
      </c>
      <c r="W57" s="12">
        <f t="shared" si="4"/>
        <v>-2.7931306606112944E-4</v>
      </c>
      <c r="X57" s="12">
        <f t="shared" si="16"/>
        <v>1844937.1546229462</v>
      </c>
      <c r="Y57" s="4"/>
    </row>
    <row r="58" spans="1:25">
      <c r="A58" s="2">
        <f t="shared" si="5"/>
        <v>3.0000000000000001E-3</v>
      </c>
      <c r="B58" s="2">
        <f t="shared" si="6"/>
        <v>1.0409999999999955</v>
      </c>
      <c r="C58" s="4">
        <v>0</v>
      </c>
      <c r="D58" s="4"/>
      <c r="E58" s="4"/>
      <c r="F58" s="6">
        <f t="shared" si="7"/>
        <v>-231657.65571231223</v>
      </c>
      <c r="G58" s="7">
        <f t="shared" si="8"/>
        <v>-5768342.3442876879</v>
      </c>
      <c r="H58" s="6">
        <f t="shared" si="9"/>
        <v>-9.6061479346782361E-4</v>
      </c>
      <c r="J58" s="9">
        <f t="shared" si="10"/>
        <v>1275.3662778782034</v>
      </c>
      <c r="K58" s="8">
        <f t="shared" si="1"/>
        <v>-1275.3662778782034</v>
      </c>
      <c r="L58" s="9">
        <f t="shared" si="2"/>
        <v>-4.4255209842373468E-7</v>
      </c>
      <c r="M58" s="9">
        <f t="shared" si="11"/>
        <v>1000000</v>
      </c>
      <c r="O58" s="11">
        <f t="shared" si="12"/>
        <v>-136550.01399150013</v>
      </c>
      <c r="P58" s="11">
        <f t="shared" si="3"/>
        <v>-3554573.111725417</v>
      </c>
      <c r="Q58" s="11">
        <f t="shared" si="0"/>
        <v>6.8258109371796246E-4</v>
      </c>
      <c r="R58" s="11">
        <f t="shared" si="13"/>
        <v>843314.61605415132</v>
      </c>
      <c r="U58" s="12">
        <f t="shared" si="14"/>
        <v>-366932.30342593417</v>
      </c>
      <c r="V58" s="12">
        <f t="shared" si="15"/>
        <v>-9324190.8222909831</v>
      </c>
      <c r="W58" s="12">
        <f t="shared" si="4"/>
        <v>-2.784762518482849E-4</v>
      </c>
      <c r="X58" s="12">
        <f t="shared" si="16"/>
        <v>1843314.6160541512</v>
      </c>
      <c r="Y58" s="4"/>
    </row>
    <row r="59" spans="1:25">
      <c r="A59" s="2">
        <f t="shared" si="5"/>
        <v>3.0000000000000001E-3</v>
      </c>
      <c r="B59" s="2">
        <f t="shared" si="6"/>
        <v>1.0419999999999954</v>
      </c>
      <c r="C59" s="4">
        <v>0</v>
      </c>
      <c r="D59" s="4"/>
      <c r="E59" s="4"/>
      <c r="F59" s="6">
        <f t="shared" si="7"/>
        <v>-236968.62301565846</v>
      </c>
      <c r="G59" s="7">
        <f t="shared" si="8"/>
        <v>-5763031.376984342</v>
      </c>
      <c r="H59" s="6">
        <f t="shared" si="9"/>
        <v>-9.5969289827255709E-4</v>
      </c>
      <c r="J59" s="9">
        <f t="shared" si="10"/>
        <v>1272.9195325847327</v>
      </c>
      <c r="K59" s="8">
        <f t="shared" si="1"/>
        <v>-1272.9195325847327</v>
      </c>
      <c r="L59" s="9">
        <f t="shared" si="2"/>
        <v>-4.4212738431776186E-7</v>
      </c>
      <c r="M59" s="9">
        <f t="shared" si="11"/>
        <v>1000000</v>
      </c>
      <c r="O59" s="11">
        <f t="shared" si="12"/>
        <v>-139261.03924579313</v>
      </c>
      <c r="P59" s="11">
        <f t="shared" si="3"/>
        <v>-3544780.7967333286</v>
      </c>
      <c r="Q59" s="11">
        <f t="shared" si="0"/>
        <v>6.8249234744582399E-4</v>
      </c>
      <c r="R59" s="11">
        <f t="shared" si="13"/>
        <v>841696.7466596599</v>
      </c>
      <c r="U59" s="12">
        <f t="shared" si="14"/>
        <v>-374956.74272886687</v>
      </c>
      <c r="V59" s="12">
        <f t="shared" si="15"/>
        <v>-9309085.093250256</v>
      </c>
      <c r="W59" s="12">
        <f t="shared" si="4"/>
        <v>-2.7764267821105083E-4</v>
      </c>
      <c r="X59" s="12">
        <f t="shared" si="16"/>
        <v>1841696.7466596598</v>
      </c>
      <c r="Y59" s="4"/>
    </row>
    <row r="60" spans="1:25">
      <c r="A60" s="2">
        <f t="shared" si="5"/>
        <v>3.0000000000000001E-3</v>
      </c>
      <c r="B60" s="2">
        <f t="shared" si="6"/>
        <v>1.0429999999999953</v>
      </c>
      <c r="C60" s="4">
        <v>0</v>
      </c>
      <c r="D60" s="4"/>
      <c r="E60" s="4"/>
      <c r="F60" s="6">
        <f t="shared" si="7"/>
        <v>-242264.3216107866</v>
      </c>
      <c r="G60" s="7">
        <f t="shared" si="8"/>
        <v>-5757735.678389213</v>
      </c>
      <c r="H60" s="6">
        <f t="shared" si="9"/>
        <v>-9.5877277085331216E-4</v>
      </c>
      <c r="J60" s="9">
        <f t="shared" si="10"/>
        <v>1270.4798215352776</v>
      </c>
      <c r="K60" s="8">
        <f t="shared" si="1"/>
        <v>-1270.4798215352776</v>
      </c>
      <c r="L60" s="9">
        <f t="shared" si="2"/>
        <v>-4.4170348462042948E-7</v>
      </c>
      <c r="M60" s="9">
        <f t="shared" si="11"/>
        <v>1000000</v>
      </c>
      <c r="O60" s="11">
        <f t="shared" si="12"/>
        <v>-141945.54723201282</v>
      </c>
      <c r="P60" s="11">
        <f t="shared" si="3"/>
        <v>-3535035.3572869385</v>
      </c>
      <c r="Q60" s="11">
        <f t="shared" si="0"/>
        <v>6.8240214476851654E-4</v>
      </c>
      <c r="R60" s="11">
        <f t="shared" si="13"/>
        <v>840083.52854135027</v>
      </c>
      <c r="U60" s="12">
        <f t="shared" si="14"/>
        <v>-382939.38902126416</v>
      </c>
      <c r="V60" s="12">
        <f t="shared" si="15"/>
        <v>-9294041.5154976863</v>
      </c>
      <c r="W60" s="12">
        <f t="shared" si="4"/>
        <v>-2.7681232956941601E-4</v>
      </c>
      <c r="X60" s="12">
        <f t="shared" si="16"/>
        <v>1840083.5285413503</v>
      </c>
      <c r="Y60" s="4"/>
    </row>
    <row r="61" spans="1:25">
      <c r="A61" s="2">
        <f t="shared" si="5"/>
        <v>3.0000000000000001E-3</v>
      </c>
      <c r="B61" s="2">
        <f t="shared" si="6"/>
        <v>1.0439999999999952</v>
      </c>
      <c r="C61" s="4">
        <v>0</v>
      </c>
      <c r="D61" s="4"/>
      <c r="E61" s="4"/>
      <c r="F61" s="6">
        <f t="shared" si="7"/>
        <v>-247544.80997046822</v>
      </c>
      <c r="G61" s="7">
        <f t="shared" si="8"/>
        <v>-5752455.1900295317</v>
      </c>
      <c r="H61" s="6">
        <f t="shared" si="9"/>
        <v>-9.578544061302727E-4</v>
      </c>
      <c r="J61" s="9">
        <f t="shared" si="10"/>
        <v>1268.0471177916229</v>
      </c>
      <c r="K61" s="8">
        <f t="shared" si="1"/>
        <v>-1268.0471177916229</v>
      </c>
      <c r="L61" s="9">
        <f t="shared" si="2"/>
        <v>-4.4128039699148266E-7</v>
      </c>
      <c r="M61" s="9">
        <f t="shared" si="11"/>
        <v>1000000</v>
      </c>
      <c r="O61" s="11">
        <f t="shared" si="12"/>
        <v>-144603.72899920683</v>
      </c>
      <c r="P61" s="11">
        <f t="shared" si="3"/>
        <v>-3525336.524373502</v>
      </c>
      <c r="Q61" s="11">
        <f t="shared" si="0"/>
        <v>6.8231049609426863E-4</v>
      </c>
      <c r="R61" s="11">
        <f t="shared" si="13"/>
        <v>838474.94388677808</v>
      </c>
      <c r="U61" s="12">
        <f t="shared" si="14"/>
        <v>-390880.49185188342</v>
      </c>
      <c r="V61" s="12">
        <f t="shared" si="15"/>
        <v>-9279059.7615208253</v>
      </c>
      <c r="W61" s="12">
        <f t="shared" si="4"/>
        <v>-2.7598519043299551E-4</v>
      </c>
      <c r="X61" s="12">
        <f t="shared" si="16"/>
        <v>1838474.9438867781</v>
      </c>
      <c r="Y61" s="4"/>
    </row>
    <row r="62" spans="1:25">
      <c r="A62" s="2">
        <f t="shared" si="5"/>
        <v>3.0000000000000001E-3</v>
      </c>
      <c r="B62" s="2">
        <f t="shared" si="6"/>
        <v>1.044999999999995</v>
      </c>
      <c r="C62" s="4">
        <v>0</v>
      </c>
      <c r="D62" s="4"/>
      <c r="E62" s="4"/>
      <c r="F62" s="6">
        <f t="shared" si="7"/>
        <v>-252810.14628783372</v>
      </c>
      <c r="G62" s="7">
        <f t="shared" si="8"/>
        <v>-5747189.8537121657</v>
      </c>
      <c r="H62" s="6">
        <f t="shared" si="9"/>
        <v>-9.5693779904306678E-4</v>
      </c>
      <c r="J62" s="9">
        <f t="shared" si="10"/>
        <v>1265.6213945443837</v>
      </c>
      <c r="K62" s="8">
        <f t="shared" si="1"/>
        <v>-1265.6213945443837</v>
      </c>
      <c r="L62" s="9">
        <f t="shared" si="2"/>
        <v>-4.4085811909962494E-7</v>
      </c>
      <c r="M62" s="9">
        <f t="shared" si="11"/>
        <v>1000000</v>
      </c>
      <c r="O62" s="11">
        <f t="shared" si="12"/>
        <v>-147235.77416986399</v>
      </c>
      <c r="P62" s="11">
        <f t="shared" si="3"/>
        <v>-3515684.0307796909</v>
      </c>
      <c r="Q62" s="11">
        <f t="shared" si="0"/>
        <v>6.8221741176173456E-4</v>
      </c>
      <c r="R62" s="11">
        <f t="shared" si="13"/>
        <v>836870.97496868623</v>
      </c>
      <c r="U62" s="12">
        <f t="shared" si="14"/>
        <v>-398780.29906315333</v>
      </c>
      <c r="V62" s="12">
        <f t="shared" si="15"/>
        <v>-9264139.505886402</v>
      </c>
      <c r="W62" s="12">
        <f t="shared" si="4"/>
        <v>-2.7516124540043186E-4</v>
      </c>
      <c r="X62" s="12">
        <f t="shared" si="16"/>
        <v>1836870.9749686862</v>
      </c>
      <c r="Y62" s="4"/>
    </row>
    <row r="63" spans="1:25">
      <c r="A63" s="2">
        <f t="shared" si="5"/>
        <v>3.0000000000000001E-3</v>
      </c>
      <c r="B63" s="2">
        <f t="shared" si="6"/>
        <v>1.0459999999999949</v>
      </c>
      <c r="C63" s="4">
        <v>0</v>
      </c>
      <c r="D63" s="4"/>
      <c r="E63" s="4"/>
      <c r="F63" s="6">
        <f t="shared" si="7"/>
        <v>-258060.38847797774</v>
      </c>
      <c r="G63" s="7">
        <f t="shared" si="8"/>
        <v>-5741939.6115220226</v>
      </c>
      <c r="H63" s="6">
        <f t="shared" si="9"/>
        <v>-9.5602294455067384E-4</v>
      </c>
      <c r="J63" s="9">
        <f t="shared" si="10"/>
        <v>1263.202625112265</v>
      </c>
      <c r="K63" s="8">
        <f t="shared" si="1"/>
        <v>-1263.202625112265</v>
      </c>
      <c r="L63" s="9">
        <f t="shared" si="2"/>
        <v>-4.4043664862247425E-7</v>
      </c>
      <c r="M63" s="9">
        <f t="shared" si="11"/>
        <v>1000000</v>
      </c>
      <c r="O63" s="11">
        <f t="shared" si="12"/>
        <v>-149841.87095151658</v>
      </c>
      <c r="P63" s="11">
        <f t="shared" si="3"/>
        <v>-3506077.6110778465</v>
      </c>
      <c r="Q63" s="11">
        <f t="shared" si="0"/>
        <v>6.8212290204049911E-4</v>
      </c>
      <c r="R63" s="11">
        <f t="shared" si="13"/>
        <v>835271.60414451465</v>
      </c>
      <c r="U63" s="12">
        <f t="shared" si="14"/>
        <v>-406639.05680438207</v>
      </c>
      <c r="V63" s="12">
        <f t="shared" si="15"/>
        <v>-9249280.4252249822</v>
      </c>
      <c r="W63" s="12">
        <f t="shared" si="4"/>
        <v>-2.7434047915879725E-4</v>
      </c>
      <c r="X63" s="12">
        <f t="shared" si="16"/>
        <v>1835271.6041445145</v>
      </c>
      <c r="Y63" s="4"/>
    </row>
    <row r="64" spans="1:25">
      <c r="A64" s="2">
        <f t="shared" si="5"/>
        <v>3.0000000000000001E-3</v>
      </c>
      <c r="B64" s="2">
        <f t="shared" si="6"/>
        <v>1.0469999999999948</v>
      </c>
      <c r="C64" s="4">
        <v>0</v>
      </c>
      <c r="D64" s="4"/>
      <c r="E64" s="4"/>
      <c r="F64" s="6">
        <f t="shared" si="7"/>
        <v>-263295.59417955019</v>
      </c>
      <c r="G64" s="7">
        <f t="shared" si="8"/>
        <v>-5736704.4058204498</v>
      </c>
      <c r="H64" s="6">
        <f t="shared" si="9"/>
        <v>-9.5510983763133234E-4</v>
      </c>
      <c r="J64" s="9">
        <f t="shared" si="10"/>
        <v>1260.7907829413289</v>
      </c>
      <c r="K64" s="8">
        <f t="shared" si="1"/>
        <v>-1260.7907829413289</v>
      </c>
      <c r="L64" s="9">
        <f t="shared" si="2"/>
        <v>-4.4001598324652156E-7</v>
      </c>
      <c r="M64" s="9">
        <f t="shared" si="11"/>
        <v>1000000</v>
      </c>
      <c r="O64" s="11">
        <f t="shared" si="12"/>
        <v>-152422.2061482461</v>
      </c>
      <c r="P64" s="11">
        <f t="shared" si="3"/>
        <v>-3496517.0016123536</v>
      </c>
      <c r="Q64" s="11">
        <f t="shared" si="0"/>
        <v>6.8202697713157505E-4</v>
      </c>
      <c r="R64" s="11">
        <f t="shared" si="13"/>
        <v>833676.81385591615</v>
      </c>
      <c r="U64" s="12">
        <f t="shared" si="14"/>
        <v>-414457.00954485498</v>
      </c>
      <c r="V64" s="12">
        <f t="shared" si="15"/>
        <v>-9234482.1982157454</v>
      </c>
      <c r="W64" s="12">
        <f t="shared" si="4"/>
        <v>-2.735228764830038E-4</v>
      </c>
      <c r="X64" s="12">
        <f t="shared" si="16"/>
        <v>1833676.8138559163</v>
      </c>
      <c r="Y64" s="4"/>
    </row>
    <row r="65" spans="1:25">
      <c r="A65" s="2">
        <f t="shared" si="5"/>
        <v>3.0000000000000001E-3</v>
      </c>
      <c r="B65" s="2">
        <f t="shared" si="6"/>
        <v>1.0479999999999947</v>
      </c>
      <c r="C65" s="4">
        <v>0</v>
      </c>
      <c r="D65" s="4"/>
      <c r="E65" s="4"/>
      <c r="F65" s="6">
        <f t="shared" si="7"/>
        <v>-268515.82075633871</v>
      </c>
      <c r="G65" s="7">
        <f t="shared" si="8"/>
        <v>-5731484.1792436615</v>
      </c>
      <c r="H65" s="6">
        <f t="shared" si="9"/>
        <v>-9.5419847328244759E-4</v>
      </c>
      <c r="J65" s="9">
        <f t="shared" si="10"/>
        <v>1258.3858416042656</v>
      </c>
      <c r="K65" s="8">
        <f t="shared" si="1"/>
        <v>-1258.3858416042656</v>
      </c>
      <c r="L65" s="9">
        <f t="shared" si="2"/>
        <v>-4.3959612066708794E-7</v>
      </c>
      <c r="M65" s="9">
        <f t="shared" si="11"/>
        <v>1000000</v>
      </c>
      <c r="O65" s="11">
        <f t="shared" si="12"/>
        <v>-154976.96517207561</v>
      </c>
      <c r="P65" s="11">
        <f t="shared" si="3"/>
        <v>-3487001.9404861396</v>
      </c>
      <c r="Q65" s="11">
        <f t="shared" si="0"/>
        <v>6.8192964716789876E-4</v>
      </c>
      <c r="R65" s="11">
        <f t="shared" si="13"/>
        <v>832086.58662827429</v>
      </c>
      <c r="U65" s="12">
        <f t="shared" si="14"/>
        <v>-422234.40008681006</v>
      </c>
      <c r="V65" s="12">
        <f t="shared" si="15"/>
        <v>-9219744.5055714063</v>
      </c>
      <c r="W65" s="12">
        <f t="shared" si="4"/>
        <v>-2.7270842223521595E-4</v>
      </c>
      <c r="X65" s="12">
        <f t="shared" si="16"/>
        <v>1832086.5866282743</v>
      </c>
      <c r="Y65" s="4"/>
    </row>
    <row r="66" spans="1:25">
      <c r="A66" s="2">
        <f t="shared" si="5"/>
        <v>3.0000000000000001E-3</v>
      </c>
      <c r="B66" s="2">
        <f t="shared" si="6"/>
        <v>1.0489999999999946</v>
      </c>
      <c r="C66" s="4">
        <v>0</v>
      </c>
      <c r="D66" s="4"/>
      <c r="E66" s="4"/>
      <c r="F66" s="6">
        <f t="shared" si="7"/>
        <v>-273721.1252988404</v>
      </c>
      <c r="G66" s="7">
        <f t="shared" si="8"/>
        <v>-5726278.8747011591</v>
      </c>
      <c r="H66" s="6">
        <f t="shared" si="9"/>
        <v>-9.5328884652050067E-4</v>
      </c>
      <c r="J66" s="9">
        <f t="shared" si="10"/>
        <v>1255.98777479967</v>
      </c>
      <c r="K66" s="8">
        <f t="shared" si="1"/>
        <v>-1255.98777479967</v>
      </c>
      <c r="L66" s="9">
        <f t="shared" si="2"/>
        <v>-4.3917705858828234E-7</v>
      </c>
      <c r="M66" s="9">
        <f t="shared" si="11"/>
        <v>1000000</v>
      </c>
      <c r="O66" s="11">
        <f t="shared" si="12"/>
        <v>-157506.33205427224</v>
      </c>
      <c r="P66" s="11">
        <f t="shared" si="3"/>
        <v>-3477532.1675472739</v>
      </c>
      <c r="Q66" s="11">
        <f t="shared" si="0"/>
        <v>6.8183092221482081E-4</v>
      </c>
      <c r="R66" s="11">
        <f t="shared" si="13"/>
        <v>830500.90507022466</v>
      </c>
      <c r="U66" s="12">
        <f t="shared" si="14"/>
        <v>-429971.46957831294</v>
      </c>
      <c r="V66" s="12">
        <f t="shared" si="15"/>
        <v>-9205067.0300232321</v>
      </c>
      <c r="W66" s="12">
        <f t="shared" si="4"/>
        <v>-2.7189710136426811E-4</v>
      </c>
      <c r="X66" s="12">
        <f t="shared" si="16"/>
        <v>1830500.9050702248</v>
      </c>
      <c r="Y66" s="4"/>
    </row>
    <row r="67" spans="1:25">
      <c r="A67" s="2">
        <f t="shared" si="5"/>
        <v>3.0000000000000001E-3</v>
      </c>
      <c r="B67" s="2">
        <f t="shared" si="6"/>
        <v>1.0499999999999945</v>
      </c>
      <c r="C67" s="4">
        <v>0</v>
      </c>
      <c r="D67" s="4"/>
      <c r="E67" s="4"/>
      <c r="F67" s="6">
        <f t="shared" si="7"/>
        <v>-278911.56462582189</v>
      </c>
      <c r="G67" s="7">
        <f t="shared" si="8"/>
        <v>-5721088.435374178</v>
      </c>
      <c r="H67" s="6">
        <f t="shared" si="9"/>
        <v>-9.5238095238095737E-4</v>
      </c>
      <c r="J67" s="9">
        <f t="shared" si="10"/>
        <v>1253.5965563513212</v>
      </c>
      <c r="K67" s="8">
        <f t="shared" si="1"/>
        <v>-1253.5965563513212</v>
      </c>
      <c r="L67" s="9">
        <f t="shared" si="2"/>
        <v>-4.3875879472296016E-7</v>
      </c>
      <c r="M67" s="9">
        <f t="shared" si="11"/>
        <v>1000000</v>
      </c>
      <c r="O67" s="11">
        <f t="shared" si="12"/>
        <v>-160010.48945653994</v>
      </c>
      <c r="P67" s="11">
        <f t="shared" si="3"/>
        <v>-3468107.424375697</v>
      </c>
      <c r="Q67" s="11">
        <f t="shared" si="0"/>
        <v>6.817308122705932E-4</v>
      </c>
      <c r="R67" s="11">
        <f t="shared" si="13"/>
        <v>828919.75187317946</v>
      </c>
      <c r="U67" s="12">
        <f t="shared" si="14"/>
        <v>-437668.45752601052</v>
      </c>
      <c r="V67" s="12">
        <f t="shared" si="15"/>
        <v>-9190449.4563062266</v>
      </c>
      <c r="W67" s="12">
        <f t="shared" si="4"/>
        <v>-2.7108889890508714E-4</v>
      </c>
      <c r="X67" s="12">
        <f t="shared" si="16"/>
        <v>1828919.7518731793</v>
      </c>
      <c r="Y67" s="4"/>
    </row>
    <row r="68" spans="1:25">
      <c r="A68" s="2">
        <f t="shared" si="5"/>
        <v>3.0000000000000001E-3</v>
      </c>
      <c r="B68" s="2">
        <f t="shared" si="6"/>
        <v>1.0509999999999944</v>
      </c>
      <c r="C68" s="4">
        <v>0</v>
      </c>
      <c r="D68" s="4"/>
      <c r="E68" s="4"/>
      <c r="F68" s="6">
        <f t="shared" si="7"/>
        <v>-284087.19528587069</v>
      </c>
      <c r="G68" s="7">
        <f t="shared" si="8"/>
        <v>-5715912.8047141293</v>
      </c>
      <c r="H68" s="6">
        <f t="shared" si="9"/>
        <v>-9.5147478591817831E-4</v>
      </c>
      <c r="J68" s="9">
        <f t="shared" si="10"/>
        <v>1251.2121602074706</v>
      </c>
      <c r="K68" s="8">
        <f t="shared" si="1"/>
        <v>-1251.2121602074706</v>
      </c>
      <c r="L68" s="9">
        <f t="shared" si="2"/>
        <v>-4.3834132679268153E-7</v>
      </c>
      <c r="M68" s="9">
        <f t="shared" si="11"/>
        <v>1000000</v>
      </c>
      <c r="O68" s="11">
        <f t="shared" si="12"/>
        <v>-162489.61868211653</v>
      </c>
      <c r="P68" s="11">
        <f t="shared" si="3"/>
        <v>-3458727.454270056</v>
      </c>
      <c r="Q68" s="11">
        <f t="shared" si="0"/>
        <v>6.8162932726685218E-4</v>
      </c>
      <c r="R68" s="11">
        <f t="shared" si="13"/>
        <v>827343.10981085536</v>
      </c>
      <c r="U68" s="12">
        <f t="shared" si="14"/>
        <v>-445325.60180777975</v>
      </c>
      <c r="V68" s="12">
        <f t="shared" si="15"/>
        <v>-9175891.4711443931</v>
      </c>
      <c r="W68" s="12">
        <f t="shared" si="4"/>
        <v>-2.7028379997811876E-4</v>
      </c>
      <c r="X68" s="12">
        <f t="shared" si="16"/>
        <v>1827343.1098108552</v>
      </c>
      <c r="Y68" s="4"/>
    </row>
    <row r="69" spans="1:25">
      <c r="A69" s="2">
        <f t="shared" si="5"/>
        <v>3.0000000000000001E-3</v>
      </c>
      <c r="B69" s="2">
        <f t="shared" si="6"/>
        <v>1.0519999999999943</v>
      </c>
      <c r="C69" s="4">
        <v>0</v>
      </c>
      <c r="D69" s="4"/>
      <c r="E69" s="4"/>
      <c r="F69" s="6">
        <f t="shared" si="7"/>
        <v>-289248.07355893479</v>
      </c>
      <c r="G69" s="7">
        <f t="shared" si="8"/>
        <v>-5710751.926441065</v>
      </c>
      <c r="H69" s="6">
        <f t="shared" si="9"/>
        <v>-9.5057034220532839E-4</v>
      </c>
      <c r="J69" s="9">
        <f t="shared" si="10"/>
        <v>1248.8345604401288</v>
      </c>
      <c r="K69" s="8">
        <f t="shared" si="1"/>
        <v>-1248.8345604401288</v>
      </c>
      <c r="L69" s="9">
        <f t="shared" si="2"/>
        <v>-4.3792465252766948E-7</v>
      </c>
      <c r="M69" s="9">
        <f t="shared" si="11"/>
        <v>1000000</v>
      </c>
      <c r="O69" s="11">
        <f t="shared" si="12"/>
        <v>-164943.89968677182</v>
      </c>
      <c r="P69" s="11">
        <f t="shared" si="3"/>
        <v>-3449392.002234648</v>
      </c>
      <c r="Q69" s="11">
        <f t="shared" si="0"/>
        <v>6.8152647706909799E-4</v>
      </c>
      <c r="R69" s="11">
        <f t="shared" si="13"/>
        <v>825770.96173880354</v>
      </c>
      <c r="U69" s="12">
        <f t="shared" si="14"/>
        <v>-452943.13868526649</v>
      </c>
      <c r="V69" s="12">
        <f t="shared" si="15"/>
        <v>-9161392.7632361539</v>
      </c>
      <c r="W69" s="12">
        <f t="shared" si="4"/>
        <v>-2.6948178978875807E-4</v>
      </c>
      <c r="X69" s="12">
        <f t="shared" si="16"/>
        <v>1825770.9617388034</v>
      </c>
      <c r="Y69" s="4"/>
    </row>
    <row r="70" spans="1:25">
      <c r="A70" s="2">
        <f t="shared" si="5"/>
        <v>3.0000000000000001E-3</v>
      </c>
      <c r="B70" s="2">
        <f t="shared" si="6"/>
        <v>1.0529999999999942</v>
      </c>
      <c r="C70" s="4">
        <v>0</v>
      </c>
      <c r="D70" s="4"/>
      <c r="E70" s="4"/>
      <c r="F70" s="6">
        <f t="shared" si="7"/>
        <v>-294394.25545785291</v>
      </c>
      <c r="G70" s="7">
        <f t="shared" si="8"/>
        <v>-5705605.744542147</v>
      </c>
      <c r="H70" s="6">
        <f t="shared" si="9"/>
        <v>-9.4966761633428825E-4</v>
      </c>
      <c r="J70" s="9">
        <f t="shared" si="10"/>
        <v>1246.4637312443649</v>
      </c>
      <c r="K70" s="8">
        <f t="shared" si="1"/>
        <v>-1246.4637312443649</v>
      </c>
      <c r="L70" s="9">
        <f t="shared" si="2"/>
        <v>-4.3750876966676961E-7</v>
      </c>
      <c r="M70" s="9">
        <f t="shared" si="11"/>
        <v>1000000</v>
      </c>
      <c r="O70" s="11">
        <f t="shared" si="12"/>
        <v>-167373.51108970743</v>
      </c>
      <c r="P70" s="11">
        <f t="shared" si="3"/>
        <v>-3440100.8149664886</v>
      </c>
      <c r="Q70" s="11">
        <f t="shared" si="0"/>
        <v>6.8142227147716984E-4</v>
      </c>
      <c r="R70" s="11">
        <f t="shared" si="13"/>
        <v>824203.29059394461</v>
      </c>
      <c r="U70" s="12">
        <f t="shared" si="14"/>
        <v>-460521.30281631602</v>
      </c>
      <c r="V70" s="12">
        <f t="shared" si="15"/>
        <v>-9146953.0232398808</v>
      </c>
      <c r="W70" s="12">
        <f t="shared" si="4"/>
        <v>-2.6868285362678516E-4</v>
      </c>
      <c r="X70" s="12">
        <f t="shared" si="16"/>
        <v>1824203.2905939445</v>
      </c>
      <c r="Y70" s="4"/>
    </row>
    <row r="71" spans="1:25">
      <c r="A71" s="2">
        <f t="shared" si="5"/>
        <v>3.0000000000000001E-3</v>
      </c>
      <c r="B71" s="2">
        <f t="shared" si="6"/>
        <v>1.0539999999999941</v>
      </c>
      <c r="C71" s="4">
        <v>0</v>
      </c>
      <c r="D71" s="4"/>
      <c r="E71" s="4"/>
      <c r="F71" s="6">
        <f t="shared" si="7"/>
        <v>-299525.7967298752</v>
      </c>
      <c r="G71" s="7">
        <f t="shared" si="8"/>
        <v>-5700474.2032701252</v>
      </c>
      <c r="H71" s="6">
        <f t="shared" si="9"/>
        <v>-9.487666034155651E-4</v>
      </c>
      <c r="J71" s="9">
        <f t="shared" si="10"/>
        <v>1244.0996469376021</v>
      </c>
      <c r="K71" s="8">
        <f t="shared" si="1"/>
        <v>-1244.0996469376021</v>
      </c>
      <c r="L71" s="9">
        <f t="shared" si="2"/>
        <v>-4.3709367595740843E-7</v>
      </c>
      <c r="M71" s="9">
        <f t="shared" si="11"/>
        <v>1000000</v>
      </c>
      <c r="O71" s="11">
        <f t="shared" si="12"/>
        <v>-169778.63018436113</v>
      </c>
      <c r="P71" s="11">
        <f t="shared" si="3"/>
        <v>-3430853.6408424722</v>
      </c>
      <c r="Q71" s="11">
        <f t="shared" si="0"/>
        <v>6.8131672022571799E-4</v>
      </c>
      <c r="R71" s="11">
        <f t="shared" si="13"/>
        <v>822640.07939410489</v>
      </c>
      <c r="U71" s="12">
        <f t="shared" si="14"/>
        <v>-468060.32726729871</v>
      </c>
      <c r="V71" s="12">
        <f t="shared" si="15"/>
        <v>-9132571.9437595345</v>
      </c>
      <c r="W71" s="12">
        <f t="shared" si="4"/>
        <v>-2.6788697686580456E-4</v>
      </c>
      <c r="X71" s="12">
        <f t="shared" si="16"/>
        <v>1822640.0793941049</v>
      </c>
      <c r="Y71" s="4"/>
    </row>
    <row r="72" spans="1:25">
      <c r="A72" s="2">
        <f t="shared" si="5"/>
        <v>3.0000000000000001E-3</v>
      </c>
      <c r="B72" s="2">
        <f t="shared" si="6"/>
        <v>1.0549999999999939</v>
      </c>
      <c r="C72" s="4">
        <v>0</v>
      </c>
      <c r="D72" s="4"/>
      <c r="E72" s="4"/>
      <c r="F72" s="6">
        <f t="shared" si="7"/>
        <v>-304642.75285817077</v>
      </c>
      <c r="G72" s="7">
        <f t="shared" si="8"/>
        <v>-5695357.2471418297</v>
      </c>
      <c r="H72" s="6">
        <f t="shared" si="9"/>
        <v>-9.478672985782045E-4</v>
      </c>
      <c r="J72" s="9">
        <f t="shared" si="10"/>
        <v>1241.7422819589258</v>
      </c>
      <c r="K72" s="8">
        <f t="shared" si="1"/>
        <v>-1241.7422819589258</v>
      </c>
      <c r="L72" s="9">
        <f t="shared" si="2"/>
        <v>-4.36679369155553E-7</v>
      </c>
      <c r="M72" s="9">
        <f t="shared" si="11"/>
        <v>1000000</v>
      </c>
      <c r="O72" s="11">
        <f t="shared" si="12"/>
        <v>-172159.43294911229</v>
      </c>
      <c r="P72" s="11">
        <f t="shared" si="3"/>
        <v>-3421650.22990666</v>
      </c>
      <c r="Q72" s="11">
        <f t="shared" si="0"/>
        <v>6.8120983298467169E-4</v>
      </c>
      <c r="R72" s="11">
        <f t="shared" si="13"/>
        <v>821081.31123755663</v>
      </c>
      <c r="U72" s="12">
        <f t="shared" si="14"/>
        <v>-475560.44352532411</v>
      </c>
      <c r="V72" s="12">
        <f t="shared" si="15"/>
        <v>-9118249.2193304487</v>
      </c>
      <c r="W72" s="12">
        <f t="shared" si="4"/>
        <v>-2.6709414496268839E-4</v>
      </c>
      <c r="X72" s="12">
        <f t="shared" si="16"/>
        <v>1821081.3112375566</v>
      </c>
      <c r="Y72" s="4"/>
    </row>
    <row r="73" spans="1:25">
      <c r="A73" s="2">
        <f t="shared" si="5"/>
        <v>3.0000000000000001E-3</v>
      </c>
      <c r="B73" s="2">
        <f t="shared" si="6"/>
        <v>1.0559999999999938</v>
      </c>
      <c r="C73" s="4">
        <v>0</v>
      </c>
      <c r="D73" s="4"/>
      <c r="E73" s="4"/>
      <c r="F73" s="6">
        <f t="shared" si="7"/>
        <v>-309745.17906332965</v>
      </c>
      <c r="G73" s="7">
        <f t="shared" si="8"/>
        <v>-5690254.8209366705</v>
      </c>
      <c r="H73" s="6">
        <f t="shared" si="9"/>
        <v>-9.4696969696970253E-4</v>
      </c>
      <c r="J73" s="9">
        <f t="shared" si="10"/>
        <v>1239.3916108683904</v>
      </c>
      <c r="K73" s="8">
        <f t="shared" si="1"/>
        <v>-1239.3916108683904</v>
      </c>
      <c r="L73" s="9">
        <f t="shared" si="2"/>
        <v>-4.3626584702567097E-7</v>
      </c>
      <c r="M73" s="9">
        <f t="shared" si="11"/>
        <v>1000000</v>
      </c>
      <c r="O73" s="11">
        <f t="shared" si="12"/>
        <v>-174516.09405789492</v>
      </c>
      <c r="P73" s="11">
        <f t="shared" si="3"/>
        <v>-3412490.3338576653</v>
      </c>
      <c r="Q73" s="11">
        <f t="shared" si="0"/>
        <v>6.8110161935970288E-4</v>
      </c>
      <c r="R73" s="11">
        <f t="shared" si="13"/>
        <v>819526.96930256183</v>
      </c>
      <c r="U73" s="12">
        <f t="shared" si="14"/>
        <v>-483021.88151035621</v>
      </c>
      <c r="V73" s="12">
        <f t="shared" si="15"/>
        <v>-9103984.5464052036</v>
      </c>
      <c r="W73" s="12">
        <f t="shared" si="4"/>
        <v>-2.6630434345702528E-4</v>
      </c>
      <c r="X73" s="12">
        <f t="shared" si="16"/>
        <v>1819526.9693025618</v>
      </c>
      <c r="Y73" s="4"/>
    </row>
    <row r="74" spans="1:25">
      <c r="A74" s="2">
        <f t="shared" si="5"/>
        <v>3.0000000000000001E-3</v>
      </c>
      <c r="B74" s="2">
        <f t="shared" si="6"/>
        <v>1.0569999999999937</v>
      </c>
      <c r="C74" s="4">
        <v>0</v>
      </c>
      <c r="D74" s="4"/>
      <c r="E74" s="4"/>
      <c r="F74" s="6">
        <f t="shared" si="7"/>
        <v>-314833.13030485081</v>
      </c>
      <c r="G74" s="7">
        <f t="shared" si="8"/>
        <v>-5685166.8696951494</v>
      </c>
      <c r="H74" s="6">
        <f t="shared" si="9"/>
        <v>-9.460737937559186E-4</v>
      </c>
      <c r="J74" s="9">
        <f t="shared" si="10"/>
        <v>1237.0476083463345</v>
      </c>
      <c r="K74" s="8">
        <f t="shared" si="1"/>
        <v>-1237.0476083463345</v>
      </c>
      <c r="L74" s="9">
        <f t="shared" si="2"/>
        <v>-4.3585310734068927E-7</v>
      </c>
      <c r="M74" s="9">
        <f t="shared" si="11"/>
        <v>1000000</v>
      </c>
      <c r="O74" s="11">
        <f t="shared" si="12"/>
        <v>-176848.7868907167</v>
      </c>
      <c r="P74" s="11">
        <f t="shared" si="3"/>
        <v>-3403373.7060361491</v>
      </c>
      <c r="Q74" s="11">
        <f t="shared" si="0"/>
        <v>6.8099208889268765E-4</v>
      </c>
      <c r="R74" s="11">
        <f t="shared" si="13"/>
        <v>817977.03684691759</v>
      </c>
      <c r="U74" s="12">
        <f t="shared" si="14"/>
        <v>-490444.86958722118</v>
      </c>
      <c r="V74" s="12">
        <f t="shared" si="15"/>
        <v>-9089777.6233396456</v>
      </c>
      <c r="W74" s="12">
        <f t="shared" si="4"/>
        <v>-2.655175579705716E-4</v>
      </c>
      <c r="X74" s="12">
        <f t="shared" si="16"/>
        <v>1817977.0368469176</v>
      </c>
      <c r="Y74" s="4"/>
    </row>
    <row r="75" spans="1:25">
      <c r="A75" s="2">
        <f t="shared" si="5"/>
        <v>3.0000000000000001E-3</v>
      </c>
      <c r="B75" s="2">
        <f t="shared" si="6"/>
        <v>1.0579999999999936</v>
      </c>
      <c r="C75" s="4">
        <v>0</v>
      </c>
      <c r="D75" s="4"/>
      <c r="E75" s="4"/>
      <c r="F75" s="6">
        <f t="shared" si="7"/>
        <v>-319906.66128262458</v>
      </c>
      <c r="G75" s="7">
        <f t="shared" si="8"/>
        <v>-5680093.3387173759</v>
      </c>
      <c r="H75" s="6">
        <f t="shared" si="9"/>
        <v>-9.4517958412098876E-4</v>
      </c>
      <c r="J75" s="9">
        <f t="shared" si="10"/>
        <v>1234.7102491926971</v>
      </c>
      <c r="K75" s="8">
        <f t="shared" si="1"/>
        <v>-1234.7102491926971</v>
      </c>
      <c r="L75" s="9">
        <f t="shared" si="2"/>
        <v>-4.3544114788195518E-7</v>
      </c>
      <c r="M75" s="9">
        <f t="shared" si="11"/>
        <v>1000000</v>
      </c>
      <c r="O75" s="11">
        <f t="shared" si="12"/>
        <v>-179157.68354408446</v>
      </c>
      <c r="P75" s="11">
        <f t="shared" si="3"/>
        <v>-3394300.101412416</v>
      </c>
      <c r="Q75" s="11">
        <f t="shared" si="0"/>
        <v>6.8088125106216275E-4</v>
      </c>
      <c r="R75" s="11">
        <f t="shared" si="13"/>
        <v>816431.49720750528</v>
      </c>
      <c r="U75" s="12">
        <f t="shared" si="14"/>
        <v>-497829.63457751635</v>
      </c>
      <c r="V75" s="12">
        <f t="shared" si="15"/>
        <v>-9075628.1503789835</v>
      </c>
      <c r="W75" s="12">
        <f t="shared" si="4"/>
        <v>-2.6473377420670793E-4</v>
      </c>
      <c r="X75" s="12">
        <f t="shared" si="16"/>
        <v>1816431.4972075052</v>
      </c>
      <c r="Y75" s="4"/>
    </row>
    <row r="76" spans="1:25">
      <c r="A76" s="2">
        <f t="shared" si="5"/>
        <v>3.0000000000000001E-3</v>
      </c>
      <c r="B76" s="2">
        <f t="shared" si="6"/>
        <v>1.0589999999999935</v>
      </c>
      <c r="C76" s="4">
        <v>0</v>
      </c>
      <c r="D76" s="4"/>
      <c r="E76" s="4"/>
      <c r="F76" s="6">
        <f t="shared" si="7"/>
        <v>-324965.82643840002</v>
      </c>
      <c r="G76" s="7">
        <f t="shared" si="8"/>
        <v>-5675034.1735616</v>
      </c>
      <c r="H76" s="6">
        <f t="shared" si="9"/>
        <v>-9.4428706326723903E-4</v>
      </c>
      <c r="J76" s="9">
        <f t="shared" si="10"/>
        <v>1232.3795083263421</v>
      </c>
      <c r="K76" s="8">
        <f t="shared" si="1"/>
        <v>-1232.3795083263421</v>
      </c>
      <c r="L76" s="9">
        <f t="shared" si="2"/>
        <v>-4.3502996643919604E-7</v>
      </c>
      <c r="M76" s="9">
        <f t="shared" si="11"/>
        <v>1000000</v>
      </c>
      <c r="O76" s="11">
        <f t="shared" si="12"/>
        <v>-181442.95484133589</v>
      </c>
      <c r="P76" s="11">
        <f t="shared" si="3"/>
        <v>-3385269.2765741306</v>
      </c>
      <c r="Q76" s="11">
        <f t="shared" si="0"/>
        <v>6.8076911528377809E-4</v>
      </c>
      <c r="R76" s="11">
        <f t="shared" si="13"/>
        <v>814890.33379984333</v>
      </c>
      <c r="U76" s="12">
        <f t="shared" si="14"/>
        <v>-505176.40177140955</v>
      </c>
      <c r="V76" s="12">
        <f t="shared" si="15"/>
        <v>-9061535.8296440579</v>
      </c>
      <c r="W76" s="12">
        <f t="shared" si="4"/>
        <v>-2.6395297794990012E-4</v>
      </c>
      <c r="X76" s="12">
        <f t="shared" si="16"/>
        <v>1814890.3337998432</v>
      </c>
      <c r="Y76" s="4"/>
    </row>
    <row r="77" spans="1:25">
      <c r="A77" s="2">
        <f t="shared" si="5"/>
        <v>3.0000000000000001E-3</v>
      </c>
      <c r="B77" s="2">
        <f t="shared" si="6"/>
        <v>1.0599999999999934</v>
      </c>
      <c r="C77" s="4">
        <v>0</v>
      </c>
      <c r="D77" s="4"/>
      <c r="E77" s="4"/>
      <c r="F77" s="6">
        <f t="shared" si="7"/>
        <v>-330010.67995724687</v>
      </c>
      <c r="G77" s="7">
        <f t="shared" si="8"/>
        <v>-5669989.3200427536</v>
      </c>
      <c r="H77" s="6">
        <f t="shared" si="9"/>
        <v>-9.433962264151002E-4</v>
      </c>
      <c r="J77" s="9">
        <f t="shared" si="10"/>
        <v>1230.0553607843849</v>
      </c>
      <c r="K77" s="8">
        <f t="shared" si="1"/>
        <v>-1230.0553607843849</v>
      </c>
      <c r="L77" s="9">
        <f t="shared" si="2"/>
        <v>-4.3461956081047993E-7</v>
      </c>
      <c r="M77" s="9">
        <f t="shared" si="11"/>
        <v>1000000</v>
      </c>
      <c r="O77" s="11">
        <f t="shared" si="12"/>
        <v>-183704.77034288336</v>
      </c>
      <c r="P77" s="11">
        <f t="shared" si="3"/>
        <v>-3376280.989714121</v>
      </c>
      <c r="Q77" s="11">
        <f t="shared" si="0"/>
        <v>6.8065569091074805E-4</v>
      </c>
      <c r="R77" s="11">
        <f t="shared" si="13"/>
        <v>813353.53011764179</v>
      </c>
      <c r="U77" s="12">
        <f t="shared" si="14"/>
        <v>-512485.39493934589</v>
      </c>
      <c r="V77" s="12">
        <f t="shared" si="15"/>
        <v>-9047500.3651176579</v>
      </c>
      <c r="W77" s="12">
        <f t="shared" si="4"/>
        <v>-2.6317515506516257E-4</v>
      </c>
      <c r="X77" s="12">
        <f t="shared" si="16"/>
        <v>1813353.5301176417</v>
      </c>
      <c r="Y77" s="4"/>
    </row>
    <row r="78" spans="1:25">
      <c r="A78" s="2">
        <f t="shared" si="5"/>
        <v>3.0000000000000001E-3</v>
      </c>
      <c r="B78" s="2">
        <f t="shared" si="6"/>
        <v>1.0609999999999933</v>
      </c>
      <c r="C78" s="4">
        <v>0</v>
      </c>
      <c r="D78" s="4"/>
      <c r="E78" s="4"/>
      <c r="F78" s="6">
        <f t="shared" si="7"/>
        <v>-335041.27576900646</v>
      </c>
      <c r="G78" s="7">
        <f t="shared" si="8"/>
        <v>-5664958.7242309935</v>
      </c>
      <c r="H78" s="6">
        <f t="shared" si="9"/>
        <v>-9.4250706880302196E-4</v>
      </c>
      <c r="J78" s="9">
        <f t="shared" si="10"/>
        <v>1227.7377817215236</v>
      </c>
      <c r="K78" s="8">
        <f t="shared" si="1"/>
        <v>-1227.7377817215236</v>
      </c>
      <c r="L78" s="9">
        <f t="shared" si="2"/>
        <v>-4.3420992880217601E-7</v>
      </c>
      <c r="M78" s="9">
        <f t="shared" si="11"/>
        <v>1000000</v>
      </c>
      <c r="O78" s="11">
        <f t="shared" si="12"/>
        <v>-185943.29835636314</v>
      </c>
      <c r="P78" s="11">
        <f t="shared" si="3"/>
        <v>-3367335.0006182948</v>
      </c>
      <c r="Q78" s="11">
        <f t="shared" si="0"/>
        <v>6.8054098723429636E-4</v>
      </c>
      <c r="R78" s="11">
        <f t="shared" si="13"/>
        <v>811821.06973236054</v>
      </c>
      <c r="U78" s="12">
        <f t="shared" si="14"/>
        <v>-519756.83634364809</v>
      </c>
      <c r="V78" s="12">
        <f t="shared" si="15"/>
        <v>-9033521.4626310095</v>
      </c>
      <c r="W78" s="12">
        <f t="shared" si="4"/>
        <v>-2.6240029149752781E-4</v>
      </c>
      <c r="X78" s="12">
        <f t="shared" si="16"/>
        <v>1811821.0697323605</v>
      </c>
      <c r="Y78" s="4"/>
    </row>
    <row r="79" spans="1:25">
      <c r="A79" s="2">
        <f t="shared" si="5"/>
        <v>3.0000000000000001E-3</v>
      </c>
      <c r="B79" s="2">
        <f t="shared" si="6"/>
        <v>1.0619999999999932</v>
      </c>
      <c r="C79" s="4">
        <v>0</v>
      </c>
      <c r="D79" s="4"/>
      <c r="E79" s="4"/>
      <c r="F79" s="6">
        <f t="shared" si="7"/>
        <v>-340057.66754973331</v>
      </c>
      <c r="G79" s="7">
        <f t="shared" si="8"/>
        <v>-5659942.3324502669</v>
      </c>
      <c r="H79" s="6">
        <f t="shared" si="9"/>
        <v>-9.4161958568738833E-4</v>
      </c>
      <c r="J79" s="9">
        <f t="shared" si="10"/>
        <v>1225.4267464093753</v>
      </c>
      <c r="K79" s="8">
        <f t="shared" si="1"/>
        <v>-1225.4267464093753</v>
      </c>
      <c r="L79" s="9">
        <f t="shared" si="2"/>
        <v>-4.3380106822891604E-7</v>
      </c>
      <c r="M79" s="9">
        <f t="shared" si="11"/>
        <v>1000000</v>
      </c>
      <c r="O79" s="11">
        <f t="shared" si="12"/>
        <v>-188158.70594670071</v>
      </c>
      <c r="P79" s="11">
        <f t="shared" si="3"/>
        <v>-3358431.0706536551</v>
      </c>
      <c r="Q79" s="11">
        <f t="shared" si="0"/>
        <v>6.804250134840996E-4</v>
      </c>
      <c r="R79" s="11">
        <f t="shared" si="13"/>
        <v>810292.93629276985</v>
      </c>
      <c r="U79" s="12">
        <f t="shared" si="14"/>
        <v>-526990.94675002457</v>
      </c>
      <c r="V79" s="12">
        <f t="shared" si="15"/>
        <v>-9019598.8298503309</v>
      </c>
      <c r="W79" s="12">
        <f t="shared" si="4"/>
        <v>-2.6162837327151761E-4</v>
      </c>
      <c r="X79" s="12">
        <f t="shared" si="16"/>
        <v>1810292.9362927699</v>
      </c>
      <c r="Y79" s="4"/>
    </row>
    <row r="80" spans="1:25">
      <c r="A80" s="2">
        <f t="shared" si="5"/>
        <v>3.0000000000000001E-3</v>
      </c>
      <c r="B80" s="2">
        <f t="shared" si="6"/>
        <v>1.0629999999999931</v>
      </c>
      <c r="C80" s="4">
        <v>0</v>
      </c>
      <c r="D80" s="4"/>
      <c r="E80" s="4"/>
      <c r="F80" s="6">
        <f t="shared" si="7"/>
        <v>-345059.908723125</v>
      </c>
      <c r="G80" s="7">
        <f t="shared" si="8"/>
        <v>-5654940.0912768748</v>
      </c>
      <c r="H80" s="6">
        <f t="shared" si="9"/>
        <v>-9.407337723424333E-4</v>
      </c>
      <c r="J80" s="9">
        <f t="shared" si="10"/>
        <v>1223.1222302358167</v>
      </c>
      <c r="K80" s="8">
        <f t="shared" si="1"/>
        <v>-1223.1222302358167</v>
      </c>
      <c r="L80" s="9">
        <f t="shared" si="2"/>
        <v>-4.3339297691355493E-7</v>
      </c>
      <c r="M80" s="9">
        <f t="shared" si="11"/>
        <v>1000000</v>
      </c>
      <c r="O80" s="11">
        <f t="shared" si="12"/>
        <v>-190351.15894607958</v>
      </c>
      <c r="P80" s="11">
        <f t="shared" si="3"/>
        <v>-3349568.962756421</v>
      </c>
      <c r="Q80" s="11">
        <f t="shared" si="0"/>
        <v>6.8030777882872558E-4</v>
      </c>
      <c r="R80" s="11">
        <f t="shared" si="13"/>
        <v>808769.1135245153</v>
      </c>
      <c r="U80" s="12">
        <f t="shared" si="14"/>
        <v>-534187.94543896872</v>
      </c>
      <c r="V80" s="12">
        <f t="shared" si="15"/>
        <v>-9005732.1762635317</v>
      </c>
      <c r="W80" s="12">
        <f t="shared" si="4"/>
        <v>-2.608593864906213E-4</v>
      </c>
      <c r="X80" s="12">
        <f t="shared" si="16"/>
        <v>1808769.1135245152</v>
      </c>
      <c r="Y80" s="4"/>
    </row>
    <row r="81" spans="1:25">
      <c r="A81" s="2">
        <f t="shared" si="5"/>
        <v>3.0000000000000001E-3</v>
      </c>
      <c r="B81" s="2">
        <f t="shared" si="6"/>
        <v>1.063999999999993</v>
      </c>
      <c r="C81" s="4">
        <v>0</v>
      </c>
      <c r="D81" s="4"/>
      <c r="E81" s="4"/>
      <c r="F81" s="6">
        <f t="shared" si="7"/>
        <v>-350048.05246194691</v>
      </c>
      <c r="G81" s="7">
        <f t="shared" si="8"/>
        <v>-5649951.9475380527</v>
      </c>
      <c r="H81" s="6">
        <f t="shared" si="9"/>
        <v>-9.3984962406015661E-4</v>
      </c>
      <c r="J81" s="9">
        <f t="shared" si="10"/>
        <v>1220.8242087043288</v>
      </c>
      <c r="K81" s="8">
        <f t="shared" si="1"/>
        <v>-1220.8242087043288</v>
      </c>
      <c r="L81" s="9">
        <f t="shared" si="2"/>
        <v>-4.3298565268713242E-7</v>
      </c>
      <c r="M81" s="9">
        <f t="shared" si="11"/>
        <v>1000000</v>
      </c>
      <c r="O81" s="11">
        <f t="shared" si="12"/>
        <v>-192520.82196383079</v>
      </c>
      <c r="P81" s="11">
        <f t="shared" si="3"/>
        <v>-3340748.4414202399</v>
      </c>
      <c r="Q81" s="11">
        <f t="shared" si="0"/>
        <v>6.8018929237606931E-4</v>
      </c>
      <c r="R81" s="11">
        <f t="shared" si="13"/>
        <v>807249.58522968285</v>
      </c>
      <c r="U81" s="12">
        <f t="shared" si="14"/>
        <v>-541348.05021707341</v>
      </c>
      <c r="V81" s="12">
        <f t="shared" si="15"/>
        <v>-8991921.2131669968</v>
      </c>
      <c r="W81" s="12">
        <f t="shared" si="4"/>
        <v>-2.6009331733677446E-4</v>
      </c>
      <c r="X81" s="12">
        <f t="shared" si="16"/>
        <v>1807249.5852296827</v>
      </c>
      <c r="Y81" s="4"/>
    </row>
    <row r="82" spans="1:25">
      <c r="A82" s="2">
        <f t="shared" si="5"/>
        <v>3.0000000000000001E-3</v>
      </c>
      <c r="B82" s="2">
        <f t="shared" si="6"/>
        <v>1.0649999999999928</v>
      </c>
      <c r="C82" s="4">
        <v>0</v>
      </c>
      <c r="D82" s="4"/>
      <c r="E82" s="4"/>
      <c r="F82" s="6">
        <f t="shared" si="7"/>
        <v>-355022.15168944397</v>
      </c>
      <c r="G82" s="7">
        <f t="shared" si="8"/>
        <v>-5644977.8483105563</v>
      </c>
      <c r="H82" s="6">
        <f t="shared" si="9"/>
        <v>-9.3896713615024112E-4</v>
      </c>
      <c r="J82" s="9">
        <f t="shared" si="10"/>
        <v>1218.5326574333455</v>
      </c>
      <c r="K82" s="8">
        <f t="shared" ref="K82:K145" si="17">2*$G$11*$C$3*(POWER($C$2/B82,1.5)*(SQRT(4*$G$10*A82/$C$2/$C$2/PI())*EXP(-POWER(B82-$C$2,2)/4/$G$10/A82)+ERFC((B82-$C$2)/SQRT(4*$G$10*A82)))-POWER($C$2/B82,2)*SQRT(4*$G$10*A82/$C$2/$C$2/PI()))+2*$G$11*$C$3*((1/8)*SQRT($C$2/B82)*(1-$C$2/B82)*(SQRT(4*$G$10*A82/$C$2/$C$2/PI())*EXP(-POWER(B82-$C$2,2)/4/$G$10/A82)-(B82/$C$2-1)*ERFC((B82-$C$2)/SQRT(4*$G$10*A82))))</f>
        <v>-1218.5326574333455</v>
      </c>
      <c r="L82" s="9">
        <f t="shared" ref="L82:L145" si="18">2*$G$11*($C$2*$C$3/2/$G$2)*(POWER($C$2/B82,0.5)*(SQRT(4*$G$10*A82/$C$2/$C$2/PI())*EXP(-POWER(B82-$C$2,2)/4/$G$10/A82)-(B82/$C$2-1)*ERFC((B82-$C$2)/SQRT(4*$G$10*A82)))-POWER($C$2/B82,1)*SQRT(4*$G$10*A82/$C$2/$C$2/PI()))</f>
        <v>-4.3257909338883467E-7</v>
      </c>
      <c r="M82" s="9">
        <f t="shared" si="11"/>
        <v>1000000</v>
      </c>
      <c r="O82" s="11">
        <f t="shared" si="12"/>
        <v>-194667.85839622826</v>
      </c>
      <c r="P82" s="11">
        <f t="shared" ref="P82:P145" si="19">$C$11*(-1+4*($G$9-$G$8)/(1-$G$8)*SQRT($C$2/B82)*ERFC((B82-$C$2)/SQRT(4*$G$10*A82))-3*POWER($C$2/B82,4))*COS(2*C82)</f>
        <v>-3331969.2726845131</v>
      </c>
      <c r="Q82" s="11">
        <f t="shared" ref="Q82:Q145" si="20">$C$2*$C$11/2/$G$2*(4*(1-$G$9)*$C$2/B82-POWER($C$2/B82,3))*COS(2*C82)</f>
        <v>6.8006956317378587E-4</v>
      </c>
      <c r="R82" s="11">
        <f t="shared" si="13"/>
        <v>805734.33528637025</v>
      </c>
      <c r="U82" s="12">
        <f t="shared" si="14"/>
        <v>-548471.47742823884</v>
      </c>
      <c r="V82" s="12">
        <f t="shared" si="15"/>
        <v>-8978165.6536525022</v>
      </c>
      <c r="W82" s="12">
        <f t="shared" ref="W82:W145" si="21">(Q82+L82+H82)</f>
        <v>-2.5933015206984413E-4</v>
      </c>
      <c r="X82" s="12">
        <f t="shared" si="16"/>
        <v>1805734.3352863702</v>
      </c>
      <c r="Y82" s="4"/>
    </row>
    <row r="83" spans="1:25">
      <c r="A83" s="2">
        <f t="shared" ref="A83:A146" si="22">A82</f>
        <v>3.0000000000000001E-3</v>
      </c>
      <c r="B83" s="2">
        <f t="shared" ref="B83:B146" si="23">B82+0.001</f>
        <v>1.0659999999999927</v>
      </c>
      <c r="C83" s="4">
        <v>0</v>
      </c>
      <c r="D83" s="4"/>
      <c r="E83" s="4"/>
      <c r="F83" s="6">
        <f t="shared" ref="F83:F146" si="24">-$C$10*(1-$C$2*$C$2/B83/B83)</f>
        <v>-359982.25908074499</v>
      </c>
      <c r="G83" s="7">
        <f t="shared" ref="G83:G146" si="25">-$C$10*(1+$C$2*$C$2/B83/B83)</f>
        <v>-5640017.7409192547</v>
      </c>
      <c r="H83" s="6">
        <f t="shared" ref="H83:H146" si="26">-$C$10*$C$2*$C$2/2/$G$2/B83</f>
        <v>-9.3808630393996887E-4</v>
      </c>
      <c r="J83" s="9">
        <f t="shared" ref="J83:J146" si="27">-2*$G$11*$C$3*(POWER($C$2/B83,1.5)*(SQRT(4*$G$10*A83/$C$2/$C$2/PI())*EXP(-POWER(B83-$C$2,2)/4/$G$10/A83)-(B83/$C$2-1)*ERFC((B83-$C$2)/SQRT(4*$G$10*A83)))-POWER($C$2/B83,2)*SQRT(4*$G$10*A83/$C$2/$C$2/PI()))</f>
        <v>1216.2475521556064</v>
      </c>
      <c r="K83" s="8">
        <f t="shared" si="17"/>
        <v>-1216.2475521556064</v>
      </c>
      <c r="L83" s="9">
        <f t="shared" si="18"/>
        <v>-4.321732968659559E-7</v>
      </c>
      <c r="M83" s="9">
        <f t="shared" ref="M83:M146" si="28">$C$3*(1-SQRT($C$2/B83)*ERFC((B83-$C$2)/SQRT(4*$G$10*A83))-(1/8)*SQRT($C$2/B83)*(1-($C$2/B83))*(SQRT(4*$G$10*A83/$C$2/$C$2/PI())*EXP(-POWER(B83-$C$2,2)/4/$G$10/A83)-(B83/$C$2-1)*ERFC((B83-$C$2)/SQRT(4*$G$10*A83))))</f>
        <v>1000000</v>
      </c>
      <c r="O83" s="11">
        <f t="shared" ref="O83:O146" si="29">$C$11*(1-4*POWER($C$2/B83,2)+3*POWER($C$2/B83,4))*COS(2*C85)</f>
        <v>-196792.43043620477</v>
      </c>
      <c r="P83" s="11">
        <f t="shared" si="19"/>
        <v>-3323231.2241228013</v>
      </c>
      <c r="Q83" s="11">
        <f t="shared" si="20"/>
        <v>6.799486002097185E-4</v>
      </c>
      <c r="R83" s="11">
        <f t="shared" ref="R83:R146" si="30">$C$11*4/3*$G$7*(1+$G$9)*(-SQRT($C$2/B83)*ERFC((B83-$C$2)/SQRT(4*$G$10*A83))+POWER($C$2/B83,2))*COS(2*C83)</f>
        <v>804223.34764825751</v>
      </c>
      <c r="U83" s="12">
        <f t="shared" ref="U83:U146" si="31">O83+J83+F83</f>
        <v>-555558.44196479418</v>
      </c>
      <c r="V83" s="12">
        <f t="shared" ref="V83:V146" si="32">P83+K83+G83</f>
        <v>-8964465.2125942111</v>
      </c>
      <c r="W83" s="12">
        <f t="shared" si="21"/>
        <v>-2.5856987702711635E-4</v>
      </c>
      <c r="X83" s="12">
        <f t="shared" ref="X83:X146" si="33">R83+M83</f>
        <v>1804223.3476482574</v>
      </c>
      <c r="Y83" s="4"/>
    </row>
    <row r="84" spans="1:25">
      <c r="A84" s="2">
        <f t="shared" si="22"/>
        <v>3.0000000000000001E-3</v>
      </c>
      <c r="B84" s="2">
        <f t="shared" si="23"/>
        <v>1.0669999999999926</v>
      </c>
      <c r="C84" s="4">
        <v>0</v>
      </c>
      <c r="D84" s="4"/>
      <c r="E84" s="4"/>
      <c r="F84" s="6">
        <f t="shared" si="24"/>
        <v>-364928.42706425663</v>
      </c>
      <c r="G84" s="7">
        <f t="shared" si="25"/>
        <v>-5635071.5729357433</v>
      </c>
      <c r="H84" s="6">
        <f t="shared" si="26"/>
        <v>-9.3720712277413961E-4</v>
      </c>
      <c r="J84" s="9">
        <f t="shared" si="27"/>
        <v>1213.9688687175164</v>
      </c>
      <c r="K84" s="8">
        <f t="shared" si="17"/>
        <v>-1213.9688687175164</v>
      </c>
      <c r="L84" s="9">
        <f t="shared" si="18"/>
        <v>-4.3176826097386035E-7</v>
      </c>
      <c r="M84" s="9">
        <f t="shared" si="28"/>
        <v>1000000</v>
      </c>
      <c r="O84" s="11">
        <f t="shared" si="29"/>
        <v>-198894.69908297385</v>
      </c>
      <c r="P84" s="11">
        <f t="shared" si="19"/>
        <v>-3314534.06483135</v>
      </c>
      <c r="Q84" s="11">
        <f t="shared" si="20"/>
        <v>6.7982641241232458E-4</v>
      </c>
      <c r="R84" s="11">
        <f t="shared" si="30"/>
        <v>802716.60634418379</v>
      </c>
      <c r="U84" s="12">
        <f t="shared" si="31"/>
        <v>-562609.15727851295</v>
      </c>
      <c r="V84" s="12">
        <f t="shared" si="32"/>
        <v>-8950819.6066358108</v>
      </c>
      <c r="W84" s="12">
        <f t="shared" si="21"/>
        <v>-2.5781247862278892E-4</v>
      </c>
      <c r="X84" s="12">
        <f t="shared" si="33"/>
        <v>1802716.6063441839</v>
      </c>
      <c r="Y84" s="4"/>
    </row>
    <row r="85" spans="1:25">
      <c r="A85" s="2">
        <f t="shared" si="22"/>
        <v>3.0000000000000001E-3</v>
      </c>
      <c r="B85" s="2">
        <f t="shared" si="23"/>
        <v>1.0679999999999925</v>
      </c>
      <c r="C85" s="4">
        <v>0</v>
      </c>
      <c r="D85" s="4"/>
      <c r="E85" s="4"/>
      <c r="F85" s="6">
        <f t="shared" si="24"/>
        <v>-369860.70782304916</v>
      </c>
      <c r="G85" s="7">
        <f t="shared" si="25"/>
        <v>-5630139.2921769507</v>
      </c>
      <c r="H85" s="6">
        <f t="shared" si="26"/>
        <v>-9.363295880149879E-4</v>
      </c>
      <c r="J85" s="9">
        <f t="shared" si="27"/>
        <v>1211.6965830785052</v>
      </c>
      <c r="K85" s="8">
        <f t="shared" si="17"/>
        <v>-1211.6965830785052</v>
      </c>
      <c r="L85" s="9">
        <f t="shared" si="18"/>
        <v>-4.3136398357594483E-7</v>
      </c>
      <c r="M85" s="9">
        <f t="shared" si="28"/>
        <v>1000000</v>
      </c>
      <c r="O85" s="11">
        <f t="shared" si="29"/>
        <v>-200974.8241515772</v>
      </c>
      <c r="P85" s="11">
        <f t="shared" si="19"/>
        <v>-3305877.5654176907</v>
      </c>
      <c r="Q85" s="11">
        <f t="shared" si="20"/>
        <v>6.7970300865109691E-4</v>
      </c>
      <c r="R85" s="11">
        <f t="shared" si="30"/>
        <v>801214.09547772433</v>
      </c>
      <c r="U85" s="12">
        <f t="shared" si="31"/>
        <v>-569623.83539154788</v>
      </c>
      <c r="V85" s="12">
        <f t="shared" si="32"/>
        <v>-8937228.5541777201</v>
      </c>
      <c r="W85" s="12">
        <f t="shared" si="21"/>
        <v>-2.5705794334746697E-4</v>
      </c>
      <c r="X85" s="12">
        <f t="shared" si="33"/>
        <v>1801214.0954777244</v>
      </c>
      <c r="Y85" s="4"/>
    </row>
    <row r="86" spans="1:25">
      <c r="A86" s="2">
        <f t="shared" si="22"/>
        <v>3.0000000000000001E-3</v>
      </c>
      <c r="B86" s="2">
        <f t="shared" si="23"/>
        <v>1.0689999999999924</v>
      </c>
      <c r="C86" s="4">
        <v>0</v>
      </c>
      <c r="D86" s="4"/>
      <c r="E86" s="4"/>
      <c r="F86" s="6">
        <f t="shared" si="24"/>
        <v>-374779.1532962338</v>
      </c>
      <c r="G86" s="7">
        <f t="shared" si="25"/>
        <v>-5625220.8467037659</v>
      </c>
      <c r="H86" s="6">
        <f t="shared" si="26"/>
        <v>-9.3545369504210204E-4</v>
      </c>
      <c r="J86" s="9">
        <f t="shared" si="27"/>
        <v>1209.430671310394</v>
      </c>
      <c r="K86" s="8">
        <f t="shared" si="17"/>
        <v>-1209.430671310394</v>
      </c>
      <c r="L86" s="9">
        <f t="shared" si="18"/>
        <v>-4.3096046254360068E-7</v>
      </c>
      <c r="M86" s="9">
        <f t="shared" si="28"/>
        <v>1000000</v>
      </c>
      <c r="O86" s="11">
        <f t="shared" si="29"/>
        <v>-203032.96428234185</v>
      </c>
      <c r="P86" s="11">
        <f t="shared" si="19"/>
        <v>-3297261.4979893463</v>
      </c>
      <c r="Q86" s="11">
        <f t="shared" si="20"/>
        <v>6.7957839773698475E-4</v>
      </c>
      <c r="R86" s="11">
        <f t="shared" si="30"/>
        <v>799715.79922677088</v>
      </c>
      <c r="U86" s="12">
        <f t="shared" si="31"/>
        <v>-576602.68690726522</v>
      </c>
      <c r="V86" s="12">
        <f t="shared" si="32"/>
        <v>-8923691.7753644232</v>
      </c>
      <c r="W86" s="12">
        <f t="shared" si="21"/>
        <v>-2.5630625776766093E-4</v>
      </c>
      <c r="X86" s="12">
        <f t="shared" si="33"/>
        <v>1799715.7992267709</v>
      </c>
      <c r="Y86" s="4"/>
    </row>
    <row r="87" spans="1:25">
      <c r="A87" s="2">
        <f t="shared" si="22"/>
        <v>3.0000000000000001E-3</v>
      </c>
      <c r="B87" s="2">
        <f t="shared" si="23"/>
        <v>1.0699999999999923</v>
      </c>
      <c r="C87" s="4">
        <v>0</v>
      </c>
      <c r="D87" s="4"/>
      <c r="E87" s="4"/>
      <c r="F87" s="6">
        <f t="shared" si="24"/>
        <v>-379683.81518032734</v>
      </c>
      <c r="G87" s="7">
        <f t="shared" si="25"/>
        <v>-5620316.1848196723</v>
      </c>
      <c r="H87" s="6">
        <f t="shared" si="26"/>
        <v>-9.3457943925234321E-4</v>
      </c>
      <c r="J87" s="9">
        <f t="shared" si="27"/>
        <v>1207.1711095967662</v>
      </c>
      <c r="K87" s="8">
        <f t="shared" si="17"/>
        <v>-1207.1711095967662</v>
      </c>
      <c r="L87" s="9">
        <f t="shared" si="18"/>
        <v>-4.3055769575617682E-7</v>
      </c>
      <c r="M87" s="9">
        <f t="shared" si="28"/>
        <v>1000000</v>
      </c>
      <c r="O87" s="11">
        <f t="shared" si="29"/>
        <v>-205069.27695025512</v>
      </c>
      <c r="P87" s="11">
        <f t="shared" si="19"/>
        <v>-3288685.6361426422</v>
      </c>
      <c r="Q87" s="11">
        <f t="shared" si="20"/>
        <v>6.7945258842280623E-4</v>
      </c>
      <c r="R87" s="11">
        <f t="shared" si="30"/>
        <v>798221.70184311667</v>
      </c>
      <c r="U87" s="12">
        <f t="shared" si="31"/>
        <v>-583545.9210209857</v>
      </c>
      <c r="V87" s="12">
        <f t="shared" si="32"/>
        <v>-8910208.9920719117</v>
      </c>
      <c r="W87" s="12">
        <f t="shared" si="21"/>
        <v>-2.5555740852529314E-4</v>
      </c>
      <c r="X87" s="12">
        <f t="shared" si="33"/>
        <v>1798221.7018431167</v>
      </c>
      <c r="Y87" s="4"/>
    </row>
    <row r="88" spans="1:25">
      <c r="A88" s="2">
        <f t="shared" si="22"/>
        <v>3.0000000000000001E-3</v>
      </c>
      <c r="B88" s="2">
        <f t="shared" si="23"/>
        <v>1.0709999999999922</v>
      </c>
      <c r="C88" s="4">
        <v>0</v>
      </c>
      <c r="D88" s="4"/>
      <c r="E88" s="4"/>
      <c r="F88" s="6">
        <f t="shared" si="24"/>
        <v>-384574.74493061384</v>
      </c>
      <c r="G88" s="7">
        <f t="shared" si="25"/>
        <v>-5615425.2550693862</v>
      </c>
      <c r="H88" s="6">
        <f t="shared" si="26"/>
        <v>-9.3370681605976411E-4</v>
      </c>
      <c r="J88" s="9">
        <f t="shared" si="27"/>
        <v>1204.9178742323402</v>
      </c>
      <c r="K88" s="8">
        <f t="shared" si="17"/>
        <v>-1204.9178742323402</v>
      </c>
      <c r="L88" s="9">
        <f t="shared" si="18"/>
        <v>-4.3015568110094228E-7</v>
      </c>
      <c r="M88" s="9">
        <f t="shared" si="28"/>
        <v>1000000</v>
      </c>
      <c r="O88" s="11">
        <f t="shared" si="29"/>
        <v>-207083.91847426054</v>
      </c>
      <c r="P88" s="11">
        <f t="shared" si="19"/>
        <v>-3280149.7549515879</v>
      </c>
      <c r="Q88" s="11">
        <f t="shared" si="20"/>
        <v>6.793255894036634E-4</v>
      </c>
      <c r="R88" s="11">
        <f t="shared" si="30"/>
        <v>796731.7876520406</v>
      </c>
      <c r="U88" s="12">
        <f t="shared" si="31"/>
        <v>-590453.7455306421</v>
      </c>
      <c r="V88" s="12">
        <f t="shared" si="32"/>
        <v>-8896779.927895207</v>
      </c>
      <c r="W88" s="12">
        <f t="shared" si="21"/>
        <v>-2.5481138233720169E-4</v>
      </c>
      <c r="X88" s="12">
        <f t="shared" si="33"/>
        <v>1796731.7876520406</v>
      </c>
      <c r="Y88" s="4"/>
    </row>
    <row r="89" spans="1:25">
      <c r="A89" s="2">
        <f t="shared" si="22"/>
        <v>3.0000000000000001E-3</v>
      </c>
      <c r="B89" s="2">
        <f t="shared" si="23"/>
        <v>1.0719999999999921</v>
      </c>
      <c r="C89" s="4">
        <v>0</v>
      </c>
      <c r="D89" s="4"/>
      <c r="E89" s="4"/>
      <c r="F89" s="6">
        <f t="shared" si="24"/>
        <v>-389451.99376249185</v>
      </c>
      <c r="G89" s="7">
        <f t="shared" si="25"/>
        <v>-5610548.0062375078</v>
      </c>
      <c r="H89" s="6">
        <f t="shared" si="26"/>
        <v>-9.3283582089552931E-4</v>
      </c>
      <c r="J89" s="9">
        <f t="shared" si="27"/>
        <v>1202.6709416223493</v>
      </c>
      <c r="K89" s="8">
        <f t="shared" si="17"/>
        <v>-1202.6709416223493</v>
      </c>
      <c r="L89" s="9">
        <f t="shared" si="18"/>
        <v>-4.2975441647304971E-7</v>
      </c>
      <c r="M89" s="9">
        <f t="shared" si="28"/>
        <v>1000000</v>
      </c>
      <c r="O89" s="11">
        <f t="shared" si="29"/>
        <v>-209077.04402646754</v>
      </c>
      <c r="P89" s="11">
        <f t="shared" si="19"/>
        <v>-3271653.6309568766</v>
      </c>
      <c r="Q89" s="11">
        <f t="shared" si="20"/>
        <v>6.7919740931734974E-4</v>
      </c>
      <c r="R89" s="11">
        <f t="shared" si="30"/>
        <v>795246.04105189815</v>
      </c>
      <c r="U89" s="12">
        <f t="shared" si="31"/>
        <v>-597326.36684733699</v>
      </c>
      <c r="V89" s="12">
        <f t="shared" si="32"/>
        <v>-8883404.3081360068</v>
      </c>
      <c r="W89" s="12">
        <f t="shared" si="21"/>
        <v>-2.5406816599465257E-4</v>
      </c>
      <c r="X89" s="12">
        <f t="shared" si="33"/>
        <v>1795246.0410518982</v>
      </c>
      <c r="Y89" s="4"/>
    </row>
    <row r="90" spans="1:25">
      <c r="A90" s="2">
        <f t="shared" si="22"/>
        <v>3.0000000000000001E-3</v>
      </c>
      <c r="B90" s="2">
        <f t="shared" si="23"/>
        <v>1.072999999999992</v>
      </c>
      <c r="C90" s="4">
        <v>0</v>
      </c>
      <c r="D90" s="4"/>
      <c r="E90" s="4"/>
      <c r="F90" s="6">
        <f t="shared" si="24"/>
        <v>-394315.61265281681</v>
      </c>
      <c r="G90" s="7">
        <f t="shared" si="25"/>
        <v>-5605684.3873471832</v>
      </c>
      <c r="H90" s="6">
        <f t="shared" si="26"/>
        <v>-9.3196644920783553E-4</v>
      </c>
      <c r="J90" s="9">
        <f t="shared" si="27"/>
        <v>1200.4302882819231</v>
      </c>
      <c r="K90" s="8">
        <f t="shared" si="17"/>
        <v>-1200.4302882819231</v>
      </c>
      <c r="L90" s="9">
        <f t="shared" si="18"/>
        <v>-4.2935389977549797E-7</v>
      </c>
      <c r="M90" s="9">
        <f t="shared" si="28"/>
        <v>1000000</v>
      </c>
      <c r="O90" s="11">
        <f t="shared" si="29"/>
        <v>-211048.80764128885</v>
      </c>
      <c r="P90" s="11">
        <f t="shared" si="19"/>
        <v>-3263197.0421549557</v>
      </c>
      <c r="Q90" s="11">
        <f t="shared" si="20"/>
        <v>6.7906805674475669E-4</v>
      </c>
      <c r="R90" s="11">
        <f t="shared" si="30"/>
        <v>793764.44651371136</v>
      </c>
      <c r="U90" s="12">
        <f t="shared" si="31"/>
        <v>-604163.99000582378</v>
      </c>
      <c r="V90" s="12">
        <f t="shared" si="32"/>
        <v>-8870081.8597904202</v>
      </c>
      <c r="W90" s="12">
        <f t="shared" si="21"/>
        <v>-2.5332774636285436E-4</v>
      </c>
      <c r="X90" s="12">
        <f t="shared" si="33"/>
        <v>1793764.4465137115</v>
      </c>
      <c r="Y90" s="4"/>
    </row>
    <row r="91" spans="1:25">
      <c r="A91" s="2">
        <f t="shared" si="22"/>
        <v>3.0000000000000001E-3</v>
      </c>
      <c r="B91" s="2">
        <f t="shared" si="23"/>
        <v>1.0739999999999919</v>
      </c>
      <c r="C91" s="4">
        <v>0</v>
      </c>
      <c r="D91" s="4"/>
      <c r="E91" s="4"/>
      <c r="F91" s="6">
        <f t="shared" si="24"/>
        <v>-399165.65234123182</v>
      </c>
      <c r="G91" s="7">
        <f t="shared" si="25"/>
        <v>-5600834.3476587683</v>
      </c>
      <c r="H91" s="6">
        <f t="shared" si="26"/>
        <v>-9.3109869646183199E-4</v>
      </c>
      <c r="J91" s="9">
        <f t="shared" si="27"/>
        <v>1198.1958908354734</v>
      </c>
      <c r="K91" s="8">
        <f t="shared" si="17"/>
        <v>-1198.1958908354734</v>
      </c>
      <c r="L91" s="9">
        <f t="shared" si="18"/>
        <v>-4.2895412891909616E-7</v>
      </c>
      <c r="M91" s="9">
        <f t="shared" si="28"/>
        <v>1000000</v>
      </c>
      <c r="O91" s="11">
        <f t="shared" si="29"/>
        <v>-212999.36222448768</v>
      </c>
      <c r="P91" s="11">
        <f t="shared" si="19"/>
        <v>-3254779.7679872033</v>
      </c>
      <c r="Q91" s="11">
        <f t="shared" si="20"/>
        <v>6.7893754021027637E-4</v>
      </c>
      <c r="R91" s="11">
        <f t="shared" si="30"/>
        <v>792286.98858076346</v>
      </c>
      <c r="U91" s="12">
        <f t="shared" si="31"/>
        <v>-610966.81867488404</v>
      </c>
      <c r="V91" s="12">
        <f t="shared" si="32"/>
        <v>-8856812.3115368076</v>
      </c>
      <c r="W91" s="12">
        <f t="shared" si="21"/>
        <v>-2.5259011038047475E-4</v>
      </c>
      <c r="X91" s="12">
        <f t="shared" si="33"/>
        <v>1792286.9885807633</v>
      </c>
      <c r="Y91" s="4"/>
    </row>
    <row r="92" spans="1:25">
      <c r="A92" s="2">
        <f t="shared" si="22"/>
        <v>3.0000000000000001E-3</v>
      </c>
      <c r="B92" s="2">
        <f t="shared" si="23"/>
        <v>1.0749999999999917</v>
      </c>
      <c r="C92" s="4">
        <v>0</v>
      </c>
      <c r="D92" s="4"/>
      <c r="E92" s="4"/>
      <c r="F92" s="6">
        <f t="shared" si="24"/>
        <v>-404002.16333149077</v>
      </c>
      <c r="G92" s="7">
        <f t="shared" si="25"/>
        <v>-5595997.8366685091</v>
      </c>
      <c r="H92" s="6">
        <f t="shared" si="26"/>
        <v>-9.3023255813954209E-4</v>
      </c>
      <c r="J92" s="9">
        <f t="shared" si="27"/>
        <v>1195.9677260160854</v>
      </c>
      <c r="K92" s="8">
        <f t="shared" si="17"/>
        <v>-1195.9677260160854</v>
      </c>
      <c r="L92" s="9">
        <f t="shared" si="18"/>
        <v>-4.2855510182242731E-7</v>
      </c>
      <c r="M92" s="9">
        <f t="shared" si="28"/>
        <v>1000000</v>
      </c>
      <c r="O92" s="11">
        <f t="shared" si="29"/>
        <v>-214928.85956215256</v>
      </c>
      <c r="P92" s="11">
        <f t="shared" si="19"/>
        <v>-3246401.5893291929</v>
      </c>
      <c r="Q92" s="11">
        <f t="shared" si="20"/>
        <v>6.7880586818220071E-4</v>
      </c>
      <c r="R92" s="11">
        <f t="shared" si="30"/>
        <v>790813.65186819667</v>
      </c>
      <c r="U92" s="12">
        <f t="shared" si="31"/>
        <v>-617735.05516762729</v>
      </c>
      <c r="V92" s="12">
        <f t="shared" si="32"/>
        <v>-8843595.3937237188</v>
      </c>
      <c r="W92" s="12">
        <f t="shared" si="21"/>
        <v>-2.5185524505916376E-4</v>
      </c>
      <c r="X92" s="12">
        <f t="shared" si="33"/>
        <v>1790813.6518681967</v>
      </c>
      <c r="Y92" s="4"/>
    </row>
    <row r="93" spans="1:25">
      <c r="A93" s="2">
        <f t="shared" si="22"/>
        <v>3.0000000000000001E-3</v>
      </c>
      <c r="B93" s="2">
        <f t="shared" si="23"/>
        <v>1.0759999999999916</v>
      </c>
      <c r="C93" s="4">
        <v>0</v>
      </c>
      <c r="D93" s="4"/>
      <c r="E93" s="4"/>
      <c r="F93" s="6">
        <f t="shared" si="24"/>
        <v>-408825.19589277479</v>
      </c>
      <c r="G93" s="7">
        <f t="shared" si="25"/>
        <v>-5591174.8041072246</v>
      </c>
      <c r="H93" s="6">
        <f t="shared" si="26"/>
        <v>-9.2936802973978417E-4</v>
      </c>
      <c r="J93" s="9">
        <f t="shared" si="27"/>
        <v>1193.7457706649118</v>
      </c>
      <c r="K93" s="8">
        <f t="shared" si="17"/>
        <v>-1193.7457706649118</v>
      </c>
      <c r="L93" s="9">
        <f t="shared" si="18"/>
        <v>-4.2815681641181168E-7</v>
      </c>
      <c r="M93" s="9">
        <f t="shared" si="28"/>
        <v>1000000</v>
      </c>
      <c r="O93" s="11">
        <f t="shared" si="29"/>
        <v>-216837.4503295949</v>
      </c>
      <c r="P93" s="11">
        <f t="shared" si="19"/>
        <v>-3238062.2884800383</v>
      </c>
      <c r="Q93" s="11">
        <f t="shared" si="20"/>
        <v>6.7867304907311815E-4</v>
      </c>
      <c r="R93" s="11">
        <f t="shared" si="30"/>
        <v>789344.42106261058</v>
      </c>
      <c r="U93" s="12">
        <f t="shared" si="31"/>
        <v>-624468.90045170474</v>
      </c>
      <c r="V93" s="12">
        <f t="shared" si="32"/>
        <v>-8830430.8383579273</v>
      </c>
      <c r="W93" s="12">
        <f t="shared" si="21"/>
        <v>-2.5112313748307778E-4</v>
      </c>
      <c r="X93" s="12">
        <f t="shared" si="33"/>
        <v>1789344.4210626106</v>
      </c>
      <c r="Y93" s="4"/>
    </row>
    <row r="94" spans="1:25">
      <c r="A94" s="2">
        <f t="shared" si="22"/>
        <v>3.0000000000000001E-3</v>
      </c>
      <c r="B94" s="2">
        <f t="shared" si="23"/>
        <v>1.0769999999999915</v>
      </c>
      <c r="C94" s="4">
        <v>0</v>
      </c>
      <c r="D94" s="4"/>
      <c r="E94" s="4"/>
      <c r="F94" s="6">
        <f t="shared" si="24"/>
        <v>-413634.80006099731</v>
      </c>
      <c r="G94" s="7">
        <f t="shared" si="25"/>
        <v>-5586365.1999390023</v>
      </c>
      <c r="H94" s="6">
        <f t="shared" si="26"/>
        <v>-9.2850510677809465E-4</v>
      </c>
      <c r="J94" s="9">
        <f t="shared" si="27"/>
        <v>1191.530001730571</v>
      </c>
      <c r="K94" s="8">
        <f t="shared" si="17"/>
        <v>-1191.530001730571</v>
      </c>
      <c r="L94" s="9">
        <f t="shared" si="18"/>
        <v>-4.2775927062127157E-7</v>
      </c>
      <c r="M94" s="9">
        <f t="shared" si="28"/>
        <v>1000000</v>
      </c>
      <c r="O94" s="11">
        <f t="shared" si="29"/>
        <v>-218725.28410016478</v>
      </c>
      <c r="P94" s="11">
        <f t="shared" si="19"/>
        <v>-3229761.6491518389</v>
      </c>
      <c r="Q94" s="11">
        <f t="shared" si="20"/>
        <v>6.7853909124030733E-4</v>
      </c>
      <c r="R94" s="11">
        <f t="shared" si="30"/>
        <v>787879.28092166455</v>
      </c>
      <c r="U94" s="12">
        <f t="shared" si="31"/>
        <v>-631168.55415943149</v>
      </c>
      <c r="V94" s="12">
        <f t="shared" si="32"/>
        <v>-8817318.3790925723</v>
      </c>
      <c r="W94" s="12">
        <f t="shared" si="21"/>
        <v>-2.5039377480840863E-4</v>
      </c>
      <c r="X94" s="12">
        <f t="shared" si="33"/>
        <v>1787879.2809216646</v>
      </c>
      <c r="Y94" s="4"/>
    </row>
    <row r="95" spans="1:25">
      <c r="A95" s="2">
        <f t="shared" si="22"/>
        <v>3.0000000000000001E-3</v>
      </c>
      <c r="B95" s="2">
        <f t="shared" si="23"/>
        <v>1.0779999999999914</v>
      </c>
      <c r="C95" s="4">
        <v>0</v>
      </c>
      <c r="D95" s="4"/>
      <c r="E95" s="4"/>
      <c r="F95" s="6">
        <f t="shared" si="24"/>
        <v>-418431.02564010193</v>
      </c>
      <c r="G95" s="7">
        <f t="shared" si="25"/>
        <v>-5581568.9743598988</v>
      </c>
      <c r="H95" s="6">
        <f t="shared" si="26"/>
        <v>-9.2764378478664932E-4</v>
      </c>
      <c r="J95" s="9">
        <f t="shared" si="27"/>
        <v>1189.3203962685479</v>
      </c>
      <c r="K95" s="8">
        <f t="shared" si="17"/>
        <v>-1189.3203962685479</v>
      </c>
      <c r="L95" s="9">
        <f t="shared" si="18"/>
        <v>-4.2736246239249487E-7</v>
      </c>
      <c r="M95" s="9">
        <f t="shared" si="28"/>
        <v>1000000</v>
      </c>
      <c r="O95" s="11">
        <f t="shared" si="29"/>
        <v>-220592.50935399221</v>
      </c>
      <c r="P95" s="11">
        <f t="shared" si="19"/>
        <v>-3221499.4564592051</v>
      </c>
      <c r="Q95" s="11">
        <f t="shared" si="20"/>
        <v>6.7840400298612694E-4</v>
      </c>
      <c r="R95" s="11">
        <f t="shared" si="30"/>
        <v>786418.21627368208</v>
      </c>
      <c r="U95" s="12">
        <f t="shared" si="31"/>
        <v>-637834.21459782566</v>
      </c>
      <c r="V95" s="12">
        <f t="shared" si="32"/>
        <v>-8804257.7512153722</v>
      </c>
      <c r="W95" s="12">
        <f t="shared" si="21"/>
        <v>-2.4966714426291484E-4</v>
      </c>
      <c r="X95" s="12">
        <f t="shared" si="33"/>
        <v>1786418.2162736822</v>
      </c>
      <c r="Y95" s="4"/>
    </row>
    <row r="96" spans="1:25">
      <c r="A96" s="2">
        <f t="shared" si="22"/>
        <v>3.0000000000000001E-3</v>
      </c>
      <c r="B96" s="2">
        <f t="shared" si="23"/>
        <v>1.0789999999999913</v>
      </c>
      <c r="C96" s="4">
        <v>0</v>
      </c>
      <c r="D96" s="4"/>
      <c r="E96" s="4"/>
      <c r="F96" s="6">
        <f t="shared" si="24"/>
        <v>-423213.92220335087</v>
      </c>
      <c r="G96" s="7">
        <f t="shared" si="25"/>
        <v>-5576786.0777966492</v>
      </c>
      <c r="H96" s="6">
        <f t="shared" si="26"/>
        <v>-9.2678405931418729E-4</v>
      </c>
      <c r="J96" s="9">
        <f t="shared" si="27"/>
        <v>1187.1169314406038</v>
      </c>
      <c r="K96" s="8">
        <f t="shared" si="17"/>
        <v>-1187.1169314406038</v>
      </c>
      <c r="L96" s="9">
        <f t="shared" si="18"/>
        <v>-4.2696638967480033E-7</v>
      </c>
      <c r="M96" s="9">
        <f t="shared" si="28"/>
        <v>1000000</v>
      </c>
      <c r="O96" s="11">
        <f t="shared" si="29"/>
        <v>-222439.2734866525</v>
      </c>
      <c r="P96" s="11">
        <f t="shared" si="19"/>
        <v>-3213275.4969088798</v>
      </c>
      <c r="Q96" s="11">
        <f t="shared" si="20"/>
        <v>6.7826779255840332E-4</v>
      </c>
      <c r="R96" s="11">
        <f t="shared" si="30"/>
        <v>784961.21201725909</v>
      </c>
      <c r="U96" s="12">
        <f t="shared" si="31"/>
        <v>-644466.0787585628</v>
      </c>
      <c r="V96" s="12">
        <f t="shared" si="32"/>
        <v>-8791248.6916369703</v>
      </c>
      <c r="W96" s="12">
        <f t="shared" si="21"/>
        <v>-2.4894323314545873E-4</v>
      </c>
      <c r="X96" s="12">
        <f t="shared" si="33"/>
        <v>1784961.2120172591</v>
      </c>
      <c r="Y96" s="4"/>
    </row>
    <row r="97" spans="1:25">
      <c r="A97" s="2">
        <f t="shared" si="22"/>
        <v>3.0000000000000001E-3</v>
      </c>
      <c r="B97" s="2">
        <f t="shared" si="23"/>
        <v>1.0799999999999912</v>
      </c>
      <c r="C97" s="4">
        <v>0</v>
      </c>
      <c r="D97" s="4"/>
      <c r="E97" s="4"/>
      <c r="F97" s="6">
        <f t="shared" si="24"/>
        <v>-427983.53909460839</v>
      </c>
      <c r="G97" s="7">
        <f t="shared" si="25"/>
        <v>-5572016.4609053917</v>
      </c>
      <c r="H97" s="6">
        <f t="shared" si="26"/>
        <v>-9.2592592592593355E-4</v>
      </c>
      <c r="J97" s="9">
        <f t="shared" si="27"/>
        <v>1184.9195845141803</v>
      </c>
      <c r="K97" s="8">
        <f t="shared" si="17"/>
        <v>-1184.9195845141803</v>
      </c>
      <c r="L97" s="9">
        <f t="shared" si="18"/>
        <v>-4.2657105042510152E-7</v>
      </c>
      <c r="M97" s="9">
        <f t="shared" si="28"/>
        <v>1000000</v>
      </c>
      <c r="O97" s="11">
        <f t="shared" si="29"/>
        <v>-224265.72281775714</v>
      </c>
      <c r="P97" s="11">
        <f t="shared" si="19"/>
        <v>-3205089.5583894318</v>
      </c>
      <c r="Q97" s="11">
        <f t="shared" si="20"/>
        <v>6.7813046815081389E-4</v>
      </c>
      <c r="R97" s="11">
        <f t="shared" si="30"/>
        <v>783508.25312087254</v>
      </c>
      <c r="U97" s="12">
        <f t="shared" si="31"/>
        <v>-651064.34232785134</v>
      </c>
      <c r="V97" s="12">
        <f t="shared" si="32"/>
        <v>-8778290.9388793372</v>
      </c>
      <c r="W97" s="12">
        <f t="shared" si="21"/>
        <v>-2.482220288255448E-4</v>
      </c>
      <c r="X97" s="12">
        <f t="shared" si="33"/>
        <v>1783508.2531208727</v>
      </c>
      <c r="Y97" s="4"/>
    </row>
    <row r="98" spans="1:25">
      <c r="A98" s="2">
        <f t="shared" si="22"/>
        <v>3.0000000000000001E-3</v>
      </c>
      <c r="B98" s="2">
        <f t="shared" si="23"/>
        <v>1.0809999999999911</v>
      </c>
      <c r="C98" s="4">
        <v>0</v>
      </c>
      <c r="D98" s="4"/>
      <c r="E98" s="4"/>
      <c r="F98" s="6">
        <f t="shared" si="24"/>
        <v>-432739.92542961001</v>
      </c>
      <c r="G98" s="7">
        <f t="shared" si="25"/>
        <v>-5567260.0745703904</v>
      </c>
      <c r="H98" s="6">
        <f t="shared" si="26"/>
        <v>-9.250693802035229E-4</v>
      </c>
      <c r="J98" s="9">
        <f t="shared" si="27"/>
        <v>1182.7283328618191</v>
      </c>
      <c r="K98" s="8">
        <f t="shared" si="17"/>
        <v>-1182.7283328618191</v>
      </c>
      <c r="L98" s="9">
        <f t="shared" si="18"/>
        <v>-4.2617644260787201E-7</v>
      </c>
      <c r="M98" s="9">
        <f t="shared" si="28"/>
        <v>1000000</v>
      </c>
      <c r="O98" s="11">
        <f t="shared" si="29"/>
        <v>-226072.00259946537</v>
      </c>
      <c r="P98" s="11">
        <f t="shared" si="19"/>
        <v>-3196941.4301610547</v>
      </c>
      <c r="Q98" s="11">
        <f t="shared" si="20"/>
        <v>6.7799203790327002E-4</v>
      </c>
      <c r="R98" s="11">
        <f t="shared" si="30"/>
        <v>782059.32462249382</v>
      </c>
      <c r="U98" s="12">
        <f t="shared" si="31"/>
        <v>-657629.19969621359</v>
      </c>
      <c r="V98" s="12">
        <f t="shared" si="32"/>
        <v>-8765384.2330643069</v>
      </c>
      <c r="W98" s="12">
        <f t="shared" si="21"/>
        <v>-2.4750351874286078E-4</v>
      </c>
      <c r="X98" s="12">
        <f t="shared" si="33"/>
        <v>1782059.3246224937</v>
      </c>
      <c r="Y98" s="4"/>
    </row>
    <row r="99" spans="1:25">
      <c r="A99" s="2">
        <f t="shared" si="22"/>
        <v>3.0000000000000001E-3</v>
      </c>
      <c r="B99" s="2">
        <f t="shared" si="23"/>
        <v>1.081999999999991</v>
      </c>
      <c r="C99" s="4">
        <v>0</v>
      </c>
      <c r="D99" s="4"/>
      <c r="E99" s="4"/>
      <c r="F99" s="6">
        <f t="shared" si="24"/>
        <v>-437483.13009723037</v>
      </c>
      <c r="G99" s="7">
        <f t="shared" si="25"/>
        <v>-5562516.86990277</v>
      </c>
      <c r="H99" s="6">
        <f t="shared" si="26"/>
        <v>-9.2421441774492451E-4</v>
      </c>
      <c r="J99" s="9">
        <f t="shared" si="27"/>
        <v>1180.5431539605754</v>
      </c>
      <c r="K99" s="8">
        <f t="shared" si="17"/>
        <v>-1180.5431539605754</v>
      </c>
      <c r="L99" s="9">
        <f t="shared" si="18"/>
        <v>-4.2578256419511063E-7</v>
      </c>
      <c r="M99" s="9">
        <f t="shared" si="28"/>
        <v>1000000</v>
      </c>
      <c r="O99" s="11">
        <f t="shared" si="29"/>
        <v>-227858.25702493012</v>
      </c>
      <c r="P99" s="11">
        <f t="shared" si="19"/>
        <v>-3188830.9028454293</v>
      </c>
      <c r="Q99" s="11">
        <f t="shared" si="20"/>
        <v>6.7785250990229351E-4</v>
      </c>
      <c r="R99" s="11">
        <f t="shared" si="30"/>
        <v>780614.41162920231</v>
      </c>
      <c r="U99" s="12">
        <f t="shared" si="31"/>
        <v>-664160.84396819992</v>
      </c>
      <c r="V99" s="12">
        <f t="shared" si="32"/>
        <v>-8752528.3159021605</v>
      </c>
      <c r="W99" s="12">
        <f t="shared" si="21"/>
        <v>-2.4678769040682616E-4</v>
      </c>
      <c r="X99" s="12">
        <f t="shared" si="33"/>
        <v>1780614.4116292023</v>
      </c>
      <c r="Y99" s="4"/>
    </row>
    <row r="100" spans="1:25">
      <c r="A100" s="2">
        <f t="shared" si="22"/>
        <v>3.0000000000000001E-3</v>
      </c>
      <c r="B100" s="2">
        <f t="shared" si="23"/>
        <v>1.0829999999999909</v>
      </c>
      <c r="C100" s="4">
        <v>0</v>
      </c>
      <c r="D100" s="4"/>
      <c r="E100" s="4"/>
      <c r="F100" s="6">
        <f t="shared" si="24"/>
        <v>-442213.20176073717</v>
      </c>
      <c r="G100" s="7">
        <f t="shared" si="25"/>
        <v>-5557786.7982392628</v>
      </c>
      <c r="H100" s="6">
        <f t="shared" si="26"/>
        <v>-9.2336103416436604E-4</v>
      </c>
      <c r="J100" s="9">
        <f t="shared" si="27"/>
        <v>1178.3640253914402</v>
      </c>
      <c r="K100" s="8">
        <f t="shared" si="17"/>
        <v>-1178.3640253914402</v>
      </c>
      <c r="L100" s="9">
        <f t="shared" si="18"/>
        <v>-4.2538941316630636E-7</v>
      </c>
      <c r="M100" s="9">
        <f t="shared" si="28"/>
        <v>1000000</v>
      </c>
      <c r="O100" s="11">
        <f t="shared" si="29"/>
        <v>-229624.62923666392</v>
      </c>
      <c r="P100" s="11">
        <f t="shared" si="19"/>
        <v>-3180757.7684156871</v>
      </c>
      <c r="Q100" s="11">
        <f t="shared" si="20"/>
        <v>6.7771189218139344E-4</v>
      </c>
      <c r="R100" s="11">
        <f t="shared" si="30"/>
        <v>779173.49931680365</v>
      </c>
      <c r="U100" s="12">
        <f t="shared" si="31"/>
        <v>-670659.46697200963</v>
      </c>
      <c r="V100" s="12">
        <f t="shared" si="32"/>
        <v>-8739722.930680342</v>
      </c>
      <c r="W100" s="12">
        <f t="shared" si="21"/>
        <v>-2.4607453139613889E-4</v>
      </c>
      <c r="X100" s="12">
        <f t="shared" si="33"/>
        <v>1779173.4993168036</v>
      </c>
      <c r="Y100" s="4"/>
    </row>
    <row r="101" spans="1:25">
      <c r="A101" s="2">
        <f t="shared" si="22"/>
        <v>3.0000000000000001E-3</v>
      </c>
      <c r="B101" s="2">
        <f t="shared" si="23"/>
        <v>1.0839999999999907</v>
      </c>
      <c r="C101" s="4">
        <v>0</v>
      </c>
      <c r="D101" s="4"/>
      <c r="E101" s="4"/>
      <c r="F101" s="6">
        <f t="shared" si="24"/>
        <v>-446930.18885904067</v>
      </c>
      <c r="G101" s="7">
        <f t="shared" si="25"/>
        <v>-5553069.8111409592</v>
      </c>
      <c r="H101" s="6">
        <f t="shared" si="26"/>
        <v>-9.2250922509225881E-4</v>
      </c>
      <c r="J101" s="9">
        <f t="shared" si="27"/>
        <v>1176.1909248387658</v>
      </c>
      <c r="K101" s="8">
        <f t="shared" si="17"/>
        <v>-1176.1909248387658</v>
      </c>
      <c r="L101" s="9">
        <f t="shared" si="18"/>
        <v>-4.2499698750840377E-7</v>
      </c>
      <c r="M101" s="9">
        <f t="shared" si="28"/>
        <v>1000000</v>
      </c>
      <c r="O101" s="11">
        <f t="shared" si="29"/>
        <v>-231371.26133483488</v>
      </c>
      <c r="P101" s="11">
        <f t="shared" si="19"/>
        <v>-3172721.8201864436</v>
      </c>
      <c r="Q101" s="11">
        <f t="shared" si="20"/>
        <v>6.7757019272143783E-4</v>
      </c>
      <c r="R101" s="11">
        <f t="shared" si="30"/>
        <v>777736.5729294488</v>
      </c>
      <c r="U101" s="12">
        <f t="shared" si="31"/>
        <v>-677125.25926903682</v>
      </c>
      <c r="V101" s="12">
        <f t="shared" si="32"/>
        <v>-8726967.8222522419</v>
      </c>
      <c r="W101" s="12">
        <f t="shared" si="21"/>
        <v>-2.4536402935832944E-4</v>
      </c>
      <c r="X101" s="12">
        <f t="shared" si="33"/>
        <v>1777736.5729294489</v>
      </c>
      <c r="Y101" s="4"/>
    </row>
    <row r="102" spans="1:25">
      <c r="A102" s="2">
        <f t="shared" si="22"/>
        <v>3.0000000000000001E-3</v>
      </c>
      <c r="B102" s="2">
        <f t="shared" si="23"/>
        <v>1.0849999999999906</v>
      </c>
      <c r="C102" s="4">
        <v>0</v>
      </c>
      <c r="D102" s="4"/>
      <c r="E102" s="4"/>
      <c r="F102" s="6">
        <f t="shared" si="24"/>
        <v>-451634.13960793219</v>
      </c>
      <c r="G102" s="7">
        <f t="shared" si="25"/>
        <v>-5548365.8603920676</v>
      </c>
      <c r="H102" s="6">
        <f t="shared" si="26"/>
        <v>-9.2165898617512323E-4</v>
      </c>
      <c r="J102" s="9">
        <f t="shared" si="27"/>
        <v>1174.0238300896954</v>
      </c>
      <c r="K102" s="8">
        <f t="shared" si="17"/>
        <v>-1174.0238300896954</v>
      </c>
      <c r="L102" s="9">
        <f t="shared" si="18"/>
        <v>-4.246052852157694E-7</v>
      </c>
      <c r="M102" s="9">
        <f t="shared" si="28"/>
        <v>1000000</v>
      </c>
      <c r="O102" s="11">
        <f t="shared" si="29"/>
        <v>-233098.29438548934</v>
      </c>
      <c r="P102" s="11">
        <f t="shared" si="19"/>
        <v>-3164722.8528039344</v>
      </c>
      <c r="Q102" s="11">
        <f t="shared" si="20"/>
        <v>6.7742741945102283E-4</v>
      </c>
      <c r="R102" s="11">
        <f t="shared" si="30"/>
        <v>776303.61777925782</v>
      </c>
      <c r="U102" s="12">
        <f t="shared" si="31"/>
        <v>-683558.41016333178</v>
      </c>
      <c r="V102" s="12">
        <f t="shared" si="32"/>
        <v>-8714262.7370260917</v>
      </c>
      <c r="W102" s="12">
        <f t="shared" si="21"/>
        <v>-2.4465617200931618E-4</v>
      </c>
      <c r="X102" s="12">
        <f t="shared" si="33"/>
        <v>1776303.6177792577</v>
      </c>
      <c r="Y102" s="4"/>
    </row>
    <row r="103" spans="1:25">
      <c r="A103" s="2">
        <f t="shared" si="22"/>
        <v>3.0000000000000001E-3</v>
      </c>
      <c r="B103" s="2">
        <f t="shared" si="23"/>
        <v>1.0859999999999905</v>
      </c>
      <c r="C103" s="4">
        <v>0</v>
      </c>
      <c r="D103" s="4"/>
      <c r="E103" s="4"/>
      <c r="F103" s="6">
        <f t="shared" si="24"/>
        <v>-456325.10200131894</v>
      </c>
      <c r="G103" s="7">
        <f t="shared" si="25"/>
        <v>-5543674.8979986813</v>
      </c>
      <c r="H103" s="6">
        <f t="shared" si="26"/>
        <v>-9.208103130755145E-4</v>
      </c>
      <c r="J103" s="9">
        <f t="shared" si="27"/>
        <v>1171.8627190335917</v>
      </c>
      <c r="K103" s="8">
        <f t="shared" si="17"/>
        <v>-1171.8627190335917</v>
      </c>
      <c r="L103" s="9">
        <f t="shared" si="18"/>
        <v>-4.2421430429015644E-7</v>
      </c>
      <c r="M103" s="9">
        <f t="shared" si="28"/>
        <v>1000000</v>
      </c>
      <c r="O103" s="11">
        <f t="shared" si="29"/>
        <v>-234805.86842870776</v>
      </c>
      <c r="P103" s="11">
        <f t="shared" si="19"/>
        <v>-3156760.6622362006</v>
      </c>
      <c r="Q103" s="11">
        <f t="shared" si="20"/>
        <v>6.7728358024684112E-4</v>
      </c>
      <c r="R103" s="11">
        <f t="shared" si="30"/>
        <v>774874.61924594198</v>
      </c>
      <c r="U103" s="12">
        <f t="shared" si="31"/>
        <v>-689959.10771099315</v>
      </c>
      <c r="V103" s="12">
        <f t="shared" si="32"/>
        <v>-8701607.4229539149</v>
      </c>
      <c r="W103" s="12">
        <f t="shared" si="21"/>
        <v>-2.4395094713296358E-4</v>
      </c>
      <c r="X103" s="12">
        <f t="shared" si="33"/>
        <v>1774874.619245942</v>
      </c>
      <c r="Y103" s="4"/>
    </row>
    <row r="104" spans="1:25">
      <c r="A104" s="2">
        <f t="shared" si="22"/>
        <v>3.0000000000000001E-3</v>
      </c>
      <c r="B104" s="2">
        <f t="shared" si="23"/>
        <v>1.0869999999999904</v>
      </c>
      <c r="C104" s="4">
        <v>0</v>
      </c>
      <c r="D104" s="4"/>
      <c r="E104" s="4"/>
      <c r="F104" s="6">
        <f t="shared" si="24"/>
        <v>-461003.12381244526</v>
      </c>
      <c r="G104" s="7">
        <f t="shared" si="25"/>
        <v>-5538996.8761875546</v>
      </c>
      <c r="H104" s="6">
        <f t="shared" si="26"/>
        <v>-9.1996320147194925E-4</v>
      </c>
      <c r="J104" s="9">
        <f t="shared" si="27"/>
        <v>1169.7075696614772</v>
      </c>
      <c r="K104" s="8">
        <f t="shared" si="17"/>
        <v>-1169.7075696614772</v>
      </c>
      <c r="L104" s="9">
        <f t="shared" si="18"/>
        <v>-4.2382404274067143E-7</v>
      </c>
      <c r="M104" s="9">
        <f t="shared" si="28"/>
        <v>1000000</v>
      </c>
      <c r="O104" s="11">
        <f t="shared" si="29"/>
        <v>-236494.1224866861</v>
      </c>
      <c r="P104" s="11">
        <f t="shared" si="19"/>
        <v>-3148835.0457633869</v>
      </c>
      <c r="Q104" s="11">
        <f t="shared" si="20"/>
        <v>6.7713868293404404E-4</v>
      </c>
      <c r="R104" s="11">
        <f t="shared" si="30"/>
        <v>773449.56277643295</v>
      </c>
      <c r="U104" s="12">
        <f t="shared" si="31"/>
        <v>-696327.53872946987</v>
      </c>
      <c r="V104" s="12">
        <f t="shared" si="32"/>
        <v>-8689001.6295206025</v>
      </c>
      <c r="W104" s="12">
        <f t="shared" si="21"/>
        <v>-2.4324834258064587E-4</v>
      </c>
      <c r="X104" s="12">
        <f t="shared" si="33"/>
        <v>1773449.5627764328</v>
      </c>
      <c r="Y104" s="4"/>
    </row>
    <row r="105" spans="1:25">
      <c r="A105" s="2">
        <f t="shared" si="22"/>
        <v>3.0000000000000001E-3</v>
      </c>
      <c r="B105" s="2">
        <f t="shared" si="23"/>
        <v>1.0879999999999903</v>
      </c>
      <c r="C105" s="4">
        <v>0</v>
      </c>
      <c r="D105" s="4"/>
      <c r="E105" s="4"/>
      <c r="F105" s="6">
        <f t="shared" si="24"/>
        <v>-465668.25259511068</v>
      </c>
      <c r="G105" s="7">
        <f t="shared" si="25"/>
        <v>-5534331.7474048892</v>
      </c>
      <c r="H105" s="6">
        <f t="shared" si="26"/>
        <v>-9.1911764705883176E-4</v>
      </c>
      <c r="J105" s="9">
        <f t="shared" si="27"/>
        <v>1167.558360065472</v>
      </c>
      <c r="K105" s="8">
        <f t="shared" si="17"/>
        <v>-1167.558360065472</v>
      </c>
      <c r="L105" s="9">
        <f t="shared" si="18"/>
        <v>-4.2343449858374079E-7</v>
      </c>
      <c r="M105" s="9">
        <f t="shared" si="28"/>
        <v>1000000</v>
      </c>
      <c r="O105" s="11">
        <f t="shared" si="29"/>
        <v>-238163.19457174596</v>
      </c>
      <c r="P105" s="11">
        <f t="shared" si="19"/>
        <v>-3140945.8019681065</v>
      </c>
      <c r="Q105" s="11">
        <f t="shared" si="20"/>
        <v>6.7699273528660326E-4</v>
      </c>
      <c r="R105" s="11">
        <f t="shared" si="30"/>
        <v>772028.43388451147</v>
      </c>
      <c r="U105" s="12">
        <f t="shared" si="31"/>
        <v>-702663.88880679116</v>
      </c>
      <c r="V105" s="12">
        <f t="shared" si="32"/>
        <v>-8676445.1077330615</v>
      </c>
      <c r="W105" s="12">
        <f t="shared" si="21"/>
        <v>-2.4254834627081224E-4</v>
      </c>
      <c r="X105" s="12">
        <f t="shared" si="33"/>
        <v>1772028.4338845115</v>
      </c>
      <c r="Y105" s="4"/>
    </row>
    <row r="106" spans="1:25">
      <c r="A106" s="2">
        <f t="shared" si="22"/>
        <v>3.0000000000000001E-3</v>
      </c>
      <c r="B106" s="2">
        <f t="shared" si="23"/>
        <v>1.0889999999999902</v>
      </c>
      <c r="C106" s="4">
        <v>0</v>
      </c>
      <c r="D106" s="4"/>
      <c r="E106" s="4"/>
      <c r="F106" s="6">
        <f t="shared" si="24"/>
        <v>-470320.53568487777</v>
      </c>
      <c r="G106" s="7">
        <f t="shared" si="25"/>
        <v>-5529679.4643151229</v>
      </c>
      <c r="H106" s="6">
        <f t="shared" si="26"/>
        <v>-9.1827364554638116E-4</v>
      </c>
      <c r="J106" s="9">
        <f t="shared" si="27"/>
        <v>1165.4150684382371</v>
      </c>
      <c r="K106" s="8">
        <f t="shared" si="17"/>
        <v>-1165.4150684382371</v>
      </c>
      <c r="L106" s="9">
        <f t="shared" si="18"/>
        <v>-4.2304566984307622E-7</v>
      </c>
      <c r="M106" s="9">
        <f t="shared" si="28"/>
        <v>1000000</v>
      </c>
      <c r="O106" s="11">
        <f t="shared" si="29"/>
        <v>-239813.22169428144</v>
      </c>
      <c r="P106" s="11">
        <f t="shared" si="19"/>
        <v>-3133092.7307258821</v>
      </c>
      <c r="Q106" s="11">
        <f t="shared" si="20"/>
        <v>6.7684574502766925E-4</v>
      </c>
      <c r="R106" s="11">
        <f t="shared" si="30"/>
        <v>770611.21815043967</v>
      </c>
      <c r="U106" s="12">
        <f t="shared" si="31"/>
        <v>-708968.34231072094</v>
      </c>
      <c r="V106" s="12">
        <f t="shared" si="32"/>
        <v>-8663937.6101094428</v>
      </c>
      <c r="W106" s="12">
        <f t="shared" si="21"/>
        <v>-2.4185094618855497E-4</v>
      </c>
      <c r="X106" s="12">
        <f t="shared" si="33"/>
        <v>1770611.2181504397</v>
      </c>
      <c r="Y106" s="4"/>
    </row>
    <row r="107" spans="1:25">
      <c r="A107" s="2">
        <f t="shared" si="22"/>
        <v>3.0000000000000001E-3</v>
      </c>
      <c r="B107" s="2">
        <f t="shared" si="23"/>
        <v>1.0899999999999901</v>
      </c>
      <c r="C107" s="4">
        <v>0</v>
      </c>
      <c r="D107" s="4"/>
      <c r="E107" s="4"/>
      <c r="F107" s="6">
        <f t="shared" si="24"/>
        <v>-474960.02020027384</v>
      </c>
      <c r="G107" s="7">
        <f t="shared" si="25"/>
        <v>-5525039.979799726</v>
      </c>
      <c r="H107" s="6">
        <f t="shared" si="26"/>
        <v>-9.1743119266055886E-4</v>
      </c>
      <c r="J107" s="9">
        <f t="shared" si="27"/>
        <v>1163.2776730724204</v>
      </c>
      <c r="K107" s="8">
        <f t="shared" si="17"/>
        <v>-1163.2776730724204</v>
      </c>
      <c r="L107" s="9">
        <f t="shared" si="18"/>
        <v>-4.2265755454964224E-7</v>
      </c>
      <c r="M107" s="9">
        <f t="shared" si="28"/>
        <v>1000000</v>
      </c>
      <c r="O107" s="11">
        <f t="shared" si="29"/>
        <v>-241444.33987063429</v>
      </c>
      <c r="P107" s="11">
        <f t="shared" si="19"/>
        <v>-3125275.6331956671</v>
      </c>
      <c r="Q107" s="11">
        <f t="shared" si="20"/>
        <v>6.7669771982992709E-4</v>
      </c>
      <c r="R107" s="11">
        <f t="shared" si="30"/>
        <v>769197.90122059383</v>
      </c>
      <c r="U107" s="12">
        <f t="shared" si="31"/>
        <v>-715241.08239783568</v>
      </c>
      <c r="V107" s="12">
        <f t="shared" si="32"/>
        <v>-8651478.8906684667</v>
      </c>
      <c r="W107" s="12">
        <f t="shared" si="21"/>
        <v>-2.4115613038518146E-4</v>
      </c>
      <c r="X107" s="12">
        <f t="shared" si="33"/>
        <v>1769197.9012205938</v>
      </c>
      <c r="Y107" s="4"/>
    </row>
    <row r="108" spans="1:25">
      <c r="A108" s="2">
        <f t="shared" si="22"/>
        <v>3.0000000000000001E-3</v>
      </c>
      <c r="B108" s="2">
        <f t="shared" si="23"/>
        <v>1.09099999999999</v>
      </c>
      <c r="C108" s="4">
        <v>0</v>
      </c>
      <c r="D108" s="4"/>
      <c r="E108" s="4"/>
      <c r="F108" s="6">
        <f t="shared" si="24"/>
        <v>-479586.75304398302</v>
      </c>
      <c r="G108" s="7">
        <f t="shared" si="25"/>
        <v>-5520413.2469560169</v>
      </c>
      <c r="H108" s="6">
        <f t="shared" si="26"/>
        <v>-9.1659028414299657E-4</v>
      </c>
      <c r="J108" s="9">
        <f t="shared" si="27"/>
        <v>1161.1461523601088</v>
      </c>
      <c r="K108" s="8">
        <f t="shared" si="17"/>
        <v>-1161.1461523601088</v>
      </c>
      <c r="L108" s="9">
        <f t="shared" si="18"/>
        <v>-4.2227015074162245E-7</v>
      </c>
      <c r="M108" s="9">
        <f t="shared" si="28"/>
        <v>1000000</v>
      </c>
      <c r="O108" s="11">
        <f t="shared" si="29"/>
        <v>-243056.68413089833</v>
      </c>
      <c r="P108" s="11">
        <f t="shared" si="19"/>
        <v>-3117494.3118104576</v>
      </c>
      <c r="Q108" s="11">
        <f t="shared" si="20"/>
        <v>6.7654866731594807E-4</v>
      </c>
      <c r="R108" s="11">
        <f t="shared" si="30"/>
        <v>767788.46880710323</v>
      </c>
      <c r="U108" s="12">
        <f t="shared" si="31"/>
        <v>-721482.29102252121</v>
      </c>
      <c r="V108" s="12">
        <f t="shared" si="32"/>
        <v>-8639068.7049188353</v>
      </c>
      <c r="W108" s="12">
        <f t="shared" si="21"/>
        <v>-2.4046388697779016E-4</v>
      </c>
      <c r="X108" s="12">
        <f t="shared" si="33"/>
        <v>1767788.4688071031</v>
      </c>
      <c r="Y108" s="4"/>
    </row>
    <row r="109" spans="1:25">
      <c r="A109" s="2">
        <f t="shared" si="22"/>
        <v>3.0000000000000001E-3</v>
      </c>
      <c r="B109" s="2">
        <f t="shared" si="23"/>
        <v>1.0919999999999899</v>
      </c>
      <c r="C109" s="4">
        <v>0</v>
      </c>
      <c r="D109" s="4"/>
      <c r="E109" s="4"/>
      <c r="F109" s="6">
        <f t="shared" si="24"/>
        <v>-484200.78090403072</v>
      </c>
      <c r="G109" s="7">
        <f t="shared" si="25"/>
        <v>-5515799.2190959696</v>
      </c>
      <c r="H109" s="6">
        <f t="shared" si="26"/>
        <v>-9.1575091575092432E-4</v>
      </c>
      <c r="J109" s="9">
        <f t="shared" si="27"/>
        <v>1159.0204847922814</v>
      </c>
      <c r="K109" s="8">
        <f t="shared" si="17"/>
        <v>-1159.0204847922814</v>
      </c>
      <c r="L109" s="9">
        <f t="shared" si="18"/>
        <v>-4.2188345646438656E-7</v>
      </c>
      <c r="M109" s="9">
        <f t="shared" si="28"/>
        <v>1000000</v>
      </c>
      <c r="O109" s="11">
        <f t="shared" si="29"/>
        <v>-244650.38852666243</v>
      </c>
      <c r="P109" s="11">
        <f t="shared" si="19"/>
        <v>-3109748.5702679632</v>
      </c>
      <c r="Q109" s="11">
        <f t="shared" si="20"/>
        <v>6.7639859505854122E-4</v>
      </c>
      <c r="R109" s="11">
        <f t="shared" si="30"/>
        <v>766382.90668748738</v>
      </c>
      <c r="U109" s="12">
        <f t="shared" si="31"/>
        <v>-727692.14894590084</v>
      </c>
      <c r="V109" s="12">
        <f t="shared" si="32"/>
        <v>-8626706.8098487258</v>
      </c>
      <c r="W109" s="12">
        <f t="shared" si="21"/>
        <v>-2.3977420414884746E-4</v>
      </c>
      <c r="X109" s="12">
        <f t="shared" si="33"/>
        <v>1766382.9066874874</v>
      </c>
      <c r="Y109" s="4"/>
    </row>
    <row r="110" spans="1:25">
      <c r="A110" s="2">
        <f t="shared" si="22"/>
        <v>3.0000000000000001E-3</v>
      </c>
      <c r="B110" s="2">
        <f t="shared" si="23"/>
        <v>1.0929999999999898</v>
      </c>
      <c r="C110" s="4">
        <v>0</v>
      </c>
      <c r="D110" s="4"/>
      <c r="E110" s="4"/>
      <c r="F110" s="6">
        <f t="shared" si="24"/>
        <v>-488802.15025496489</v>
      </c>
      <c r="G110" s="7">
        <f t="shared" si="25"/>
        <v>-5511197.8497450352</v>
      </c>
      <c r="H110" s="6">
        <f t="shared" si="26"/>
        <v>-9.1491308325709919E-4</v>
      </c>
      <c r="J110" s="9">
        <f t="shared" si="27"/>
        <v>1156.9006489582659</v>
      </c>
      <c r="K110" s="8">
        <f t="shared" si="17"/>
        <v>-1156.9006489582659</v>
      </c>
      <c r="L110" s="9">
        <f t="shared" si="18"/>
        <v>-4.2149746977045766E-7</v>
      </c>
      <c r="M110" s="9">
        <f t="shared" si="28"/>
        <v>1000000</v>
      </c>
      <c r="O110" s="11">
        <f t="shared" si="29"/>
        <v>-246225.58613868416</v>
      </c>
      <c r="P110" s="11">
        <f t="shared" si="19"/>
        <v>-3102038.2135213627</v>
      </c>
      <c r="Q110" s="11">
        <f t="shared" si="20"/>
        <v>6.7624751058109969E-4</v>
      </c>
      <c r="R110" s="11">
        <f t="shared" si="30"/>
        <v>764981.2007042974</v>
      </c>
      <c r="U110" s="12">
        <f t="shared" si="31"/>
        <v>-733870.83574469085</v>
      </c>
      <c r="V110" s="12">
        <f t="shared" si="32"/>
        <v>-8614392.9639153555</v>
      </c>
      <c r="W110" s="12">
        <f t="shared" si="21"/>
        <v>-2.3908707014576997E-4</v>
      </c>
      <c r="X110" s="12">
        <f t="shared" si="33"/>
        <v>1764981.2007042975</v>
      </c>
      <c r="Y110" s="4"/>
    </row>
    <row r="111" spans="1:25">
      <c r="A111" s="2">
        <f t="shared" si="22"/>
        <v>3.0000000000000001E-3</v>
      </c>
      <c r="B111" s="2">
        <f t="shared" si="23"/>
        <v>1.0939999999999896</v>
      </c>
      <c r="C111" s="4">
        <v>0</v>
      </c>
      <c r="D111" s="4"/>
      <c r="E111" s="4"/>
      <c r="F111" s="6">
        <f t="shared" si="24"/>
        <v>-493390.90735902247</v>
      </c>
      <c r="G111" s="7">
        <f t="shared" si="25"/>
        <v>-5506609.0926409774</v>
      </c>
      <c r="H111" s="6">
        <f t="shared" si="26"/>
        <v>-9.1407678244973445E-4</v>
      </c>
      <c r="J111" s="9">
        <f t="shared" si="27"/>
        <v>1154.7866235452007</v>
      </c>
      <c r="K111" s="8">
        <f t="shared" si="17"/>
        <v>-1154.7866235452007</v>
      </c>
      <c r="L111" s="9">
        <f t="shared" si="18"/>
        <v>-4.2111218871947914E-7</v>
      </c>
      <c r="M111" s="9">
        <f t="shared" si="28"/>
        <v>1000000</v>
      </c>
      <c r="O111" s="11">
        <f t="shared" si="29"/>
        <v>-247782.40908449513</v>
      </c>
      <c r="P111" s="11">
        <f t="shared" si="19"/>
        <v>-3094363.0477701416</v>
      </c>
      <c r="Q111" s="11">
        <f t="shared" si="20"/>
        <v>6.7609542135794597E-4</v>
      </c>
      <c r="R111" s="11">
        <f t="shared" si="30"/>
        <v>763583.33676475997</v>
      </c>
      <c r="U111" s="12">
        <f t="shared" si="31"/>
        <v>-740018.52981997235</v>
      </c>
      <c r="V111" s="12">
        <f t="shared" si="32"/>
        <v>-8602126.9270346649</v>
      </c>
      <c r="W111" s="12">
        <f t="shared" si="21"/>
        <v>-2.3840247328050796E-4</v>
      </c>
      <c r="X111" s="12">
        <f t="shared" si="33"/>
        <v>1763583.3367647598</v>
      </c>
      <c r="Y111" s="4"/>
    </row>
    <row r="112" spans="1:25">
      <c r="A112" s="2">
        <f t="shared" si="22"/>
        <v>3.0000000000000001E-3</v>
      </c>
      <c r="B112" s="2">
        <f t="shared" si="23"/>
        <v>1.0949999999999895</v>
      </c>
      <c r="C112" s="4">
        <v>0</v>
      </c>
      <c r="D112" s="4"/>
      <c r="E112" s="4"/>
      <c r="F112" s="6">
        <f t="shared" si="24"/>
        <v>-497967.09826729447</v>
      </c>
      <c r="G112" s="7">
        <f t="shared" si="25"/>
        <v>-5502032.9017327055</v>
      </c>
      <c r="H112" s="6">
        <f t="shared" si="26"/>
        <v>-9.1324200913242884E-4</v>
      </c>
      <c r="J112" s="9">
        <f t="shared" si="27"/>
        <v>1152.6783873374982</v>
      </c>
      <c r="K112" s="8">
        <f t="shared" si="17"/>
        <v>-1152.6783873374982</v>
      </c>
      <c r="L112" s="9">
        <f t="shared" si="18"/>
        <v>-4.207276113781829E-7</v>
      </c>
      <c r="M112" s="9">
        <f t="shared" si="28"/>
        <v>1000000</v>
      </c>
      <c r="O112" s="11">
        <f t="shared" si="29"/>
        <v>-249320.98852594642</v>
      </c>
      <c r="P112" s="11">
        <f t="shared" si="19"/>
        <v>-3086722.8804509942</v>
      </c>
      <c r="Q112" s="11">
        <f t="shared" si="20"/>
        <v>6.759423348146735E-4</v>
      </c>
      <c r="R112" s="11">
        <f t="shared" si="30"/>
        <v>762189.30084042321</v>
      </c>
      <c r="U112" s="12">
        <f t="shared" si="31"/>
        <v>-746135.40840590338</v>
      </c>
      <c r="V112" s="12">
        <f t="shared" si="32"/>
        <v>-8589908.4605710376</v>
      </c>
      <c r="W112" s="12">
        <f t="shared" si="21"/>
        <v>-2.377204019291335E-4</v>
      </c>
      <c r="X112" s="12">
        <f t="shared" si="33"/>
        <v>1762189.3008404232</v>
      </c>
      <c r="Y112" s="4"/>
    </row>
    <row r="113" spans="1:25">
      <c r="A113" s="2">
        <f t="shared" si="22"/>
        <v>3.0000000000000001E-3</v>
      </c>
      <c r="B113" s="2">
        <f t="shared" si="23"/>
        <v>1.0959999999999894</v>
      </c>
      <c r="C113" s="4">
        <v>0</v>
      </c>
      <c r="D113" s="4"/>
      <c r="E113" s="4"/>
      <c r="F113" s="6">
        <f t="shared" si="24"/>
        <v>-502530.7688208801</v>
      </c>
      <c r="G113" s="7">
        <f t="shared" si="25"/>
        <v>-5497469.23117912</v>
      </c>
      <c r="H113" s="6">
        <f t="shared" si="26"/>
        <v>-9.1240875912409645E-4</v>
      </c>
      <c r="J113" s="9">
        <f t="shared" si="27"/>
        <v>1150.5759192163141</v>
      </c>
      <c r="K113" s="8">
        <f t="shared" si="17"/>
        <v>-1150.5759192163141</v>
      </c>
      <c r="L113" s="9">
        <f t="shared" si="18"/>
        <v>-4.2034373582035613E-7</v>
      </c>
      <c r="M113" s="9">
        <f t="shared" si="28"/>
        <v>1000000</v>
      </c>
      <c r="O113" s="11">
        <f t="shared" si="29"/>
        <v>-250841.45467668551</v>
      </c>
      <c r="P113" s="11">
        <f t="shared" si="19"/>
        <v>-3079117.5202288078</v>
      </c>
      <c r="Q113" s="11">
        <f t="shared" si="20"/>
        <v>6.7578825832848683E-4</v>
      </c>
      <c r="R113" s="11">
        <f t="shared" si="30"/>
        <v>760799.07896680408</v>
      </c>
      <c r="U113" s="12">
        <f t="shared" si="31"/>
        <v>-752221.64757834934</v>
      </c>
      <c r="V113" s="12">
        <f t="shared" si="32"/>
        <v>-8577737.3273271434</v>
      </c>
      <c r="W113" s="12">
        <f t="shared" si="21"/>
        <v>-2.3704084453143003E-4</v>
      </c>
      <c r="X113" s="12">
        <f t="shared" si="33"/>
        <v>1760799.0789668041</v>
      </c>
      <c r="Y113" s="4"/>
    </row>
    <row r="114" spans="1:25">
      <c r="A114" s="2">
        <f t="shared" si="22"/>
        <v>3.0000000000000001E-3</v>
      </c>
      <c r="B114" s="2">
        <f t="shared" si="23"/>
        <v>1.0969999999999893</v>
      </c>
      <c r="C114" s="4">
        <v>0</v>
      </c>
      <c r="D114" s="4"/>
      <c r="E114" s="4"/>
      <c r="F114" s="6">
        <f t="shared" si="24"/>
        <v>-507081.96465203568</v>
      </c>
      <c r="G114" s="7">
        <f t="shared" si="25"/>
        <v>-5492918.0353479646</v>
      </c>
      <c r="H114" s="6">
        <f t="shared" si="26"/>
        <v>-9.1157702825889675E-4</v>
      </c>
      <c r="J114" s="9">
        <f t="shared" si="27"/>
        <v>1148.479198159017</v>
      </c>
      <c r="K114" s="8">
        <f t="shared" si="17"/>
        <v>-1148.479198159017</v>
      </c>
      <c r="L114" s="9">
        <f t="shared" si="18"/>
        <v>-4.1996056012680981E-7</v>
      </c>
      <c r="M114" s="9">
        <f t="shared" si="28"/>
        <v>1000000</v>
      </c>
      <c r="O114" s="11">
        <f t="shared" si="29"/>
        <v>-252343.93680956791</v>
      </c>
      <c r="P114" s="11">
        <f t="shared" si="19"/>
        <v>-3071546.776987718</v>
      </c>
      <c r="Q114" s="11">
        <f t="shared" si="20"/>
        <v>6.7563319922853745E-4</v>
      </c>
      <c r="R114" s="11">
        <f t="shared" si="30"/>
        <v>759412.65724303934</v>
      </c>
      <c r="U114" s="12">
        <f t="shared" si="31"/>
        <v>-758277.42226344463</v>
      </c>
      <c r="V114" s="12">
        <f t="shared" si="32"/>
        <v>-8565613.2915338427</v>
      </c>
      <c r="W114" s="12">
        <f t="shared" si="21"/>
        <v>-2.3636378959048605E-4</v>
      </c>
      <c r="X114" s="12">
        <f t="shared" si="33"/>
        <v>1759412.6572430395</v>
      </c>
      <c r="Y114" s="4"/>
    </row>
    <row r="115" spans="1:25">
      <c r="A115" s="2">
        <f t="shared" si="22"/>
        <v>3.0000000000000001E-3</v>
      </c>
      <c r="B115" s="2">
        <f t="shared" si="23"/>
        <v>1.0979999999999892</v>
      </c>
      <c r="C115" s="4">
        <v>0</v>
      </c>
      <c r="D115" s="4"/>
      <c r="E115" s="4"/>
      <c r="F115" s="6">
        <f t="shared" si="24"/>
        <v>-511620.73118531535</v>
      </c>
      <c r="G115" s="7">
        <f t="shared" si="25"/>
        <v>-5488379.2688146848</v>
      </c>
      <c r="H115" s="6">
        <f t="shared" si="26"/>
        <v>-9.1074681238616565E-4</v>
      </c>
      <c r="J115" s="9">
        <f t="shared" si="27"/>
        <v>1146.3882032386628</v>
      </c>
      <c r="K115" s="8">
        <f t="shared" si="17"/>
        <v>-1146.3882032386628</v>
      </c>
      <c r="L115" s="9">
        <f t="shared" si="18"/>
        <v>-4.1957808238534645E-7</v>
      </c>
      <c r="M115" s="9">
        <f t="shared" si="28"/>
        <v>1000000</v>
      </c>
      <c r="O115" s="11">
        <f t="shared" si="29"/>
        <v>-253828.56326401138</v>
      </c>
      <c r="P115" s="11">
        <f t="shared" si="19"/>
        <v>-3064010.461822235</v>
      </c>
      <c r="Q115" s="11">
        <f t="shared" si="20"/>
        <v>6.7547716479625884E-4</v>
      </c>
      <c r="R115" s="11">
        <f t="shared" si="30"/>
        <v>758030.02183153748</v>
      </c>
      <c r="U115" s="12">
        <f t="shared" si="31"/>
        <v>-764302.9062460881</v>
      </c>
      <c r="V115" s="12">
        <f t="shared" si="32"/>
        <v>-8553536.118840158</v>
      </c>
      <c r="W115" s="12">
        <f t="shared" si="21"/>
        <v>-2.3568922567229213E-4</v>
      </c>
      <c r="X115" s="12">
        <f t="shared" si="33"/>
        <v>1758030.0218315376</v>
      </c>
      <c r="Y115" s="4"/>
    </row>
    <row r="116" spans="1:25">
      <c r="A116" s="2">
        <f t="shared" si="22"/>
        <v>3.0000000000000001E-3</v>
      </c>
      <c r="B116" s="2">
        <f t="shared" si="23"/>
        <v>1.0989999999999891</v>
      </c>
      <c r="C116" s="4">
        <v>0</v>
      </c>
      <c r="D116" s="4"/>
      <c r="E116" s="4"/>
      <c r="F116" s="6">
        <f t="shared" si="24"/>
        <v>-516147.11363870412</v>
      </c>
      <c r="G116" s="7">
        <f t="shared" si="25"/>
        <v>-5483852.8863612963</v>
      </c>
      <c r="H116" s="6">
        <f t="shared" si="26"/>
        <v>-9.099181073703457E-4</v>
      </c>
      <c r="J116" s="9">
        <f t="shared" si="27"/>
        <v>1144.3029136234736</v>
      </c>
      <c r="K116" s="8">
        <f t="shared" si="17"/>
        <v>-1144.3029136234736</v>
      </c>
      <c r="L116" s="9">
        <f t="shared" si="18"/>
        <v>-4.1919630069072828E-7</v>
      </c>
      <c r="M116" s="9">
        <f t="shared" si="28"/>
        <v>1000000</v>
      </c>
      <c r="O116" s="11">
        <f t="shared" si="29"/>
        <v>-255295.46145328076</v>
      </c>
      <c r="P116" s="11">
        <f t="shared" si="19"/>
        <v>-3056508.3870284474</v>
      </c>
      <c r="Q116" s="11">
        <f t="shared" si="20"/>
        <v>6.7532016226569804E-4</v>
      </c>
      <c r="R116" s="11">
        <f t="shared" si="30"/>
        <v>756651.15895763389</v>
      </c>
      <c r="U116" s="12">
        <f t="shared" si="31"/>
        <v>-770298.27217836143</v>
      </c>
      <c r="V116" s="12">
        <f t="shared" si="32"/>
        <v>-8541505.5763033666</v>
      </c>
      <c r="W116" s="12">
        <f t="shared" si="21"/>
        <v>-2.3501714140533841E-4</v>
      </c>
      <c r="X116" s="12">
        <f t="shared" si="33"/>
        <v>1756651.1589576339</v>
      </c>
      <c r="Y116" s="4"/>
    </row>
    <row r="117" spans="1:25">
      <c r="A117" s="2">
        <f t="shared" si="22"/>
        <v>3.0000000000000001E-3</v>
      </c>
      <c r="B117" s="2">
        <f t="shared" si="23"/>
        <v>1.099999999999989</v>
      </c>
      <c r="C117" s="4">
        <v>0</v>
      </c>
      <c r="D117" s="4"/>
      <c r="E117" s="4"/>
      <c r="F117" s="6">
        <f t="shared" si="24"/>
        <v>-520661.15702474368</v>
      </c>
      <c r="G117" s="7">
        <f t="shared" si="25"/>
        <v>-5479338.842975256</v>
      </c>
      <c r="H117" s="6">
        <f t="shared" si="26"/>
        <v>-9.090909090909182E-4</v>
      </c>
      <c r="J117" s="9">
        <f t="shared" si="27"/>
        <v>1142.2233085763182</v>
      </c>
      <c r="K117" s="8">
        <f t="shared" si="17"/>
        <v>-1142.2233085763182</v>
      </c>
      <c r="L117" s="9">
        <f t="shared" si="18"/>
        <v>-4.1881521314464584E-7</v>
      </c>
      <c r="M117" s="9">
        <f t="shared" si="28"/>
        <v>1000000</v>
      </c>
      <c r="O117" s="11">
        <f t="shared" si="29"/>
        <v>-256744.75787171413</v>
      </c>
      <c r="P117" s="11">
        <f t="shared" si="19"/>
        <v>-3049040.3660952938</v>
      </c>
      <c r="Q117" s="11">
        <f t="shared" si="20"/>
        <v>6.7516219882384442E-4</v>
      </c>
      <c r="R117" s="11">
        <f t="shared" si="30"/>
        <v>755276.05490924721</v>
      </c>
      <c r="U117" s="12">
        <f t="shared" si="31"/>
        <v>-776263.69158788142</v>
      </c>
      <c r="V117" s="12">
        <f t="shared" si="32"/>
        <v>-8529521.4323791265</v>
      </c>
      <c r="W117" s="12">
        <f t="shared" si="21"/>
        <v>-2.3434752548021846E-4</v>
      </c>
      <c r="X117" s="12">
        <f t="shared" si="33"/>
        <v>1755276.0549092472</v>
      </c>
      <c r="Y117" s="4"/>
    </row>
    <row r="118" spans="1:25">
      <c r="A118" s="2">
        <f t="shared" si="22"/>
        <v>3.0000000000000001E-3</v>
      </c>
      <c r="B118" s="2">
        <f t="shared" si="23"/>
        <v>1.1009999999999889</v>
      </c>
      <c r="C118" s="4">
        <v>0</v>
      </c>
      <c r="D118" s="4"/>
      <c r="E118" s="4"/>
      <c r="F118" s="6">
        <f t="shared" si="24"/>
        <v>-525162.90615165245</v>
      </c>
      <c r="G118" s="7">
        <f t="shared" si="25"/>
        <v>-5474837.0938483477</v>
      </c>
      <c r="H118" s="6">
        <f t="shared" si="26"/>
        <v>-9.0826521344233434E-4</v>
      </c>
      <c r="J118" s="9">
        <f t="shared" si="27"/>
        <v>1140.1493674541973</v>
      </c>
      <c r="K118" s="8">
        <f t="shared" si="17"/>
        <v>-1140.1493674541973</v>
      </c>
      <c r="L118" s="9">
        <f t="shared" si="18"/>
        <v>-4.1843481785568621E-7</v>
      </c>
      <c r="M118" s="9">
        <f t="shared" si="28"/>
        <v>1000000</v>
      </c>
      <c r="O118" s="11">
        <f t="shared" si="29"/>
        <v>-258176.57810188521</v>
      </c>
      <c r="P118" s="11">
        <f t="shared" si="19"/>
        <v>-3041606.2136959112</v>
      </c>
      <c r="Q118" s="11">
        <f t="shared" si="20"/>
        <v>6.7500328161095675E-4</v>
      </c>
      <c r="R118" s="11">
        <f t="shared" si="30"/>
        <v>753904.69603653962</v>
      </c>
      <c r="U118" s="12">
        <f t="shared" si="31"/>
        <v>-782199.3348860835</v>
      </c>
      <c r="V118" s="12">
        <f t="shared" si="32"/>
        <v>-8517583.4569117129</v>
      </c>
      <c r="W118" s="12">
        <f t="shared" si="21"/>
        <v>-2.3368036664923333E-4</v>
      </c>
      <c r="X118" s="12">
        <f t="shared" si="33"/>
        <v>1753904.6960365395</v>
      </c>
      <c r="Y118" s="4"/>
    </row>
    <row r="119" spans="1:25">
      <c r="A119" s="2">
        <f t="shared" si="22"/>
        <v>3.0000000000000001E-3</v>
      </c>
      <c r="B119" s="2">
        <f t="shared" si="23"/>
        <v>1.1019999999999888</v>
      </c>
      <c r="C119" s="4">
        <v>0</v>
      </c>
      <c r="D119" s="4"/>
      <c r="E119" s="4"/>
      <c r="F119" s="6">
        <f t="shared" si="24"/>
        <v>-529652.40562443691</v>
      </c>
      <c r="G119" s="7">
        <f t="shared" si="25"/>
        <v>-5470347.5943755629</v>
      </c>
      <c r="H119" s="6">
        <f t="shared" si="26"/>
        <v>-9.0744101633394758E-4</v>
      </c>
      <c r="J119" s="9">
        <f t="shared" si="27"/>
        <v>1138.0810697077297</v>
      </c>
      <c r="K119" s="8">
        <f t="shared" si="17"/>
        <v>-1138.0810697077297</v>
      </c>
      <c r="L119" s="9">
        <f t="shared" si="18"/>
        <v>-4.1805511293930181E-7</v>
      </c>
      <c r="M119" s="9">
        <f t="shared" si="28"/>
        <v>1000000</v>
      </c>
      <c r="O119" s="11">
        <f t="shared" si="29"/>
        <v>-259591.04682170687</v>
      </c>
      <c r="P119" s="11">
        <f t="shared" si="19"/>
        <v>-3034205.7456790437</v>
      </c>
      <c r="Q119" s="11">
        <f t="shared" si="20"/>
        <v>6.7484341772088669E-4</v>
      </c>
      <c r="R119" s="11">
        <f t="shared" si="30"/>
        <v>752537.06875157659</v>
      </c>
      <c r="U119" s="12">
        <f t="shared" si="31"/>
        <v>-788105.37137643609</v>
      </c>
      <c r="V119" s="12">
        <f t="shared" si="32"/>
        <v>-8505691.4211243149</v>
      </c>
      <c r="W119" s="12">
        <f t="shared" si="21"/>
        <v>-2.3301565372600024E-4</v>
      </c>
      <c r="X119" s="12">
        <f t="shared" si="33"/>
        <v>1752537.0687515766</v>
      </c>
      <c r="Y119" s="4"/>
    </row>
    <row r="120" spans="1:25">
      <c r="A120" s="2">
        <f t="shared" si="22"/>
        <v>3.0000000000000001E-3</v>
      </c>
      <c r="B120" s="2">
        <f t="shared" si="23"/>
        <v>1.1029999999999887</v>
      </c>
      <c r="C120" s="4">
        <v>0</v>
      </c>
      <c r="D120" s="4"/>
      <c r="E120" s="4"/>
      <c r="F120" s="6">
        <f t="shared" si="24"/>
        <v>-534129.69984599703</v>
      </c>
      <c r="G120" s="7">
        <f t="shared" si="25"/>
        <v>-5465870.3001540033</v>
      </c>
      <c r="H120" s="6">
        <f t="shared" si="26"/>
        <v>-9.0661831368994586E-4</v>
      </c>
      <c r="J120" s="9">
        <f t="shared" si="27"/>
        <v>1136.0183948806443</v>
      </c>
      <c r="K120" s="8">
        <f t="shared" si="17"/>
        <v>-1136.0183948806443</v>
      </c>
      <c r="L120" s="9">
        <f t="shared" si="18"/>
        <v>-4.1767609651777927E-7</v>
      </c>
      <c r="M120" s="9">
        <f t="shared" si="28"/>
        <v>1000000</v>
      </c>
      <c r="O120" s="11">
        <f t="shared" si="29"/>
        <v>-260988.2878114731</v>
      </c>
      <c r="P120" s="11">
        <f t="shared" si="19"/>
        <v>-3026838.7790605309</v>
      </c>
      <c r="Q120" s="11">
        <f t="shared" si="20"/>
        <v>6.7468261420140178E-4</v>
      </c>
      <c r="R120" s="11">
        <f t="shared" si="30"/>
        <v>751173.15952799108</v>
      </c>
      <c r="U120" s="12">
        <f t="shared" si="31"/>
        <v>-793981.96926258947</v>
      </c>
      <c r="V120" s="12">
        <f t="shared" si="32"/>
        <v>-8493845.0976094157</v>
      </c>
      <c r="W120" s="12">
        <f t="shared" si="21"/>
        <v>-2.3235337558506189E-4</v>
      </c>
      <c r="X120" s="12">
        <f t="shared" si="33"/>
        <v>1751173.159527991</v>
      </c>
      <c r="Y120" s="4"/>
    </row>
    <row r="121" spans="1:25">
      <c r="A121" s="2">
        <f t="shared" si="22"/>
        <v>3.0000000000000001E-3</v>
      </c>
      <c r="B121" s="2">
        <f t="shared" si="23"/>
        <v>1.1039999999999885</v>
      </c>
      <c r="C121" s="4">
        <v>0</v>
      </c>
      <c r="D121" s="4"/>
      <c r="E121" s="4"/>
      <c r="F121" s="6">
        <f t="shared" si="24"/>
        <v>-538594.83301822247</v>
      </c>
      <c r="G121" s="7">
        <f t="shared" si="25"/>
        <v>-5461405.1669817781</v>
      </c>
      <c r="H121" s="6">
        <f t="shared" si="26"/>
        <v>-9.0579710144928481E-4</v>
      </c>
      <c r="J121" s="9">
        <f t="shared" si="27"/>
        <v>1133.9613226092749</v>
      </c>
      <c r="K121" s="8">
        <f t="shared" si="17"/>
        <v>-1133.9613226092749</v>
      </c>
      <c r="L121" s="9">
        <f t="shared" si="18"/>
        <v>-4.1729776672020888E-7</v>
      </c>
      <c r="M121" s="9">
        <f t="shared" si="28"/>
        <v>1000000</v>
      </c>
      <c r="O121" s="11">
        <f t="shared" si="29"/>
        <v>-262368.42396083969</v>
      </c>
      <c r="P121" s="11">
        <f t="shared" si="19"/>
        <v>-3019505.1320148637</v>
      </c>
      <c r="Q121" s="11">
        <f t="shared" si="20"/>
        <v>6.7452087805450298E-4</v>
      </c>
      <c r="R121" s="11">
        <f t="shared" si="30"/>
        <v>749812.95490064938</v>
      </c>
      <c r="U121" s="12">
        <f t="shared" si="31"/>
        <v>-799829.29565645289</v>
      </c>
      <c r="V121" s="12">
        <f t="shared" si="32"/>
        <v>-8482044.2603192516</v>
      </c>
      <c r="W121" s="12">
        <f t="shared" si="21"/>
        <v>-2.3169352116150202E-4</v>
      </c>
      <c r="X121" s="12">
        <f t="shared" si="33"/>
        <v>1749812.9549006494</v>
      </c>
      <c r="Y121" s="4"/>
    </row>
    <row r="122" spans="1:25">
      <c r="A122" s="2">
        <f t="shared" si="22"/>
        <v>3.0000000000000001E-3</v>
      </c>
      <c r="B122" s="2">
        <f t="shared" si="23"/>
        <v>1.1049999999999884</v>
      </c>
      <c r="C122" s="4">
        <v>0</v>
      </c>
      <c r="D122" s="4"/>
      <c r="E122" s="4"/>
      <c r="F122" s="6">
        <f t="shared" si="24"/>
        <v>-543047.84914308658</v>
      </c>
      <c r="G122" s="7">
        <f t="shared" si="25"/>
        <v>-5456952.1508569131</v>
      </c>
      <c r="H122" s="6">
        <f t="shared" si="26"/>
        <v>-9.0497737556562033E-4</v>
      </c>
      <c r="J122" s="9">
        <f t="shared" si="27"/>
        <v>1131.9098326220565</v>
      </c>
      <c r="K122" s="8">
        <f t="shared" si="17"/>
        <v>-1131.9098326220565</v>
      </c>
      <c r="L122" s="9">
        <f t="shared" si="18"/>
        <v>-4.1692012168245309E-7</v>
      </c>
      <c r="M122" s="9">
        <f t="shared" si="28"/>
        <v>1000000</v>
      </c>
      <c r="O122" s="11">
        <f t="shared" si="29"/>
        <v>-263731.57727574714</v>
      </c>
      <c r="P122" s="11">
        <f t="shared" si="19"/>
        <v>-3012204.6238668039</v>
      </c>
      <c r="Q122" s="11">
        <f t="shared" si="20"/>
        <v>6.7435821623674282E-4</v>
      </c>
      <c r="R122" s="11">
        <f t="shared" si="30"/>
        <v>748456.44146531809</v>
      </c>
      <c r="U122" s="12">
        <f t="shared" si="31"/>
        <v>-805647.51658621174</v>
      </c>
      <c r="V122" s="12">
        <f t="shared" si="32"/>
        <v>-8470288.6845563389</v>
      </c>
      <c r="W122" s="12">
        <f t="shared" si="21"/>
        <v>-2.3103607945055996E-4</v>
      </c>
      <c r="X122" s="12">
        <f t="shared" si="33"/>
        <v>1748456.4414653182</v>
      </c>
      <c r="Y122" s="4"/>
    </row>
    <row r="123" spans="1:25">
      <c r="A123" s="2">
        <f t="shared" si="22"/>
        <v>3.0000000000000001E-3</v>
      </c>
      <c r="B123" s="2">
        <f t="shared" si="23"/>
        <v>1.1059999999999883</v>
      </c>
      <c r="C123" s="4">
        <v>0</v>
      </c>
      <c r="D123" s="4"/>
      <c r="E123" s="4"/>
      <c r="F123" s="6">
        <f t="shared" si="24"/>
        <v>-547488.79202372755</v>
      </c>
      <c r="G123" s="7">
        <f t="shared" si="25"/>
        <v>-5452511.2079762723</v>
      </c>
      <c r="H123" s="6">
        <f t="shared" si="26"/>
        <v>-9.0415913200724278E-4</v>
      </c>
      <c r="J123" s="9">
        <f t="shared" si="27"/>
        <v>1129.8639047390257</v>
      </c>
      <c r="K123" s="8">
        <f t="shared" si="17"/>
        <v>-1129.8639047390257</v>
      </c>
      <c r="L123" s="9">
        <f t="shared" si="18"/>
        <v>-4.1654315954711634E-7</v>
      </c>
      <c r="M123" s="9">
        <f t="shared" si="28"/>
        <v>1000000</v>
      </c>
      <c r="O123" s="11">
        <f t="shared" si="29"/>
        <v>-265077.86888528481</v>
      </c>
      <c r="P123" s="11">
        <f t="shared" si="19"/>
        <v>-3004937.0750830784</v>
      </c>
      <c r="Q123" s="11">
        <f t="shared" si="20"/>
        <v>6.741946356595386E-4</v>
      </c>
      <c r="R123" s="11">
        <f t="shared" si="30"/>
        <v>747103.60587833449</v>
      </c>
      <c r="U123" s="12">
        <f t="shared" si="31"/>
        <v>-811436.79700427339</v>
      </c>
      <c r="V123" s="12">
        <f t="shared" si="32"/>
        <v>-8458578.1469640899</v>
      </c>
      <c r="W123" s="12">
        <f t="shared" si="21"/>
        <v>-2.303810395072513E-4</v>
      </c>
      <c r="X123" s="12">
        <f t="shared" si="33"/>
        <v>1747103.6058783345</v>
      </c>
      <c r="Y123" s="4"/>
    </row>
    <row r="124" spans="1:25">
      <c r="A124" s="2">
        <f t="shared" si="22"/>
        <v>3.0000000000000001E-3</v>
      </c>
      <c r="B124" s="2">
        <f t="shared" si="23"/>
        <v>1.1069999999999882</v>
      </c>
      <c r="C124" s="4">
        <v>0</v>
      </c>
      <c r="D124" s="4"/>
      <c r="E124" s="4"/>
      <c r="F124" s="6">
        <f t="shared" si="24"/>
        <v>-551917.70526552817</v>
      </c>
      <c r="G124" s="7">
        <f t="shared" si="25"/>
        <v>-5448082.2947344715</v>
      </c>
      <c r="H124" s="6">
        <f t="shared" si="26"/>
        <v>-9.0334236675701052E-4</v>
      </c>
      <c r="J124" s="9">
        <f t="shared" si="27"/>
        <v>1127.8235188713254</v>
      </c>
      <c r="K124" s="8">
        <f t="shared" si="17"/>
        <v>-1127.8235188713254</v>
      </c>
      <c r="L124" s="9">
        <f t="shared" si="18"/>
        <v>-4.161668784635147E-7</v>
      </c>
      <c r="M124" s="9">
        <f t="shared" si="28"/>
        <v>1000000</v>
      </c>
      <c r="O124" s="11">
        <f t="shared" si="29"/>
        <v>-266407.41904849641</v>
      </c>
      <c r="P124" s="11">
        <f t="shared" si="19"/>
        <v>-2997702.3072641329</v>
      </c>
      <c r="Q124" s="11">
        <f t="shared" si="20"/>
        <v>6.7403014318948603E-4</v>
      </c>
      <c r="R124" s="11">
        <f t="shared" si="30"/>
        <v>745754.43485627742</v>
      </c>
      <c r="U124" s="12">
        <f t="shared" si="31"/>
        <v>-817197.30079515325</v>
      </c>
      <c r="V124" s="12">
        <f t="shared" si="32"/>
        <v>-8446912.4255174752</v>
      </c>
      <c r="W124" s="12">
        <f t="shared" si="21"/>
        <v>-2.2972839044598805E-4</v>
      </c>
      <c r="X124" s="12">
        <f t="shared" si="33"/>
        <v>1745754.4348562774</v>
      </c>
      <c r="Y124" s="4"/>
    </row>
    <row r="125" spans="1:25">
      <c r="A125" s="2">
        <f t="shared" si="22"/>
        <v>3.0000000000000001E-3</v>
      </c>
      <c r="B125" s="2">
        <f t="shared" si="23"/>
        <v>1.1079999999999881</v>
      </c>
      <c r="C125" s="4">
        <v>0</v>
      </c>
      <c r="D125" s="4"/>
      <c r="E125" s="4"/>
      <c r="F125" s="6">
        <f t="shared" si="24"/>
        <v>-556334.632277183</v>
      </c>
      <c r="G125" s="7">
        <f t="shared" si="25"/>
        <v>-5443665.3677228177</v>
      </c>
      <c r="H125" s="6">
        <f t="shared" si="26"/>
        <v>-9.0252707581228405E-4</v>
      </c>
      <c r="J125" s="9">
        <f t="shared" si="27"/>
        <v>1125.788655020712</v>
      </c>
      <c r="K125" s="8">
        <f t="shared" si="17"/>
        <v>-1125.788655020712</v>
      </c>
      <c r="L125" s="9">
        <f t="shared" si="18"/>
        <v>-4.1579127658764511E-7</v>
      </c>
      <c r="M125" s="9">
        <f t="shared" si="28"/>
        <v>1000000</v>
      </c>
      <c r="O125" s="11">
        <f t="shared" si="29"/>
        <v>-267720.3471611258</v>
      </c>
      <c r="P125" s="11">
        <f t="shared" si="19"/>
        <v>-2990500.1431359639</v>
      </c>
      <c r="Q125" s="11">
        <f t="shared" si="20"/>
        <v>6.7386474564866666E-4</v>
      </c>
      <c r="R125" s="11">
        <f t="shared" si="30"/>
        <v>744408.91517564305</v>
      </c>
      <c r="U125" s="12">
        <f t="shared" si="31"/>
        <v>-822929.1907832881</v>
      </c>
      <c r="V125" s="12">
        <f t="shared" si="32"/>
        <v>-8435291.2995138019</v>
      </c>
      <c r="W125" s="12">
        <f t="shared" si="21"/>
        <v>-2.2907812144020508E-4</v>
      </c>
      <c r="X125" s="12">
        <f t="shared" si="33"/>
        <v>1744408.9151756431</v>
      </c>
      <c r="Y125" s="4"/>
    </row>
    <row r="126" spans="1:25">
      <c r="A126" s="2">
        <f t="shared" si="22"/>
        <v>3.0000000000000001E-3</v>
      </c>
      <c r="B126" s="2">
        <f t="shared" si="23"/>
        <v>1.108999999999988</v>
      </c>
      <c r="C126" s="4">
        <v>0</v>
      </c>
      <c r="D126" s="4"/>
      <c r="E126" s="4"/>
      <c r="F126" s="6">
        <f t="shared" si="24"/>
        <v>-560739.61627176532</v>
      </c>
      <c r="G126" s="7">
        <f t="shared" si="25"/>
        <v>-5439260.383728235</v>
      </c>
      <c r="H126" s="6">
        <f t="shared" si="26"/>
        <v>-9.0171325518486104E-4</v>
      </c>
      <c r="J126" s="9">
        <f t="shared" si="27"/>
        <v>1123.7592932790631</v>
      </c>
      <c r="K126" s="8">
        <f t="shared" si="17"/>
        <v>-1123.7592932790631</v>
      </c>
      <c r="L126" s="9">
        <f t="shared" si="18"/>
        <v>-4.1541635208215589E-7</v>
      </c>
      <c r="M126" s="9">
        <f t="shared" si="28"/>
        <v>1000000</v>
      </c>
      <c r="O126" s="11">
        <f t="shared" si="29"/>
        <v>-269016.77176230797</v>
      </c>
      <c r="P126" s="11">
        <f t="shared" si="19"/>
        <v>-2983330.406542005</v>
      </c>
      <c r="Q126" s="11">
        <f t="shared" si="20"/>
        <v>6.7369844981495712E-4</v>
      </c>
      <c r="R126" s="11">
        <f t="shared" si="30"/>
        <v>743067.03367251856</v>
      </c>
      <c r="U126" s="12">
        <f t="shared" si="31"/>
        <v>-828632.62874079426</v>
      </c>
      <c r="V126" s="12">
        <f t="shared" si="32"/>
        <v>-8423714.5495635197</v>
      </c>
      <c r="W126" s="12">
        <f t="shared" si="21"/>
        <v>-2.284302217219861E-4</v>
      </c>
      <c r="X126" s="12">
        <f t="shared" si="33"/>
        <v>1743067.0336725186</v>
      </c>
      <c r="Y126" s="4"/>
    </row>
    <row r="127" spans="1:25">
      <c r="A127" s="2">
        <f t="shared" si="22"/>
        <v>3.0000000000000001E-3</v>
      </c>
      <c r="B127" s="2">
        <f t="shared" si="23"/>
        <v>1.1099999999999879</v>
      </c>
      <c r="C127" s="4">
        <v>0</v>
      </c>
      <c r="D127" s="4"/>
      <c r="E127" s="4"/>
      <c r="F127" s="6">
        <f t="shared" si="24"/>
        <v>-565132.70026778232</v>
      </c>
      <c r="G127" s="7">
        <f t="shared" si="25"/>
        <v>-5434867.2997322176</v>
      </c>
      <c r="H127" s="6">
        <f t="shared" si="26"/>
        <v>-9.0090090090091078E-4</v>
      </c>
      <c r="J127" s="9">
        <f t="shared" si="27"/>
        <v>1121.7354138278934</v>
      </c>
      <c r="K127" s="8">
        <f t="shared" si="17"/>
        <v>-1121.7354138278934</v>
      </c>
      <c r="L127" s="9">
        <f t="shared" si="18"/>
        <v>-4.1504210311631609E-7</v>
      </c>
      <c r="M127" s="9">
        <f t="shared" si="28"/>
        <v>1000000</v>
      </c>
      <c r="O127" s="11">
        <f t="shared" si="29"/>
        <v>-270296.81054120313</v>
      </c>
      <c r="P127" s="11">
        <f t="shared" si="19"/>
        <v>-2976192.9224350867</v>
      </c>
      <c r="Q127" s="11">
        <f t="shared" si="20"/>
        <v>6.7353126242233278E-4</v>
      </c>
      <c r="R127" s="11">
        <f t="shared" si="30"/>
        <v>741728.7772422618</v>
      </c>
      <c r="U127" s="12">
        <f t="shared" si="31"/>
        <v>-834307.77539515751</v>
      </c>
      <c r="V127" s="12">
        <f t="shared" si="32"/>
        <v>-8412181.9575811327</v>
      </c>
      <c r="W127" s="12">
        <f t="shared" si="21"/>
        <v>-2.2778468058169427E-4</v>
      </c>
      <c r="X127" s="12">
        <f t="shared" si="33"/>
        <v>1741728.7772422619</v>
      </c>
      <c r="Y127" s="4"/>
    </row>
    <row r="128" spans="1:25">
      <c r="A128" s="2">
        <f t="shared" si="22"/>
        <v>3.0000000000000001E-3</v>
      </c>
      <c r="B128" s="2">
        <f t="shared" si="23"/>
        <v>1.1109999999999878</v>
      </c>
      <c r="C128" s="4">
        <v>0</v>
      </c>
      <c r="D128" s="4"/>
      <c r="E128" s="4"/>
      <c r="F128" s="6">
        <f t="shared" si="24"/>
        <v>-569513.92709022528</v>
      </c>
      <c r="G128" s="7">
        <f t="shared" si="25"/>
        <v>-5430486.0729097743</v>
      </c>
      <c r="H128" s="6">
        <f t="shared" si="26"/>
        <v>-9.0009000900091003E-4</v>
      </c>
      <c r="J128" s="9">
        <f t="shared" si="27"/>
        <v>1119.7169969378695</v>
      </c>
      <c r="K128" s="8">
        <f t="shared" si="17"/>
        <v>-1119.7169969378695</v>
      </c>
      <c r="L128" s="9">
        <f t="shared" si="18"/>
        <v>-4.1466852786598637E-7</v>
      </c>
      <c r="M128" s="9">
        <f t="shared" si="28"/>
        <v>1000000</v>
      </c>
      <c r="O128" s="11">
        <f t="shared" si="29"/>
        <v>-271560.58034357324</v>
      </c>
      <c r="P128" s="11">
        <f t="shared" si="19"/>
        <v>-2969087.5168694598</v>
      </c>
      <c r="Q128" s="11">
        <f t="shared" si="20"/>
        <v>6.7336319016117095E-4</v>
      </c>
      <c r="R128" s="11">
        <f t="shared" si="30"/>
        <v>740394.13283918123</v>
      </c>
      <c r="U128" s="12">
        <f t="shared" si="31"/>
        <v>-839954.79043686064</v>
      </c>
      <c r="V128" s="12">
        <f t="shared" si="32"/>
        <v>-8400693.3067761716</v>
      </c>
      <c r="W128" s="12">
        <f t="shared" si="21"/>
        <v>-2.2714148736760508E-4</v>
      </c>
      <c r="X128" s="12">
        <f t="shared" si="33"/>
        <v>1740394.1328391812</v>
      </c>
      <c r="Y128" s="4"/>
    </row>
    <row r="129" spans="1:25">
      <c r="A129" s="2">
        <f t="shared" si="22"/>
        <v>3.0000000000000001E-3</v>
      </c>
      <c r="B129" s="2">
        <f t="shared" si="23"/>
        <v>1.1119999999999877</v>
      </c>
      <c r="C129" s="4">
        <v>0</v>
      </c>
      <c r="D129" s="4"/>
      <c r="E129" s="4"/>
      <c r="F129" s="6">
        <f t="shared" si="24"/>
        <v>-573883.33937161451</v>
      </c>
      <c r="G129" s="7">
        <f t="shared" si="25"/>
        <v>-5426116.6606283858</v>
      </c>
      <c r="H129" s="6">
        <f t="shared" si="26"/>
        <v>-8.9928057553957837E-4</v>
      </c>
      <c r="J129" s="9">
        <f t="shared" si="27"/>
        <v>1117.704022968328</v>
      </c>
      <c r="K129" s="8">
        <f t="shared" si="17"/>
        <v>-1117.704022968328</v>
      </c>
      <c r="L129" s="9">
        <f t="shared" si="18"/>
        <v>-4.1429562451358896E-7</v>
      </c>
      <c r="M129" s="9">
        <f t="shared" si="28"/>
        <v>1000000</v>
      </c>
      <c r="O129" s="11">
        <f t="shared" si="29"/>
        <v>-272808.19717830449</v>
      </c>
      <c r="P129" s="11">
        <f t="shared" si="19"/>
        <v>-2962014.0169928763</v>
      </c>
      <c r="Q129" s="11">
        <f t="shared" si="20"/>
        <v>6.7319423967855099E-4</v>
      </c>
      <c r="R129" s="11">
        <f t="shared" si="30"/>
        <v>739063.08747621684</v>
      </c>
      <c r="U129" s="12">
        <f t="shared" si="31"/>
        <v>-845573.83252695063</v>
      </c>
      <c r="V129" s="12">
        <f t="shared" si="32"/>
        <v>-8389248.3816442303</v>
      </c>
      <c r="W129" s="12">
        <f t="shared" si="21"/>
        <v>-2.2650063148554097E-4</v>
      </c>
      <c r="X129" s="12">
        <f t="shared" si="33"/>
        <v>1739063.0874762167</v>
      </c>
      <c r="Y129" s="4"/>
    </row>
    <row r="130" spans="1:25">
      <c r="A130" s="2">
        <f t="shared" si="22"/>
        <v>3.0000000000000001E-3</v>
      </c>
      <c r="B130" s="2">
        <f t="shared" si="23"/>
        <v>1.1129999999999876</v>
      </c>
      <c r="C130" s="4">
        <v>0</v>
      </c>
      <c r="D130" s="4"/>
      <c r="E130" s="4"/>
      <c r="F130" s="6">
        <f t="shared" si="24"/>
        <v>-578240.97955303453</v>
      </c>
      <c r="G130" s="7">
        <f t="shared" si="25"/>
        <v>-5421759.0204469655</v>
      </c>
      <c r="H130" s="6">
        <f t="shared" si="26"/>
        <v>-8.9847259658581416E-4</v>
      </c>
      <c r="J130" s="9">
        <f t="shared" si="27"/>
        <v>1115.6964723668</v>
      </c>
      <c r="K130" s="8">
        <f t="shared" si="17"/>
        <v>-1115.6964723668</v>
      </c>
      <c r="L130" s="9">
        <f t="shared" si="18"/>
        <v>-4.1392339124807812E-7</v>
      </c>
      <c r="M130" s="9">
        <f t="shared" si="28"/>
        <v>1000000</v>
      </c>
      <c r="O130" s="11">
        <f t="shared" si="29"/>
        <v>-274039.77622387221</v>
      </c>
      <c r="P130" s="11">
        <f t="shared" si="19"/>
        <v>-2954972.2510387488</v>
      </c>
      <c r="Q130" s="11">
        <f t="shared" si="20"/>
        <v>6.7302441757855229E-4</v>
      </c>
      <c r="R130" s="11">
        <f t="shared" si="30"/>
        <v>737735.62822462572</v>
      </c>
      <c r="U130" s="12">
        <f t="shared" si="31"/>
        <v>-851165.05930453993</v>
      </c>
      <c r="V130" s="12">
        <f t="shared" si="32"/>
        <v>-8377846.9679580815</v>
      </c>
      <c r="W130" s="12">
        <f t="shared" si="21"/>
        <v>-2.2586210239850999E-4</v>
      </c>
      <c r="X130" s="12">
        <f t="shared" si="33"/>
        <v>1737735.6282246257</v>
      </c>
      <c r="Y130" s="4"/>
    </row>
    <row r="131" spans="1:25">
      <c r="A131" s="2">
        <f t="shared" si="22"/>
        <v>3.0000000000000001E-3</v>
      </c>
      <c r="B131" s="2">
        <f t="shared" si="23"/>
        <v>1.1139999999999874</v>
      </c>
      <c r="C131" s="4">
        <v>0</v>
      </c>
      <c r="D131" s="4"/>
      <c r="E131" s="4"/>
      <c r="F131" s="6">
        <f t="shared" si="24"/>
        <v>-582586.88988516666</v>
      </c>
      <c r="G131" s="7">
        <f t="shared" si="25"/>
        <v>-5417413.1101148333</v>
      </c>
      <c r="H131" s="6">
        <f t="shared" si="26"/>
        <v>-8.976660682226313E-4</v>
      </c>
      <c r="J131" s="9">
        <f t="shared" si="27"/>
        <v>1113.6943256685345</v>
      </c>
      <c r="K131" s="8">
        <f t="shared" si="17"/>
        <v>-1113.6943256685345</v>
      </c>
      <c r="L131" s="9">
        <f t="shared" si="18"/>
        <v>-4.1355182626491114E-7</v>
      </c>
      <c r="M131" s="9">
        <f t="shared" si="28"/>
        <v>1000000</v>
      </c>
      <c r="O131" s="11">
        <f t="shared" si="29"/>
        <v>-275255.43183475418</v>
      </c>
      <c r="P131" s="11">
        <f t="shared" si="19"/>
        <v>-2947962.0483183567</v>
      </c>
      <c r="Q131" s="11">
        <f t="shared" si="20"/>
        <v>6.7285373042255052E-4</v>
      </c>
      <c r="R131" s="11">
        <f t="shared" si="30"/>
        <v>736411.74221366667</v>
      </c>
      <c r="U131" s="12">
        <f t="shared" si="31"/>
        <v>-856728.62739425222</v>
      </c>
      <c r="V131" s="12">
        <f t="shared" si="32"/>
        <v>-8366488.8527588584</v>
      </c>
      <c r="W131" s="12">
        <f t="shared" si="21"/>
        <v>-2.2522588962634569E-4</v>
      </c>
      <c r="X131" s="12">
        <f t="shared" si="33"/>
        <v>1736411.7422136667</v>
      </c>
      <c r="Y131" s="4"/>
    </row>
    <row r="132" spans="1:25">
      <c r="A132" s="2">
        <f t="shared" si="22"/>
        <v>3.0000000000000001E-3</v>
      </c>
      <c r="B132" s="2">
        <f t="shared" si="23"/>
        <v>1.1149999999999873</v>
      </c>
      <c r="C132" s="4">
        <v>0</v>
      </c>
      <c r="D132" s="4"/>
      <c r="E132" s="4"/>
      <c r="F132" s="6">
        <f t="shared" si="24"/>
        <v>-586921.11242931243</v>
      </c>
      <c r="G132" s="7">
        <f t="shared" si="25"/>
        <v>-5413078.8875706876</v>
      </c>
      <c r="H132" s="6">
        <f t="shared" si="26"/>
        <v>-8.968609865470954E-4</v>
      </c>
      <c r="J132" s="9">
        <f t="shared" si="27"/>
        <v>1111.6975634960274</v>
      </c>
      <c r="K132" s="8">
        <f t="shared" si="17"/>
        <v>-1111.6975634960274</v>
      </c>
      <c r="L132" s="9">
        <f t="shared" si="18"/>
        <v>-4.1318092776601888E-7</v>
      </c>
      <c r="M132" s="9">
        <f t="shared" si="28"/>
        <v>1000000</v>
      </c>
      <c r="O132" s="11">
        <f t="shared" si="29"/>
        <v>-276455.27754778799</v>
      </c>
      <c r="P132" s="11">
        <f t="shared" si="19"/>
        <v>-2940983.2392131286</v>
      </c>
      <c r="Q132" s="11">
        <f t="shared" si="20"/>
        <v>6.7268218472951063E-4</v>
      </c>
      <c r="R132" s="11">
        <f t="shared" si="30"/>
        <v>735091.4166302894</v>
      </c>
      <c r="U132" s="12">
        <f t="shared" si="31"/>
        <v>-862264.69241360435</v>
      </c>
      <c r="V132" s="12">
        <f t="shared" si="32"/>
        <v>-8355173.8243473116</v>
      </c>
      <c r="W132" s="12">
        <f t="shared" si="21"/>
        <v>-2.2459198274535081E-4</v>
      </c>
      <c r="X132" s="12">
        <f t="shared" si="33"/>
        <v>1735091.4166302895</v>
      </c>
      <c r="Y132" s="4"/>
    </row>
    <row r="133" spans="1:25">
      <c r="A133" s="2">
        <f t="shared" si="22"/>
        <v>3.0000000000000001E-3</v>
      </c>
      <c r="B133" s="2">
        <f t="shared" si="23"/>
        <v>1.1159999999999872</v>
      </c>
      <c r="C133" s="4">
        <v>0</v>
      </c>
      <c r="D133" s="4"/>
      <c r="E133" s="4"/>
      <c r="F133" s="6">
        <f t="shared" si="24"/>
        <v>-591243.68905841024</v>
      </c>
      <c r="G133" s="7">
        <f t="shared" si="25"/>
        <v>-5408756.31094159</v>
      </c>
      <c r="H133" s="6">
        <f t="shared" si="26"/>
        <v>-8.960573476702612E-4</v>
      </c>
      <c r="J133" s="9">
        <f t="shared" si="27"/>
        <v>1109.7061665585532</v>
      </c>
      <c r="K133" s="8">
        <f t="shared" si="17"/>
        <v>-1109.7061665585532</v>
      </c>
      <c r="L133" s="9">
        <f t="shared" si="18"/>
        <v>-4.1281069395977692E-7</v>
      </c>
      <c r="M133" s="9">
        <f t="shared" si="28"/>
        <v>1000000</v>
      </c>
      <c r="O133" s="11">
        <f t="shared" si="29"/>
        <v>-277639.42608847405</v>
      </c>
      <c r="P133" s="11">
        <f t="shared" si="19"/>
        <v>-2934035.6551669789</v>
      </c>
      <c r="Q133" s="11">
        <f t="shared" si="20"/>
        <v>6.7250978697627804E-4</v>
      </c>
      <c r="R133" s="11">
        <f t="shared" si="30"/>
        <v>733774.63871882414</v>
      </c>
      <c r="U133" s="12">
        <f t="shared" si="31"/>
        <v>-867773.4089803258</v>
      </c>
      <c r="V133" s="12">
        <f t="shared" si="32"/>
        <v>-8343901.6722751278</v>
      </c>
      <c r="W133" s="12">
        <f t="shared" si="21"/>
        <v>-2.239603713879429E-4</v>
      </c>
      <c r="X133" s="12">
        <f t="shared" si="33"/>
        <v>1733774.6387188241</v>
      </c>
      <c r="Y133" s="4"/>
    </row>
    <row r="134" spans="1:25">
      <c r="A134" s="2">
        <f t="shared" si="22"/>
        <v>3.0000000000000001E-3</v>
      </c>
      <c r="B134" s="2">
        <f t="shared" si="23"/>
        <v>1.1169999999999871</v>
      </c>
      <c r="C134" s="4">
        <v>0</v>
      </c>
      <c r="D134" s="4"/>
      <c r="E134" s="4"/>
      <c r="F134" s="6">
        <f t="shared" si="24"/>
        <v>-595554.66145804827</v>
      </c>
      <c r="G134" s="7">
        <f t="shared" si="25"/>
        <v>-5404445.338541952</v>
      </c>
      <c r="H134" s="6">
        <f t="shared" si="26"/>
        <v>-8.9525514771710967E-4</v>
      </c>
      <c r="J134" s="9">
        <f t="shared" si="27"/>
        <v>1107.7201156516965</v>
      </c>
      <c r="K134" s="8">
        <f t="shared" si="17"/>
        <v>-1107.7201156516965</v>
      </c>
      <c r="L134" s="9">
        <f t="shared" si="18"/>
        <v>-4.1244112306097685E-7</v>
      </c>
      <c r="M134" s="9">
        <f t="shared" si="28"/>
        <v>1000000</v>
      </c>
      <c r="O134" s="11">
        <f t="shared" si="29"/>
        <v>-278807.9893772286</v>
      </c>
      <c r="P134" s="11">
        <f t="shared" si="19"/>
        <v>-2927119.1286787069</v>
      </c>
      <c r="Q134" s="11">
        <f t="shared" si="20"/>
        <v>6.7233654359786892E-4</v>
      </c>
      <c r="R134" s="11">
        <f t="shared" si="30"/>
        <v>732461.3957806729</v>
      </c>
      <c r="U134" s="12">
        <f t="shared" si="31"/>
        <v>-873254.9307196252</v>
      </c>
      <c r="V134" s="12">
        <f t="shared" si="32"/>
        <v>-8332672.1873363107</v>
      </c>
      <c r="W134" s="12">
        <f t="shared" si="21"/>
        <v>-2.2333104524230177E-4</v>
      </c>
      <c r="X134" s="12">
        <f t="shared" si="33"/>
        <v>1732461.3957806728</v>
      </c>
      <c r="Y134" s="4"/>
    </row>
    <row r="135" spans="1:25">
      <c r="A135" s="2">
        <f t="shared" si="22"/>
        <v>3.0000000000000001E-3</v>
      </c>
      <c r="B135" s="2">
        <f t="shared" si="23"/>
        <v>1.117999999999987</v>
      </c>
      <c r="C135" s="4">
        <v>0</v>
      </c>
      <c r="D135" s="4"/>
      <c r="E135" s="4"/>
      <c r="F135" s="6">
        <f t="shared" si="24"/>
        <v>-599854.07112746872</v>
      </c>
      <c r="G135" s="7">
        <f t="shared" si="25"/>
        <v>-5400145.9288725313</v>
      </c>
      <c r="H135" s="6">
        <f t="shared" si="26"/>
        <v>-8.9445438282648626E-4</v>
      </c>
      <c r="J135" s="9">
        <f t="shared" si="27"/>
        <v>1105.7393916568926</v>
      </c>
      <c r="K135" s="8">
        <f t="shared" si="17"/>
        <v>-1105.7393916568926</v>
      </c>
      <c r="L135" s="9">
        <f t="shared" si="18"/>
        <v>-4.1207221329079715E-7</v>
      </c>
      <c r="M135" s="9">
        <f t="shared" si="28"/>
        <v>1000000</v>
      </c>
      <c r="O135" s="11">
        <f t="shared" si="29"/>
        <v>-279961.07853557996</v>
      </c>
      <c r="P135" s="11">
        <f t="shared" si="19"/>
        <v>-2920233.4932944616</v>
      </c>
      <c r="Q135" s="11">
        <f t="shared" si="20"/>
        <v>6.7216246098775569E-4</v>
      </c>
      <c r="R135" s="11">
        <f t="shared" si="30"/>
        <v>731151.6751740044</v>
      </c>
      <c r="U135" s="12">
        <f t="shared" si="31"/>
        <v>-878709.41027139174</v>
      </c>
      <c r="V135" s="12">
        <f t="shared" si="32"/>
        <v>-8321485.1615586504</v>
      </c>
      <c r="W135" s="12">
        <f t="shared" si="21"/>
        <v>-2.2270399405202135E-4</v>
      </c>
      <c r="X135" s="12">
        <f t="shared" si="33"/>
        <v>1731151.6751740044</v>
      </c>
      <c r="Y135" s="4"/>
    </row>
    <row r="136" spans="1:25">
      <c r="A136" s="2">
        <f t="shared" si="22"/>
        <v>3.0000000000000001E-3</v>
      </c>
      <c r="B136" s="2">
        <f t="shared" si="23"/>
        <v>1.1189999999999869</v>
      </c>
      <c r="C136" s="4">
        <v>0</v>
      </c>
      <c r="D136" s="4"/>
      <c r="E136" s="4"/>
      <c r="F136" s="6">
        <f t="shared" si="24"/>
        <v>-604141.95938056649</v>
      </c>
      <c r="G136" s="7">
        <f t="shared" si="25"/>
        <v>-5395858.0406194329</v>
      </c>
      <c r="H136" s="6">
        <f t="shared" si="26"/>
        <v>-8.936550491510382E-4</v>
      </c>
      <c r="J136" s="9">
        <f t="shared" si="27"/>
        <v>1103.7639755409648</v>
      </c>
      <c r="K136" s="8">
        <f t="shared" si="17"/>
        <v>-1103.7639755409648</v>
      </c>
      <c r="L136" s="9">
        <f t="shared" si="18"/>
        <v>-4.1170396287677501E-7</v>
      </c>
      <c r="M136" s="9">
        <f t="shared" si="28"/>
        <v>1000000</v>
      </c>
      <c r="O136" s="11">
        <f t="shared" si="29"/>
        <v>-281098.80389231414</v>
      </c>
      <c r="P136" s="11">
        <f t="shared" si="19"/>
        <v>-2913378.583600264</v>
      </c>
      <c r="Q136" s="11">
        <f t="shared" si="20"/>
        <v>6.719875454981527E-4</v>
      </c>
      <c r="R136" s="11">
        <f t="shared" si="30"/>
        <v>729845.46431344887</v>
      </c>
      <c r="U136" s="12">
        <f t="shared" si="31"/>
        <v>-884136.9992973397</v>
      </c>
      <c r="V136" s="12">
        <f t="shared" si="32"/>
        <v>-8310340.3881952381</v>
      </c>
      <c r="W136" s="12">
        <f t="shared" si="21"/>
        <v>-2.2207920761576228E-4</v>
      </c>
      <c r="X136" s="12">
        <f t="shared" si="33"/>
        <v>1729845.4643134489</v>
      </c>
      <c r="Y136" s="4"/>
    </row>
    <row r="137" spans="1:25">
      <c r="A137" s="2">
        <f t="shared" si="22"/>
        <v>3.0000000000000001E-3</v>
      </c>
      <c r="B137" s="2">
        <f t="shared" si="23"/>
        <v>1.1199999999999868</v>
      </c>
      <c r="C137" s="4">
        <v>0</v>
      </c>
      <c r="D137" s="4"/>
      <c r="E137" s="4"/>
      <c r="F137" s="6">
        <f t="shared" si="24"/>
        <v>-608418.36734688235</v>
      </c>
      <c r="G137" s="7">
        <f t="shared" si="25"/>
        <v>-5391581.6326531172</v>
      </c>
      <c r="H137" s="6">
        <f t="shared" si="26"/>
        <v>-8.9285714285715345E-4</v>
      </c>
      <c r="J137" s="9">
        <f t="shared" si="27"/>
        <v>1101.7938483556679</v>
      </c>
      <c r="K137" s="8">
        <f t="shared" si="17"/>
        <v>-1101.7938483556679</v>
      </c>
      <c r="L137" s="9">
        <f t="shared" si="18"/>
        <v>-4.1133637005277787E-7</v>
      </c>
      <c r="M137" s="9">
        <f t="shared" si="28"/>
        <v>1000000</v>
      </c>
      <c r="O137" s="11">
        <f t="shared" si="29"/>
        <v>-282221.27498957317</v>
      </c>
      <c r="P137" s="11">
        <f t="shared" si="19"/>
        <v>-2906554.2352145831</v>
      </c>
      <c r="Q137" s="11">
        <f t="shared" si="20"/>
        <v>6.718118034402988E-4</v>
      </c>
      <c r="R137" s="11">
        <f t="shared" si="30"/>
        <v>728542.75066979625</v>
      </c>
      <c r="U137" s="12">
        <f t="shared" si="31"/>
        <v>-889537.84848809987</v>
      </c>
      <c r="V137" s="12">
        <f t="shared" si="32"/>
        <v>-8299237.6617160561</v>
      </c>
      <c r="W137" s="12">
        <f t="shared" si="21"/>
        <v>-2.2145667578690742E-4</v>
      </c>
      <c r="X137" s="12">
        <f t="shared" si="33"/>
        <v>1728542.7506697963</v>
      </c>
      <c r="Y137" s="4"/>
    </row>
    <row r="138" spans="1:25">
      <c r="A138" s="2">
        <f t="shared" si="22"/>
        <v>3.0000000000000001E-3</v>
      </c>
      <c r="B138" s="2">
        <f t="shared" si="23"/>
        <v>1.1209999999999867</v>
      </c>
      <c r="C138" s="4">
        <v>0</v>
      </c>
      <c r="D138" s="4"/>
      <c r="E138" s="4"/>
      <c r="F138" s="6">
        <f t="shared" si="24"/>
        <v>-612683.33597258746</v>
      </c>
      <c r="G138" s="7">
        <f t="shared" si="25"/>
        <v>-5387316.6640274124</v>
      </c>
      <c r="H138" s="6">
        <f t="shared" si="26"/>
        <v>-8.9206066012489915E-4</v>
      </c>
      <c r="J138" s="9">
        <f t="shared" si="27"/>
        <v>1099.8289912372352</v>
      </c>
      <c r="K138" s="8">
        <f t="shared" si="17"/>
        <v>-1099.8289912372352</v>
      </c>
      <c r="L138" s="9">
        <f t="shared" si="18"/>
        <v>-4.1096943305897535E-7</v>
      </c>
      <c r="M138" s="9">
        <f t="shared" si="28"/>
        <v>1000000</v>
      </c>
      <c r="O138" s="11">
        <f t="shared" si="29"/>
        <v>-283328.60058889218</v>
      </c>
      <c r="P138" s="11">
        <f t="shared" si="19"/>
        <v>-2899760.2847809913</v>
      </c>
      <c r="Q138" s="11">
        <f t="shared" si="20"/>
        <v>6.7163524108473753E-4</v>
      </c>
      <c r="R138" s="11">
        <f t="shared" si="30"/>
        <v>727243.52176969615</v>
      </c>
      <c r="U138" s="12">
        <f t="shared" si="31"/>
        <v>-894912.10757024237</v>
      </c>
      <c r="V138" s="12">
        <f t="shared" si="32"/>
        <v>-8288176.7777996408</v>
      </c>
      <c r="W138" s="12">
        <f t="shared" si="21"/>
        <v>-2.2083638847322058E-4</v>
      </c>
      <c r="X138" s="12">
        <f t="shared" si="33"/>
        <v>1727243.5217696961</v>
      </c>
      <c r="Y138" s="4"/>
    </row>
    <row r="139" spans="1:25">
      <c r="A139" s="2">
        <f t="shared" si="22"/>
        <v>3.0000000000000001E-3</v>
      </c>
      <c r="B139" s="2">
        <f t="shared" si="23"/>
        <v>1.1219999999999866</v>
      </c>
      <c r="C139" s="4">
        <v>0</v>
      </c>
      <c r="D139" s="4"/>
      <c r="E139" s="4"/>
      <c r="F139" s="6">
        <f t="shared" si="24"/>
        <v>-616936.90602146694</v>
      </c>
      <c r="G139" s="7">
        <f t="shared" si="25"/>
        <v>-5383063.0939785335</v>
      </c>
      <c r="H139" s="6">
        <f t="shared" si="26"/>
        <v>-8.9126559714796077E-4</v>
      </c>
      <c r="J139" s="9">
        <f t="shared" si="27"/>
        <v>1097.8693854059234</v>
      </c>
      <c r="K139" s="8">
        <f t="shared" si="17"/>
        <v>-1097.8693854059234</v>
      </c>
      <c r="L139" s="9">
        <f t="shared" si="18"/>
        <v>-4.106031501418105E-7</v>
      </c>
      <c r="M139" s="9">
        <f t="shared" si="28"/>
        <v>1000000</v>
      </c>
      <c r="O139" s="11">
        <f t="shared" si="29"/>
        <v>-284420.88867719797</v>
      </c>
      <c r="P139" s="11">
        <f t="shared" si="19"/>
        <v>-2892996.5699608461</v>
      </c>
      <c r="Q139" s="11">
        <f t="shared" si="20"/>
        <v>6.714578646615961E-4</v>
      </c>
      <c r="R139" s="11">
        <f t="shared" si="30"/>
        <v>725947.76519535773</v>
      </c>
      <c r="U139" s="12">
        <f t="shared" si="31"/>
        <v>-900259.92531325901</v>
      </c>
      <c r="V139" s="12">
        <f t="shared" si="32"/>
        <v>-8277157.5333247855</v>
      </c>
      <c r="W139" s="12">
        <f t="shared" si="21"/>
        <v>-2.2021833563650643E-4</v>
      </c>
      <c r="X139" s="12">
        <f t="shared" si="33"/>
        <v>1725947.7651953576</v>
      </c>
      <c r="Y139" s="4"/>
    </row>
    <row r="140" spans="1:25">
      <c r="A140" s="2">
        <f t="shared" si="22"/>
        <v>3.0000000000000001E-3</v>
      </c>
      <c r="B140" s="2">
        <f t="shared" si="23"/>
        <v>1.1229999999999865</v>
      </c>
      <c r="C140" s="4">
        <v>0</v>
      </c>
      <c r="D140" s="4"/>
      <c r="E140" s="4"/>
      <c r="F140" s="6">
        <f t="shared" si="24"/>
        <v>-621179.11807588895</v>
      </c>
      <c r="G140" s="7">
        <f t="shared" si="25"/>
        <v>-5378820.8819241114</v>
      </c>
      <c r="H140" s="6">
        <f t="shared" si="26"/>
        <v>-8.9047195013358151E-4</v>
      </c>
      <c r="J140" s="9">
        <f t="shared" si="27"/>
        <v>1095.9150121655682</v>
      </c>
      <c r="K140" s="8">
        <f t="shared" si="17"/>
        <v>-1095.9150121655682</v>
      </c>
      <c r="L140" s="9">
        <f t="shared" si="18"/>
        <v>-4.1023751955397268E-7</v>
      </c>
      <c r="M140" s="9">
        <f t="shared" si="28"/>
        <v>1000000</v>
      </c>
      <c r="O140" s="11">
        <f t="shared" si="29"/>
        <v>-285498.24647274625</v>
      </c>
      <c r="P140" s="11">
        <f t="shared" si="19"/>
        <v>-2886262.9294260684</v>
      </c>
      <c r="Q140" s="11">
        <f t="shared" si="20"/>
        <v>6.7127968036086085E-4</v>
      </c>
      <c r="R140" s="11">
        <f t="shared" si="30"/>
        <v>724655.46858425497</v>
      </c>
      <c r="U140" s="12">
        <f t="shared" si="31"/>
        <v>-905581.44953646965</v>
      </c>
      <c r="V140" s="12">
        <f t="shared" si="32"/>
        <v>-8266179.7263623457</v>
      </c>
      <c r="W140" s="12">
        <f t="shared" si="21"/>
        <v>-2.1960250729227465E-4</v>
      </c>
      <c r="X140" s="12">
        <f t="shared" si="33"/>
        <v>1724655.4685842548</v>
      </c>
      <c r="Y140" s="4"/>
    </row>
    <row r="141" spans="1:25">
      <c r="A141" s="2">
        <f t="shared" si="22"/>
        <v>3.0000000000000001E-3</v>
      </c>
      <c r="B141" s="2">
        <f t="shared" si="23"/>
        <v>1.1239999999999863</v>
      </c>
      <c r="C141" s="4">
        <v>0</v>
      </c>
      <c r="D141" s="4"/>
      <c r="E141" s="4"/>
      <c r="F141" s="6">
        <f t="shared" si="24"/>
        <v>-625410.01253777766</v>
      </c>
      <c r="G141" s="7">
        <f t="shared" si="25"/>
        <v>-5374589.9874622216</v>
      </c>
      <c r="H141" s="6">
        <f t="shared" si="26"/>
        <v>-8.896797153025019E-4</v>
      </c>
      <c r="J141" s="9">
        <f t="shared" si="27"/>
        <v>1093.9658529031349</v>
      </c>
      <c r="K141" s="8">
        <f t="shared" si="17"/>
        <v>-1093.9658529031349</v>
      </c>
      <c r="L141" s="9">
        <f t="shared" si="18"/>
        <v>-4.0987253955436957E-7</v>
      </c>
      <c r="M141" s="9">
        <f t="shared" si="28"/>
        <v>1000000</v>
      </c>
      <c r="O141" s="11">
        <f t="shared" si="29"/>
        <v>-286560.78043101751</v>
      </c>
      <c r="P141" s="11">
        <f t="shared" si="19"/>
        <v>-2879559.2028519455</v>
      </c>
      <c r="Q141" s="11">
        <f t="shared" si="20"/>
        <v>6.7110069433265213E-4</v>
      </c>
      <c r="R141" s="11">
        <f t="shared" si="30"/>
        <v>723366.61962883023</v>
      </c>
      <c r="U141" s="12">
        <f t="shared" si="31"/>
        <v>-910876.82711589197</v>
      </c>
      <c r="V141" s="12">
        <f t="shared" si="32"/>
        <v>-8255243.1561670704</v>
      </c>
      <c r="W141" s="12">
        <f t="shared" si="21"/>
        <v>-2.1898889350940409E-4</v>
      </c>
      <c r="X141" s="12">
        <f t="shared" si="33"/>
        <v>1723366.6196288303</v>
      </c>
      <c r="Y141" s="4"/>
    </row>
    <row r="142" spans="1:25">
      <c r="A142" s="2">
        <f t="shared" si="22"/>
        <v>3.0000000000000001E-3</v>
      </c>
      <c r="B142" s="2">
        <f t="shared" si="23"/>
        <v>1.1249999999999862</v>
      </c>
      <c r="C142" s="4">
        <v>0</v>
      </c>
      <c r="D142" s="4"/>
      <c r="E142" s="4"/>
      <c r="F142" s="6">
        <f t="shared" si="24"/>
        <v>-629629.62962957181</v>
      </c>
      <c r="G142" s="7">
        <f t="shared" si="25"/>
        <v>-5370370.3703704281</v>
      </c>
      <c r="H142" s="6">
        <f t="shared" si="26"/>
        <v>-8.8888888888889977E-4</v>
      </c>
      <c r="J142" s="9">
        <f t="shared" si="27"/>
        <v>1092.0218890882775</v>
      </c>
      <c r="K142" s="8">
        <f t="shared" si="17"/>
        <v>-1092.0218890882775</v>
      </c>
      <c r="L142" s="9">
        <f t="shared" si="18"/>
        <v>-4.0950820840809902E-7</v>
      </c>
      <c r="M142" s="9">
        <f t="shared" si="28"/>
        <v>1000000</v>
      </c>
      <c r="O142" s="11">
        <f t="shared" si="29"/>
        <v>-287608.59625055746</v>
      </c>
      <c r="P142" s="11">
        <f t="shared" si="19"/>
        <v>-2872885.2309100134</v>
      </c>
      <c r="Q142" s="11">
        <f t="shared" si="20"/>
        <v>6.7092091268749674E-4</v>
      </c>
      <c r="R142" s="11">
        <f t="shared" si="30"/>
        <v>722081.2060762021</v>
      </c>
      <c r="U142" s="12">
        <f t="shared" si="31"/>
        <v>-916146.20399104105</v>
      </c>
      <c r="V142" s="12">
        <f t="shared" si="32"/>
        <v>-8244347.6231695302</v>
      </c>
      <c r="W142" s="12">
        <f t="shared" si="21"/>
        <v>-2.1837748440981116E-4</v>
      </c>
      <c r="X142" s="12">
        <f t="shared" si="33"/>
        <v>1722081.206076202</v>
      </c>
      <c r="Y142" s="4"/>
    </row>
    <row r="143" spans="1:25">
      <c r="A143" s="2">
        <f t="shared" si="22"/>
        <v>3.0000000000000001E-3</v>
      </c>
      <c r="B143" s="2">
        <f t="shared" si="23"/>
        <v>1.1259999999999861</v>
      </c>
      <c r="C143" s="4">
        <v>0</v>
      </c>
      <c r="D143" s="4"/>
      <c r="E143" s="4"/>
      <c r="F143" s="6">
        <f t="shared" si="24"/>
        <v>-633838.00939518237</v>
      </c>
      <c r="G143" s="7">
        <f t="shared" si="25"/>
        <v>-5366161.9906048169</v>
      </c>
      <c r="H143" s="6">
        <f t="shared" si="26"/>
        <v>-8.880994671403307E-4</v>
      </c>
      <c r="J143" s="9">
        <f t="shared" si="27"/>
        <v>1090.0831022728969</v>
      </c>
      <c r="K143" s="8">
        <f t="shared" si="17"/>
        <v>-1090.0831022728969</v>
      </c>
      <c r="L143" s="9">
        <f t="shared" si="18"/>
        <v>-4.0914452438642222E-7</v>
      </c>
      <c r="M143" s="9">
        <f t="shared" si="28"/>
        <v>1000000</v>
      </c>
      <c r="O143" s="11">
        <f t="shared" si="29"/>
        <v>-288641.79887877259</v>
      </c>
      <c r="P143" s="11">
        <f t="shared" si="19"/>
        <v>-2866240.855260984</v>
      </c>
      <c r="Q143" s="11">
        <f t="shared" si="20"/>
        <v>6.7074034149659724E-4</v>
      </c>
      <c r="R143" s="11">
        <f t="shared" si="30"/>
        <v>720799.2157278735</v>
      </c>
      <c r="U143" s="12">
        <f t="shared" si="31"/>
        <v>-921389.72517168208</v>
      </c>
      <c r="V143" s="12">
        <f t="shared" si="32"/>
        <v>-8233492.9289680738</v>
      </c>
      <c r="W143" s="12">
        <f t="shared" si="21"/>
        <v>-2.1776827016811988E-4</v>
      </c>
      <c r="X143" s="12">
        <f t="shared" si="33"/>
        <v>1720799.2157278736</v>
      </c>
      <c r="Y143" s="4"/>
    </row>
    <row r="144" spans="1:25">
      <c r="A144" s="2">
        <f t="shared" si="22"/>
        <v>3.0000000000000001E-3</v>
      </c>
      <c r="B144" s="2">
        <f t="shared" si="23"/>
        <v>1.126999999999986</v>
      </c>
      <c r="C144" s="4">
        <v>0</v>
      </c>
      <c r="D144" s="4"/>
      <c r="E144" s="4"/>
      <c r="F144" s="6">
        <f t="shared" si="24"/>
        <v>-638035.19170094165</v>
      </c>
      <c r="G144" s="7">
        <f t="shared" si="25"/>
        <v>-5361964.8082990581</v>
      </c>
      <c r="H144" s="6">
        <f t="shared" si="26"/>
        <v>-8.8731144631766848E-4</v>
      </c>
      <c r="J144" s="9">
        <f t="shared" si="27"/>
        <v>1088.149474090704</v>
      </c>
      <c r="K144" s="8">
        <f t="shared" si="17"/>
        <v>-1088.149474090704</v>
      </c>
      <c r="L144" s="9">
        <f t="shared" si="18"/>
        <v>-4.0878148576673605E-7</v>
      </c>
      <c r="M144" s="9">
        <f t="shared" si="28"/>
        <v>1000000</v>
      </c>
      <c r="O144" s="11">
        <f t="shared" si="29"/>
        <v>-289660.49251767533</v>
      </c>
      <c r="P144" s="11">
        <f t="shared" si="19"/>
        <v>-2859625.918547736</v>
      </c>
      <c r="Q144" s="11">
        <f t="shared" si="20"/>
        <v>6.7055898679210053E-4</v>
      </c>
      <c r="R144" s="11">
        <f t="shared" si="30"/>
        <v>719520.63643944333</v>
      </c>
      <c r="U144" s="12">
        <f t="shared" si="31"/>
        <v>-926607.53474452626</v>
      </c>
      <c r="V144" s="12">
        <f t="shared" si="32"/>
        <v>-8222678.8763208855</v>
      </c>
      <c r="W144" s="12">
        <f t="shared" si="21"/>
        <v>-2.171612410113347E-4</v>
      </c>
      <c r="X144" s="12">
        <f t="shared" si="33"/>
        <v>1719520.6364394433</v>
      </c>
      <c r="Y144" s="4"/>
    </row>
    <row r="145" spans="1:25">
      <c r="A145" s="2">
        <f t="shared" si="22"/>
        <v>3.0000000000000001E-3</v>
      </c>
      <c r="B145" s="2">
        <f t="shared" si="23"/>
        <v>1.1279999999999859</v>
      </c>
      <c r="C145" s="4">
        <v>0</v>
      </c>
      <c r="D145" s="4"/>
      <c r="E145" s="4"/>
      <c r="F145" s="6">
        <f t="shared" si="24"/>
        <v>-642221.21623654885</v>
      </c>
      <c r="G145" s="7">
        <f t="shared" si="25"/>
        <v>-5357778.7837634515</v>
      </c>
      <c r="H145" s="6">
        <f t="shared" si="26"/>
        <v>-8.8652482269504661E-4</v>
      </c>
      <c r="J145" s="9">
        <f t="shared" si="27"/>
        <v>1086.220986256784</v>
      </c>
      <c r="K145" s="8">
        <f t="shared" si="17"/>
        <v>-1086.220986256784</v>
      </c>
      <c r="L145" s="9">
        <f t="shared" si="18"/>
        <v>-4.0841909083254575E-7</v>
      </c>
      <c r="M145" s="9">
        <f t="shared" si="28"/>
        <v>1000000</v>
      </c>
      <c r="O145" s="11">
        <f t="shared" si="29"/>
        <v>-290664.78062958189</v>
      </c>
      <c r="P145" s="11">
        <f t="shared" si="19"/>
        <v>-2853040.2643883526</v>
      </c>
      <c r="Q145" s="11">
        <f t="shared" si="20"/>
        <v>6.7037685456736444E-4</v>
      </c>
      <c r="R145" s="11">
        <f t="shared" si="30"/>
        <v>718245.45612031722</v>
      </c>
      <c r="U145" s="12">
        <f t="shared" si="31"/>
        <v>-931799.77587987389</v>
      </c>
      <c r="V145" s="12">
        <f t="shared" si="32"/>
        <v>-8211905.2691380605</v>
      </c>
      <c r="W145" s="12">
        <f t="shared" si="21"/>
        <v>-2.1655638721851476E-4</v>
      </c>
      <c r="X145" s="12">
        <f t="shared" si="33"/>
        <v>1718245.4561203173</v>
      </c>
      <c r="Y145" s="4"/>
    </row>
    <row r="146" spans="1:25">
      <c r="A146" s="2">
        <f t="shared" si="22"/>
        <v>3.0000000000000001E-3</v>
      </c>
      <c r="B146" s="2">
        <f t="shared" si="23"/>
        <v>1.1289999999999858</v>
      </c>
      <c r="C146" s="4">
        <v>0</v>
      </c>
      <c r="D146" s="4"/>
      <c r="E146" s="4"/>
      <c r="F146" s="6">
        <f t="shared" si="24"/>
        <v>-646396.12251600588</v>
      </c>
      <c r="G146" s="7">
        <f t="shared" si="25"/>
        <v>-5353603.8774839947</v>
      </c>
      <c r="H146" s="6">
        <f t="shared" si="26"/>
        <v>-8.8573959255979862E-4</v>
      </c>
      <c r="J146" s="9">
        <f t="shared" si="27"/>
        <v>1084.2976205671655</v>
      </c>
      <c r="K146" s="8">
        <f t="shared" ref="K146:K209" si="34">2*$G$11*$C$3*(POWER($C$2/B146,1.5)*(SQRT(4*$G$10*A146/$C$2/$C$2/PI())*EXP(-POWER(B146-$C$2,2)/4/$G$10/A146)+ERFC((B146-$C$2)/SQRT(4*$G$10*A146)))-POWER($C$2/B146,2)*SQRT(4*$G$10*A146/$C$2/$C$2/PI()))+2*$G$11*$C$3*((1/8)*SQRT($C$2/B146)*(1-$C$2/B146)*(SQRT(4*$G$10*A146/$C$2/$C$2/PI())*EXP(-POWER(B146-$C$2,2)/4/$G$10/A146)-(B146/$C$2-1)*ERFC((B146-$C$2)/SQRT(4*$G$10*A146))))</f>
        <v>-1084.2976205671655</v>
      </c>
      <c r="L146" s="9">
        <f t="shared" ref="L146:L209" si="35">2*$G$11*($C$2*$C$3/2/$G$2)*(POWER($C$2/B146,0.5)*(SQRT(4*$G$10*A146/$C$2/$C$2/PI())*EXP(-POWER(B146-$C$2,2)/4/$G$10/A146)-(B146/$C$2-1)*ERFC((B146-$C$2)/SQRT(4*$G$10*A146)))-POWER($C$2/B146,1)*SQRT(4*$G$10*A146/$C$2/$C$2/PI()))</f>
        <v>-4.0805733787343808E-7</v>
      </c>
      <c r="M146" s="9">
        <f t="shared" si="28"/>
        <v>1000000</v>
      </c>
      <c r="O146" s="11">
        <f t="shared" si="29"/>
        <v>-291654.7659427615</v>
      </c>
      <c r="P146" s="11">
        <f t="shared" ref="P146:P209" si="36">$C$11*(-1+4*($G$9-$G$8)/(1-$G$8)*SQRT($C$2/B146)*ERFC((B146-$C$2)/SQRT(4*$G$10*A146))-3*POWER($C$2/B146,4))*COS(2*C146)</f>
        <v>-2846483.7373692305</v>
      </c>
      <c r="Q146" s="11">
        <f t="shared" ref="Q146:Q209" si="37">$C$2*$C$11/2/$G$2*(4*(1-$G$9)*$C$2/B146-POWER($C$2/B146,3))*COS(2*C146)</f>
        <v>6.7019395077722076E-4</v>
      </c>
      <c r="R146" s="11">
        <f t="shared" si="30"/>
        <v>716973.66273342376</v>
      </c>
      <c r="U146" s="12">
        <f t="shared" si="31"/>
        <v>-936966.59083820018</v>
      </c>
      <c r="V146" s="12">
        <f t="shared" si="32"/>
        <v>-8201171.9124737922</v>
      </c>
      <c r="W146" s="12">
        <f t="shared" ref="W146:W209" si="38">(Q146+L146+H146)</f>
        <v>-2.1595369912045127E-4</v>
      </c>
      <c r="X146" s="12">
        <f t="shared" si="33"/>
        <v>1716973.6627334238</v>
      </c>
      <c r="Y146" s="4"/>
    </row>
    <row r="147" spans="1:25">
      <c r="A147" s="2">
        <f t="shared" ref="A147:A210" si="39">A146</f>
        <v>3.0000000000000001E-3</v>
      </c>
      <c r="B147" s="2">
        <f t="shared" ref="B147:B210" si="40">B146+0.001</f>
        <v>1.1299999999999857</v>
      </c>
      <c r="C147" s="4">
        <v>0</v>
      </c>
      <c r="D147" s="4"/>
      <c r="E147" s="4"/>
      <c r="F147" s="6">
        <f t="shared" ref="F147:F210" si="41">-$C$10*(1-$C$2*$C$2/B147/B147)</f>
        <v>-650559.9498785527</v>
      </c>
      <c r="G147" s="7">
        <f t="shared" ref="G147:G210" si="42">-$C$10*(1+$C$2*$C$2/B147/B147)</f>
        <v>-5349440.0501214471</v>
      </c>
      <c r="H147" s="6">
        <f t="shared" ref="H147:H210" si="43">-$C$10*$C$2*$C$2/2/$G$2/B147</f>
        <v>-8.8495575221240064E-4</v>
      </c>
      <c r="J147" s="9">
        <f t="shared" ref="J147:J210" si="44">-2*$G$11*$C$3*(POWER($C$2/B147,1.5)*(SQRT(4*$G$10*A147/$C$2/$C$2/PI())*EXP(-POWER(B147-$C$2,2)/4/$G$10/A147)-(B147/$C$2-1)*ERFC((B147-$C$2)/SQRT(4*$G$10*A147)))-POWER($C$2/B147,2)*SQRT(4*$G$10*A147/$C$2/$C$2/PI()))</f>
        <v>1082.3793588983888</v>
      </c>
      <c r="K147" s="8">
        <f t="shared" si="34"/>
        <v>-1082.3793588983888</v>
      </c>
      <c r="L147" s="9">
        <f t="shared" si="35"/>
        <v>-4.0769622518505462E-7</v>
      </c>
      <c r="M147" s="9">
        <f t="shared" ref="M147:M210" si="45">$C$3*(1-SQRT($C$2/B147)*ERFC((B147-$C$2)/SQRT(4*$G$10*A147))-(1/8)*SQRT($C$2/B147)*(1-($C$2/B147))*(SQRT(4*$G$10*A147/$C$2/$C$2/PI())*EXP(-POWER(B147-$C$2,2)/4/$G$10/A147)-(B147/$C$2-1)*ERFC((B147-$C$2)/SQRT(4*$G$10*A147))))</f>
        <v>1000000</v>
      </c>
      <c r="O147" s="11">
        <f t="shared" ref="O147:O210" si="46">$C$11*(1-4*POWER($C$2/B147,2)+3*POWER($C$2/B147,4))*COS(2*C149)</f>
        <v>-292630.55045703991</v>
      </c>
      <c r="P147" s="11">
        <f t="shared" si="36"/>
        <v>-2839956.1830382235</v>
      </c>
      <c r="Q147" s="11">
        <f t="shared" si="37"/>
        <v>6.700102813382388E-4</v>
      </c>
      <c r="R147" s="11">
        <f t="shared" ref="R147:R210" si="47">$C$11*4/3*$G$7*(1+$G$9)*(-SQRT($C$2/B147)*ERFC((B147-$C$2)/SQRT(4*$G$10*A147))+POWER($C$2/B147,2))*COS(2*C147)</f>
        <v>715705.2442949285</v>
      </c>
      <c r="U147" s="12">
        <f t="shared" ref="U147:U210" si="48">O147+J147+F147</f>
        <v>-942108.12097669416</v>
      </c>
      <c r="V147" s="12">
        <f t="shared" ref="V147:V210" si="49">P147+K147+G147</f>
        <v>-8190478.6125185695</v>
      </c>
      <c r="W147" s="12">
        <f t="shared" si="38"/>
        <v>-2.1535316709934689E-4</v>
      </c>
      <c r="X147" s="12">
        <f t="shared" ref="X147:X210" si="50">R147+M147</f>
        <v>1715705.2442949284</v>
      </c>
      <c r="Y147" s="4"/>
    </row>
    <row r="148" spans="1:25">
      <c r="A148" s="2">
        <f t="shared" si="39"/>
        <v>3.0000000000000001E-3</v>
      </c>
      <c r="B148" s="2">
        <f t="shared" si="40"/>
        <v>1.1309999999999856</v>
      </c>
      <c r="C148" s="4">
        <v>0</v>
      </c>
      <c r="D148" s="4"/>
      <c r="E148" s="4"/>
      <c r="F148" s="6">
        <f t="shared" si="41"/>
        <v>-654712.73748959159</v>
      </c>
      <c r="G148" s="7">
        <f t="shared" si="42"/>
        <v>-5345287.2625104086</v>
      </c>
      <c r="H148" s="6">
        <f t="shared" si="43"/>
        <v>-8.8417329796641275E-4</v>
      </c>
      <c r="J148" s="9">
        <f t="shared" si="44"/>
        <v>1080.4661832070808</v>
      </c>
      <c r="K148" s="8">
        <f t="shared" si="34"/>
        <v>-1080.4661832070808</v>
      </c>
      <c r="L148" s="9">
        <f t="shared" si="35"/>
        <v>-4.0733575106906425E-7</v>
      </c>
      <c r="M148" s="9">
        <f t="shared" si="45"/>
        <v>1000000</v>
      </c>
      <c r="O148" s="11">
        <f t="shared" si="46"/>
        <v>-293592.23544935609</v>
      </c>
      <c r="P148" s="11">
        <f t="shared" si="36"/>
        <v>-2833457.4478978547</v>
      </c>
      <c r="Q148" s="11">
        <f t="shared" si="37"/>
        <v>6.69825852128984E-4</v>
      </c>
      <c r="R148" s="11">
        <f t="shared" si="47"/>
        <v>714440.1888739526</v>
      </c>
      <c r="U148" s="12">
        <f t="shared" si="48"/>
        <v>-947224.50675574061</v>
      </c>
      <c r="V148" s="12">
        <f t="shared" si="49"/>
        <v>-8179825.1765914708</v>
      </c>
      <c r="W148" s="12">
        <f t="shared" si="38"/>
        <v>-2.1475478158849786E-4</v>
      </c>
      <c r="X148" s="12">
        <f t="shared" si="50"/>
        <v>1714440.1888739527</v>
      </c>
      <c r="Y148" s="4"/>
    </row>
    <row r="149" spans="1:25">
      <c r="A149" s="2">
        <f t="shared" si="39"/>
        <v>3.0000000000000001E-3</v>
      </c>
      <c r="B149" s="2">
        <f t="shared" si="40"/>
        <v>1.1319999999999855</v>
      </c>
      <c r="C149" s="4">
        <v>0</v>
      </c>
      <c r="D149" s="4"/>
      <c r="E149" s="4"/>
      <c r="F149" s="6">
        <f t="shared" si="41"/>
        <v>-658854.52434160979</v>
      </c>
      <c r="G149" s="7">
        <f t="shared" si="42"/>
        <v>-5341145.4756583907</v>
      </c>
      <c r="H149" s="6">
        <f t="shared" si="43"/>
        <v>-8.8339222614842127E-4</v>
      </c>
      <c r="J149" s="9">
        <f t="shared" si="44"/>
        <v>1078.5580755295307</v>
      </c>
      <c r="K149" s="8">
        <f t="shared" si="34"/>
        <v>-1078.5580755295307</v>
      </c>
      <c r="L149" s="9">
        <f t="shared" si="35"/>
        <v>-4.0697591383313759E-7</v>
      </c>
      <c r="M149" s="9">
        <f t="shared" si="45"/>
        <v>1000000</v>
      </c>
      <c r="O149" s="11">
        <f t="shared" si="46"/>
        <v>-294539.9214792701</v>
      </c>
      <c r="P149" s="11">
        <f t="shared" si="36"/>
        <v>-2826987.3793985839</v>
      </c>
      <c r="Q149" s="11">
        <f t="shared" si="37"/>
        <v>6.6964066899027745E-4</v>
      </c>
      <c r="R149" s="11">
        <f t="shared" si="47"/>
        <v>713178.48459229304</v>
      </c>
      <c r="U149" s="12">
        <f t="shared" si="48"/>
        <v>-952315.88774535037</v>
      </c>
      <c r="V149" s="12">
        <f t="shared" si="49"/>
        <v>-8169211.4131325036</v>
      </c>
      <c r="W149" s="12">
        <f t="shared" si="38"/>
        <v>-2.1415853307197696E-4</v>
      </c>
      <c r="X149" s="12">
        <f t="shared" si="50"/>
        <v>1713178.4845922929</v>
      </c>
      <c r="Y149" s="4"/>
    </row>
    <row r="150" spans="1:25">
      <c r="A150" s="2">
        <f t="shared" si="39"/>
        <v>3.0000000000000001E-3</v>
      </c>
      <c r="B150" s="2">
        <f t="shared" si="40"/>
        <v>1.1329999999999854</v>
      </c>
      <c r="C150" s="4">
        <v>0</v>
      </c>
      <c r="D150" s="4"/>
      <c r="E150" s="4"/>
      <c r="F150" s="6">
        <f t="shared" si="41"/>
        <v>-662985.34925509396</v>
      </c>
      <c r="G150" s="7">
        <f t="shared" si="42"/>
        <v>-5337014.6507449066</v>
      </c>
      <c r="H150" s="6">
        <f t="shared" si="43"/>
        <v>-8.8261253309798141E-4</v>
      </c>
      <c r="J150" s="9">
        <f t="shared" si="44"/>
        <v>1076.6550179812657</v>
      </c>
      <c r="K150" s="8">
        <f t="shared" si="34"/>
        <v>-1076.6550179812657</v>
      </c>
      <c r="L150" s="9">
        <f t="shared" si="35"/>
        <v>-4.0661671179091945E-7</v>
      </c>
      <c r="M150" s="9">
        <f t="shared" si="45"/>
        <v>1000000</v>
      </c>
      <c r="O150" s="11">
        <f t="shared" si="46"/>
        <v>-295473.70839442988</v>
      </c>
      <c r="P150" s="11">
        <f t="shared" si="36"/>
        <v>-2820545.8259321111</v>
      </c>
      <c r="Q150" s="11">
        <f t="shared" si="37"/>
        <v>6.6945473772545168E-4</v>
      </c>
      <c r="R150" s="11">
        <f t="shared" si="47"/>
        <v>711920.11962414137</v>
      </c>
      <c r="U150" s="12">
        <f t="shared" si="48"/>
        <v>-957382.40263154265</v>
      </c>
      <c r="V150" s="12">
        <f t="shared" si="49"/>
        <v>-8158637.1316949986</v>
      </c>
      <c r="W150" s="12">
        <f t="shared" si="38"/>
        <v>-2.1356441208432062E-4</v>
      </c>
      <c r="X150" s="12">
        <f t="shared" si="50"/>
        <v>1711920.1196241414</v>
      </c>
      <c r="Y150" s="4"/>
    </row>
    <row r="151" spans="1:25">
      <c r="A151" s="2">
        <f t="shared" si="39"/>
        <v>3.0000000000000001E-3</v>
      </c>
      <c r="B151" s="2">
        <f t="shared" si="40"/>
        <v>1.1339999999999852</v>
      </c>
      <c r="C151" s="4">
        <v>0</v>
      </c>
      <c r="D151" s="4"/>
      <c r="E151" s="4"/>
      <c r="F151" s="6">
        <f t="shared" si="41"/>
        <v>-667105.25087944034</v>
      </c>
      <c r="G151" s="7">
        <f t="shared" si="42"/>
        <v>-5332894.7491205595</v>
      </c>
      <c r="H151" s="6">
        <f t="shared" si="43"/>
        <v>-8.8183421516755994E-4</v>
      </c>
      <c r="J151" s="9">
        <f t="shared" si="44"/>
        <v>1074.7569927566367</v>
      </c>
      <c r="K151" s="8">
        <f t="shared" si="34"/>
        <v>-1074.7569927566367</v>
      </c>
      <c r="L151" s="9">
        <f t="shared" si="35"/>
        <v>-4.0625814326200336E-7</v>
      </c>
      <c r="M151" s="9">
        <f t="shared" si="45"/>
        <v>1000000</v>
      </c>
      <c r="O151" s="11">
        <f t="shared" si="46"/>
        <v>-296393.69533598667</v>
      </c>
      <c r="P151" s="11">
        <f t="shared" si="36"/>
        <v>-2814132.6368247597</v>
      </c>
      <c r="Q151" s="11">
        <f t="shared" si="37"/>
        <v>6.6926806410060546E-4</v>
      </c>
      <c r="R151" s="11">
        <f t="shared" si="47"/>
        <v>710665.08219580981</v>
      </c>
      <c r="U151" s="12">
        <f t="shared" si="48"/>
        <v>-962424.18922267039</v>
      </c>
      <c r="V151" s="12">
        <f t="shared" si="49"/>
        <v>-8148102.1429380756</v>
      </c>
      <c r="W151" s="12">
        <f t="shared" si="38"/>
        <v>-2.1297240921021646E-4</v>
      </c>
      <c r="X151" s="12">
        <f t="shared" si="50"/>
        <v>1710665.0821958098</v>
      </c>
      <c r="Y151" s="4"/>
    </row>
    <row r="152" spans="1:25">
      <c r="A152" s="2">
        <f t="shared" si="39"/>
        <v>3.0000000000000001E-3</v>
      </c>
      <c r="B152" s="2">
        <f t="shared" si="40"/>
        <v>1.1349999999999851</v>
      </c>
      <c r="C152" s="4">
        <v>0</v>
      </c>
      <c r="D152" s="4"/>
      <c r="E152" s="4"/>
      <c r="F152" s="6">
        <f t="shared" si="41"/>
        <v>-671214.26769385906</v>
      </c>
      <c r="G152" s="7">
        <f t="shared" si="42"/>
        <v>-5328785.7323061414</v>
      </c>
      <c r="H152" s="6">
        <f t="shared" si="43"/>
        <v>-8.8105726872247849E-4</v>
      </c>
      <c r="J152" s="9">
        <f t="shared" si="44"/>
        <v>1072.8639821283966</v>
      </c>
      <c r="K152" s="8">
        <f t="shared" si="34"/>
        <v>-1072.8639821283966</v>
      </c>
      <c r="L152" s="9">
        <f t="shared" si="35"/>
        <v>-4.0590020657190474E-7</v>
      </c>
      <c r="M152" s="9">
        <f t="shared" si="45"/>
        <v>1000000</v>
      </c>
      <c r="O152" s="11">
        <f t="shared" si="46"/>
        <v>-297299.9807439716</v>
      </c>
      <c r="P152" s="11">
        <f t="shared" si="36"/>
        <v>-2807747.6623308831</v>
      </c>
      <c r="Q152" s="11">
        <f t="shared" si="37"/>
        <v>6.6908065384485539E-4</v>
      </c>
      <c r="R152" s="11">
        <f t="shared" si="47"/>
        <v>709413.36058545276</v>
      </c>
      <c r="U152" s="12">
        <f t="shared" si="48"/>
        <v>-967441.38445570227</v>
      </c>
      <c r="V152" s="12">
        <f t="shared" si="49"/>
        <v>-8137606.2586191529</v>
      </c>
      <c r="W152" s="12">
        <f t="shared" si="38"/>
        <v>-2.1238251508419502E-4</v>
      </c>
      <c r="X152" s="12">
        <f t="shared" si="50"/>
        <v>1709413.3605854528</v>
      </c>
      <c r="Y152" s="4"/>
    </row>
    <row r="153" spans="1:25">
      <c r="A153" s="2">
        <f t="shared" si="39"/>
        <v>3.0000000000000001E-3</v>
      </c>
      <c r="B153" s="2">
        <f t="shared" si="40"/>
        <v>1.135999999999985</v>
      </c>
      <c r="C153" s="4">
        <v>0</v>
      </c>
      <c r="D153" s="4"/>
      <c r="E153" s="4"/>
      <c r="F153" s="6">
        <f t="shared" si="41"/>
        <v>-675312.43800827058</v>
      </c>
      <c r="G153" s="7">
        <f t="shared" si="42"/>
        <v>-5324687.5619917288</v>
      </c>
      <c r="H153" s="6">
        <f t="shared" si="43"/>
        <v>-8.8028169014085669E-4</v>
      </c>
      <c r="J153" s="9">
        <f t="shared" si="44"/>
        <v>1070.9759684472899</v>
      </c>
      <c r="K153" s="8">
        <f t="shared" si="34"/>
        <v>-1070.9759684472899</v>
      </c>
      <c r="L153" s="9">
        <f t="shared" si="35"/>
        <v>-4.0554290005203514E-7</v>
      </c>
      <c r="M153" s="9">
        <f t="shared" si="45"/>
        <v>1000000</v>
      </c>
      <c r="O153" s="11">
        <f t="shared" si="46"/>
        <v>-298192.66236262233</v>
      </c>
      <c r="P153" s="11">
        <f t="shared" si="36"/>
        <v>-2801390.7536263503</v>
      </c>
      <c r="Q153" s="11">
        <f t="shared" si="37"/>
        <v>6.6889251265058781E-4</v>
      </c>
      <c r="R153" s="11">
        <f t="shared" si="47"/>
        <v>708164.94312279543</v>
      </c>
      <c r="U153" s="12">
        <f t="shared" si="48"/>
        <v>-972434.12440244562</v>
      </c>
      <c r="V153" s="12">
        <f t="shared" si="49"/>
        <v>-8127149.2915865267</v>
      </c>
      <c r="W153" s="12">
        <f t="shared" si="38"/>
        <v>-2.1179472039032092E-4</v>
      </c>
      <c r="X153" s="12">
        <f t="shared" si="50"/>
        <v>1708164.9431227953</v>
      </c>
      <c r="Y153" s="4"/>
    </row>
    <row r="154" spans="1:25">
      <c r="A154" s="2">
        <f t="shared" si="39"/>
        <v>3.0000000000000001E-3</v>
      </c>
      <c r="B154" s="2">
        <f t="shared" si="40"/>
        <v>1.1369999999999849</v>
      </c>
      <c r="C154" s="4">
        <v>0</v>
      </c>
      <c r="D154" s="4"/>
      <c r="E154" s="4"/>
      <c r="F154" s="6">
        <f t="shared" si="41"/>
        <v>-679399.79996420117</v>
      </c>
      <c r="G154" s="7">
        <f t="shared" si="42"/>
        <v>-5320600.2000357984</v>
      </c>
      <c r="H154" s="6">
        <f t="shared" si="43"/>
        <v>-8.7950747581355606E-4</v>
      </c>
      <c r="J154" s="9">
        <f t="shared" si="44"/>
        <v>1069.0929341416402</v>
      </c>
      <c r="K154" s="8">
        <f t="shared" si="34"/>
        <v>-1069.0929341416402</v>
      </c>
      <c r="L154" s="9">
        <f t="shared" si="35"/>
        <v>-4.0518622203967629E-7</v>
      </c>
      <c r="M154" s="9">
        <f t="shared" si="45"/>
        <v>1000000</v>
      </c>
      <c r="O154" s="11">
        <f t="shared" si="46"/>
        <v>-299071.83724566887</v>
      </c>
      <c r="P154" s="11">
        <f t="shared" si="36"/>
        <v>-2795061.7628020626</v>
      </c>
      <c r="Q154" s="11">
        <f t="shared" si="37"/>
        <v>6.6870364617370676E-4</v>
      </c>
      <c r="R154" s="11">
        <f t="shared" si="47"/>
        <v>706919.81818886055</v>
      </c>
      <c r="U154" s="12">
        <f t="shared" si="48"/>
        <v>-977402.5442757284</v>
      </c>
      <c r="V154" s="12">
        <f t="shared" si="49"/>
        <v>-8116731.0557720028</v>
      </c>
      <c r="W154" s="12">
        <f t="shared" si="38"/>
        <v>-2.1120901586188902E-4</v>
      </c>
      <c r="X154" s="12">
        <f t="shared" si="50"/>
        <v>1706919.8181888605</v>
      </c>
      <c r="Y154" s="4"/>
    </row>
    <row r="155" spans="1:25">
      <c r="A155" s="2">
        <f t="shared" si="39"/>
        <v>3.0000000000000001E-3</v>
      </c>
      <c r="B155" s="2">
        <f t="shared" si="40"/>
        <v>1.1379999999999848</v>
      </c>
      <c r="C155" s="4">
        <v>0</v>
      </c>
      <c r="D155" s="4"/>
      <c r="E155" s="4"/>
      <c r="F155" s="6">
        <f t="shared" si="41"/>
        <v>-683476.39153566957</v>
      </c>
      <c r="G155" s="7">
        <f t="shared" si="42"/>
        <v>-5316523.6084643304</v>
      </c>
      <c r="H155" s="6">
        <f t="shared" si="43"/>
        <v>-8.7873462214412424E-4</v>
      </c>
      <c r="J155" s="9">
        <f t="shared" si="44"/>
        <v>1067.2148617169414</v>
      </c>
      <c r="K155" s="8">
        <f t="shared" si="34"/>
        <v>-1067.2148617169414</v>
      </c>
      <c r="L155" s="9">
        <f t="shared" si="35"/>
        <v>-4.048301708779543E-7</v>
      </c>
      <c r="M155" s="9">
        <f t="shared" si="45"/>
        <v>1000000</v>
      </c>
      <c r="O155" s="11">
        <f t="shared" si="46"/>
        <v>-299937.60176157311</v>
      </c>
      <c r="P155" s="11">
        <f t="shared" si="36"/>
        <v>-2788760.5428575338</v>
      </c>
      <c r="Q155" s="11">
        <f t="shared" si="37"/>
        <v>6.6851406003388101E-4</v>
      </c>
      <c r="R155" s="11">
        <f t="shared" si="47"/>
        <v>705677.97421569878</v>
      </c>
      <c r="U155" s="12">
        <f t="shared" si="48"/>
        <v>-982346.77843552572</v>
      </c>
      <c r="V155" s="12">
        <f t="shared" si="49"/>
        <v>-8106351.3661835808</v>
      </c>
      <c r="W155" s="12">
        <f t="shared" si="38"/>
        <v>-2.106253922811212E-4</v>
      </c>
      <c r="X155" s="12">
        <f t="shared" si="50"/>
        <v>1705677.9742156989</v>
      </c>
      <c r="Y155" s="4"/>
    </row>
    <row r="156" spans="1:25">
      <c r="A156" s="2">
        <f t="shared" si="39"/>
        <v>3.0000000000000001E-3</v>
      </c>
      <c r="B156" s="2">
        <f t="shared" si="40"/>
        <v>1.1389999999999847</v>
      </c>
      <c r="C156" s="4">
        <v>0</v>
      </c>
      <c r="D156" s="4"/>
      <c r="E156" s="4"/>
      <c r="F156" s="6">
        <f t="shared" si="41"/>
        <v>-687542.25053006876</v>
      </c>
      <c r="G156" s="7">
        <f t="shared" si="42"/>
        <v>-5312457.7494699312</v>
      </c>
      <c r="H156" s="6">
        <f t="shared" si="43"/>
        <v>-8.7796312554873877E-4</v>
      </c>
      <c r="J156" s="9">
        <f t="shared" si="44"/>
        <v>1065.3417337554506</v>
      </c>
      <c r="K156" s="8">
        <f t="shared" si="34"/>
        <v>-1065.3417337554506</v>
      </c>
      <c r="L156" s="9">
        <f t="shared" si="35"/>
        <v>-4.044747449158139E-7</v>
      </c>
      <c r="M156" s="9">
        <f t="shared" si="45"/>
        <v>1000000</v>
      </c>
      <c r="O156" s="11">
        <f t="shared" si="46"/>
        <v>-300790.05159872852</v>
      </c>
      <c r="P156" s="11">
        <f t="shared" si="36"/>
        <v>-2782486.9476945135</v>
      </c>
      <c r="Q156" s="11">
        <f t="shared" si="37"/>
        <v>6.6832375981478972E-4</v>
      </c>
      <c r="R156" s="11">
        <f t="shared" si="47"/>
        <v>704439.39968611905</v>
      </c>
      <c r="U156" s="12">
        <f t="shared" si="48"/>
        <v>-987266.96039504185</v>
      </c>
      <c r="V156" s="12">
        <f t="shared" si="49"/>
        <v>-8096010.0388981998</v>
      </c>
      <c r="W156" s="12">
        <f t="shared" si="38"/>
        <v>-2.1004384047886482E-4</v>
      </c>
      <c r="X156" s="12">
        <f t="shared" si="50"/>
        <v>1704439.3996861191</v>
      </c>
      <c r="Y156" s="4"/>
    </row>
    <row r="157" spans="1:25">
      <c r="A157" s="2">
        <f t="shared" si="39"/>
        <v>3.0000000000000001E-3</v>
      </c>
      <c r="B157" s="2">
        <f t="shared" si="40"/>
        <v>1.1399999999999846</v>
      </c>
      <c r="C157" s="4">
        <v>0</v>
      </c>
      <c r="D157" s="4"/>
      <c r="E157" s="4"/>
      <c r="F157" s="6">
        <f t="shared" si="41"/>
        <v>-691597.41458904208</v>
      </c>
      <c r="G157" s="7">
        <f t="shared" si="42"/>
        <v>-5308402.5854109572</v>
      </c>
      <c r="H157" s="6">
        <f t="shared" si="43"/>
        <v>-8.7719298245615219E-4</v>
      </c>
      <c r="J157" s="9">
        <f t="shared" si="44"/>
        <v>1063.4735329157854</v>
      </c>
      <c r="K157" s="8">
        <f t="shared" si="34"/>
        <v>-1063.4735329157854</v>
      </c>
      <c r="L157" s="9">
        <f t="shared" si="35"/>
        <v>-4.0411994250799302E-7</v>
      </c>
      <c r="M157" s="9">
        <f t="shared" si="45"/>
        <v>1000000</v>
      </c>
      <c r="O157" s="11">
        <f t="shared" si="46"/>
        <v>-301629.28177061235</v>
      </c>
      <c r="P157" s="11">
        <f t="shared" si="36"/>
        <v>-2776240.8321106648</v>
      </c>
      <c r="Q157" s="11">
        <f t="shared" si="37"/>
        <v>6.6813275106436499E-4</v>
      </c>
      <c r="R157" s="11">
        <f t="shared" si="47"/>
        <v>703204.0831334223</v>
      </c>
      <c r="U157" s="12">
        <f t="shared" si="48"/>
        <v>-992163.22282673861</v>
      </c>
      <c r="V157" s="12">
        <f t="shared" si="49"/>
        <v>-8085706.8910545371</v>
      </c>
      <c r="W157" s="12">
        <f t="shared" si="38"/>
        <v>-2.0946435133429523E-4</v>
      </c>
      <c r="X157" s="12">
        <f t="shared" si="50"/>
        <v>1703204.0831334223</v>
      </c>
      <c r="Y157" s="4"/>
    </row>
    <row r="158" spans="1:25">
      <c r="A158" s="2">
        <f t="shared" si="39"/>
        <v>3.0000000000000001E-3</v>
      </c>
      <c r="B158" s="2">
        <f t="shared" si="40"/>
        <v>1.1409999999999845</v>
      </c>
      <c r="C158" s="4">
        <v>0</v>
      </c>
      <c r="D158" s="4"/>
      <c r="E158" s="4"/>
      <c r="F158" s="6">
        <f t="shared" si="41"/>
        <v>-695641.92118935485</v>
      </c>
      <c r="G158" s="7">
        <f t="shared" si="42"/>
        <v>-5304358.0788106453</v>
      </c>
      <c r="H158" s="6">
        <f t="shared" si="43"/>
        <v>-8.7642418930763684E-4</v>
      </c>
      <c r="J158" s="9">
        <f t="shared" si="44"/>
        <v>1061.610241932523</v>
      </c>
      <c r="K158" s="8">
        <f t="shared" si="34"/>
        <v>-1061.610241932523</v>
      </c>
      <c r="L158" s="9">
        <f t="shared" si="35"/>
        <v>-4.0376576201499741E-7</v>
      </c>
      <c r="M158" s="9">
        <f t="shared" si="45"/>
        <v>1000000</v>
      </c>
      <c r="O158" s="11">
        <f t="shared" si="46"/>
        <v>-302455.38662089768</v>
      </c>
      <c r="P158" s="11">
        <f t="shared" si="36"/>
        <v>-2770022.0517932959</v>
      </c>
      <c r="Q158" s="11">
        <f t="shared" si="37"/>
        <v>6.679410392950335E-4</v>
      </c>
      <c r="R158" s="11">
        <f t="shared" si="47"/>
        <v>701972.01314113638</v>
      </c>
      <c r="U158" s="12">
        <f t="shared" si="48"/>
        <v>-997035.69756831997</v>
      </c>
      <c r="V158" s="12">
        <f t="shared" si="49"/>
        <v>-8075441.740845874</v>
      </c>
      <c r="W158" s="12">
        <f t="shared" si="38"/>
        <v>-2.0888691577461828E-4</v>
      </c>
      <c r="X158" s="12">
        <f t="shared" si="50"/>
        <v>1701972.0131411364</v>
      </c>
      <c r="Y158" s="4"/>
    </row>
    <row r="159" spans="1:25">
      <c r="A159" s="2">
        <f t="shared" si="39"/>
        <v>3.0000000000000001E-3</v>
      </c>
      <c r="B159" s="2">
        <f t="shared" si="40"/>
        <v>1.1419999999999844</v>
      </c>
      <c r="C159" s="4">
        <v>0</v>
      </c>
      <c r="D159" s="4"/>
      <c r="E159" s="4"/>
      <c r="F159" s="6">
        <f t="shared" si="41"/>
        <v>-699675.80764376093</v>
      </c>
      <c r="G159" s="7">
        <f t="shared" si="42"/>
        <v>-5300324.1923562391</v>
      </c>
      <c r="H159" s="6">
        <f t="shared" si="43"/>
        <v>-8.7565674255692973E-4</v>
      </c>
      <c r="J159" s="9">
        <f t="shared" si="44"/>
        <v>1059.7518436157993</v>
      </c>
      <c r="K159" s="8">
        <f t="shared" si="34"/>
        <v>-1059.7518436157993</v>
      </c>
      <c r="L159" s="9">
        <f t="shared" si="35"/>
        <v>-4.0341220180307546E-7</v>
      </c>
      <c r="M159" s="9">
        <f t="shared" si="45"/>
        <v>1000000</v>
      </c>
      <c r="O159" s="11">
        <f t="shared" si="46"/>
        <v>-303268.45982852427</v>
      </c>
      <c r="P159" s="11">
        <f t="shared" si="36"/>
        <v>-2763830.4633131279</v>
      </c>
      <c r="Q159" s="11">
        <f t="shared" si="37"/>
        <v>6.677486299839564E-4</v>
      </c>
      <c r="R159" s="11">
        <f t="shared" si="47"/>
        <v>700743.17834275134</v>
      </c>
      <c r="U159" s="12">
        <f t="shared" si="48"/>
        <v>-1001884.5156286694</v>
      </c>
      <c r="V159" s="12">
        <f t="shared" si="49"/>
        <v>-8065214.4075129833</v>
      </c>
      <c r="W159" s="12">
        <f t="shared" si="38"/>
        <v>-2.0831152477477645E-4</v>
      </c>
      <c r="X159" s="12">
        <f t="shared" si="50"/>
        <v>1700743.1783427512</v>
      </c>
      <c r="Y159" s="4"/>
    </row>
    <row r="160" spans="1:25">
      <c r="A160" s="2">
        <f t="shared" si="39"/>
        <v>3.0000000000000001E-3</v>
      </c>
      <c r="B160" s="2">
        <f t="shared" si="40"/>
        <v>1.1429999999999843</v>
      </c>
      <c r="C160" s="4">
        <v>0</v>
      </c>
      <c r="D160" s="4"/>
      <c r="E160" s="4"/>
      <c r="F160" s="6">
        <f t="shared" si="41"/>
        <v>-703699.11110186263</v>
      </c>
      <c r="G160" s="7">
        <f t="shared" si="42"/>
        <v>-5296300.888898137</v>
      </c>
      <c r="H160" s="6">
        <f t="shared" si="43"/>
        <v>-8.7489063867017829E-4</v>
      </c>
      <c r="J160" s="9">
        <f t="shared" si="44"/>
        <v>1057.8983208509139</v>
      </c>
      <c r="K160" s="8">
        <f t="shared" si="34"/>
        <v>-1057.8983208509139</v>
      </c>
      <c r="L160" s="9">
        <f t="shared" si="35"/>
        <v>-4.0305926024419258E-7</v>
      </c>
      <c r="M160" s="9">
        <f t="shared" si="45"/>
        <v>1000000</v>
      </c>
      <c r="O160" s="11">
        <f t="shared" si="46"/>
        <v>-304068.59441272484</v>
      </c>
      <c r="P160" s="11">
        <f t="shared" si="36"/>
        <v>-2757665.9241181249</v>
      </c>
      <c r="Q160" s="11">
        <f t="shared" si="37"/>
        <v>6.6755552857326796E-4</v>
      </c>
      <c r="R160" s="11">
        <f t="shared" si="47"/>
        <v>699517.56742145785</v>
      </c>
      <c r="U160" s="12">
        <f t="shared" si="48"/>
        <v>-1006709.8071937365</v>
      </c>
      <c r="V160" s="12">
        <f t="shared" si="49"/>
        <v>-8055024.7113371128</v>
      </c>
      <c r="W160" s="12">
        <f t="shared" si="38"/>
        <v>-2.0773816935715456E-4</v>
      </c>
      <c r="X160" s="12">
        <f t="shared" si="50"/>
        <v>1699517.5674214577</v>
      </c>
      <c r="Y160" s="4"/>
    </row>
    <row r="161" spans="1:25">
      <c r="A161" s="2">
        <f t="shared" si="39"/>
        <v>3.0000000000000001E-3</v>
      </c>
      <c r="B161" s="2">
        <f t="shared" si="40"/>
        <v>1.1439999999999841</v>
      </c>
      <c r="C161" s="4">
        <v>0</v>
      </c>
      <c r="D161" s="4"/>
      <c r="E161" s="4"/>
      <c r="F161" s="6">
        <f t="shared" si="41"/>
        <v>-707711.86855096568</v>
      </c>
      <c r="G161" s="7">
        <f t="shared" si="42"/>
        <v>-5292288.1314490344</v>
      </c>
      <c r="H161" s="6">
        <f t="shared" si="43"/>
        <v>-8.7412587412588627E-4</v>
      </c>
      <c r="J161" s="9">
        <f t="shared" si="44"/>
        <v>1056.0496565979356</v>
      </c>
      <c r="K161" s="8">
        <f t="shared" si="34"/>
        <v>-1056.0496565979356</v>
      </c>
      <c r="L161" s="9">
        <f t="shared" si="35"/>
        <v>-4.027069357160072E-7</v>
      </c>
      <c r="M161" s="9">
        <f t="shared" si="45"/>
        <v>1000000</v>
      </c>
      <c r="O161" s="11">
        <f t="shared" si="46"/>
        <v>-304855.88273801055</v>
      </c>
      <c r="P161" s="11">
        <f t="shared" si="36"/>
        <v>-2751528.2925273683</v>
      </c>
      <c r="Q161" s="11">
        <f t="shared" si="37"/>
        <v>6.6736174047030985E-4</v>
      </c>
      <c r="R161" s="11">
        <f t="shared" si="47"/>
        <v>698295.1691098864</v>
      </c>
      <c r="U161" s="12">
        <f t="shared" si="48"/>
        <v>-1011511.7016323783</v>
      </c>
      <c r="V161" s="12">
        <f t="shared" si="49"/>
        <v>-8044872.4736330006</v>
      </c>
      <c r="W161" s="12">
        <f t="shared" si="38"/>
        <v>-2.0716684059129237E-4</v>
      </c>
      <c r="X161" s="12">
        <f t="shared" si="50"/>
        <v>1698295.1691098865</v>
      </c>
      <c r="Y161" s="4"/>
    </row>
    <row r="162" spans="1:25" ht="13.8" customHeight="1">
      <c r="A162" s="2">
        <f t="shared" si="39"/>
        <v>3.0000000000000001E-3</v>
      </c>
      <c r="B162" s="2">
        <f t="shared" si="40"/>
        <v>1.144999999999984</v>
      </c>
      <c r="C162" s="4">
        <v>0</v>
      </c>
      <c r="D162" s="4"/>
      <c r="E162" s="4"/>
      <c r="F162" s="6">
        <f t="shared" si="41"/>
        <v>-711714.11681693059</v>
      </c>
      <c r="G162" s="7">
        <f t="shared" si="42"/>
        <v>-5288285.8831830686</v>
      </c>
      <c r="H162" s="6">
        <f t="shared" si="43"/>
        <v>-8.7336244541485932E-4</v>
      </c>
      <c r="J162" s="9">
        <f t="shared" si="44"/>
        <v>1054.2058338913109</v>
      </c>
      <c r="K162" s="8">
        <f t="shared" si="34"/>
        <v>-1054.2058338913109</v>
      </c>
      <c r="L162" s="9">
        <f t="shared" si="35"/>
        <v>-4.0235522660184471E-7</v>
      </c>
      <c r="M162" s="9">
        <f t="shared" si="45"/>
        <v>1000000</v>
      </c>
      <c r="O162" s="11">
        <f t="shared" si="46"/>
        <v>-305630.41651911946</v>
      </c>
      <c r="P162" s="11">
        <f t="shared" si="36"/>
        <v>-2745417.4277249728</v>
      </c>
      <c r="Q162" s="11">
        <f t="shared" si="37"/>
        <v>6.6716727104786761E-4</v>
      </c>
      <c r="R162" s="11">
        <f t="shared" si="47"/>
        <v>697075.97218984866</v>
      </c>
      <c r="U162" s="12">
        <f t="shared" si="48"/>
        <v>-1016290.3275021587</v>
      </c>
      <c r="V162" s="12">
        <f t="shared" si="49"/>
        <v>-8034757.5167419333</v>
      </c>
      <c r="W162" s="12">
        <f t="shared" si="38"/>
        <v>-2.0659752959359358E-4</v>
      </c>
      <c r="X162" s="12">
        <f t="shared" si="50"/>
        <v>1697075.9721898488</v>
      </c>
      <c r="Y162" s="4"/>
    </row>
    <row r="163" spans="1:25">
      <c r="A163" s="2">
        <f t="shared" si="39"/>
        <v>3.0000000000000001E-3</v>
      </c>
      <c r="B163" s="2">
        <f t="shared" si="40"/>
        <v>1.1459999999999839</v>
      </c>
      <c r="C163" s="4">
        <v>0</v>
      </c>
      <c r="D163" s="4"/>
      <c r="E163" s="4"/>
      <c r="F163" s="6">
        <f t="shared" si="41"/>
        <v>-715705.89256501535</v>
      </c>
      <c r="G163" s="7">
        <f t="shared" si="42"/>
        <v>-5284294.1074349852</v>
      </c>
      <c r="H163" s="6">
        <f t="shared" si="43"/>
        <v>-8.7260034904015188E-4</v>
      </c>
      <c r="J163" s="9">
        <f t="shared" si="44"/>
        <v>1052.366835839475</v>
      </c>
      <c r="K163" s="8">
        <f t="shared" si="34"/>
        <v>-1052.366835839475</v>
      </c>
      <c r="L163" s="9">
        <f t="shared" si="35"/>
        <v>-4.0200413129067384E-7</v>
      </c>
      <c r="M163" s="9">
        <f t="shared" si="45"/>
        <v>1000000</v>
      </c>
      <c r="O163" s="11">
        <f t="shared" si="46"/>
        <v>-306392.28682591522</v>
      </c>
      <c r="P163" s="11">
        <f t="shared" si="36"/>
        <v>-2739333.1897540637</v>
      </c>
      <c r="Q163" s="11">
        <f t="shared" si="37"/>
        <v>6.6697212564440205E-4</v>
      </c>
      <c r="R163" s="11">
        <f t="shared" si="47"/>
        <v>695859.96549207997</v>
      </c>
      <c r="U163" s="12">
        <f t="shared" si="48"/>
        <v>-1021045.8125550911</v>
      </c>
      <c r="V163" s="12">
        <f t="shared" si="49"/>
        <v>-8024679.6640248885</v>
      </c>
      <c r="W163" s="12">
        <f t="shared" si="38"/>
        <v>-2.0603022752704045E-4</v>
      </c>
      <c r="X163" s="12">
        <f t="shared" si="50"/>
        <v>1695859.96549208</v>
      </c>
      <c r="Y163" s="4"/>
    </row>
    <row r="164" spans="1:25">
      <c r="A164" s="2">
        <f t="shared" si="39"/>
        <v>3.0000000000000001E-3</v>
      </c>
      <c r="B164" s="2">
        <f t="shared" si="40"/>
        <v>1.1469999999999838</v>
      </c>
      <c r="C164" s="4">
        <v>0</v>
      </c>
      <c r="D164" s="4"/>
      <c r="E164" s="4"/>
      <c r="F164" s="6">
        <f t="shared" si="41"/>
        <v>-719687.2323007182</v>
      </c>
      <c r="G164" s="7">
        <f t="shared" si="42"/>
        <v>-5280312.7676992817</v>
      </c>
      <c r="H164" s="6">
        <f t="shared" si="43"/>
        <v>-8.7183958151701316E-4</v>
      </c>
      <c r="J164" s="9">
        <f t="shared" si="44"/>
        <v>1050.5326456244647</v>
      </c>
      <c r="K164" s="8">
        <f t="shared" si="34"/>
        <v>-1050.5326456244647</v>
      </c>
      <c r="L164" s="9">
        <f t="shared" si="35"/>
        <v>-4.0165364817708134E-7</v>
      </c>
      <c r="M164" s="9">
        <f t="shared" si="45"/>
        <v>1000000</v>
      </c>
      <c r="O164" s="11">
        <f t="shared" si="46"/>
        <v>-307141.58408825612</v>
      </c>
      <c r="P164" s="11">
        <f t="shared" si="36"/>
        <v>-2733275.4395107864</v>
      </c>
      <c r="Q164" s="11">
        <f t="shared" si="37"/>
        <v>6.6677630956428024E-4</v>
      </c>
      <c r="R164" s="11">
        <f t="shared" si="47"/>
        <v>694647.13789598329</v>
      </c>
      <c r="U164" s="12">
        <f t="shared" si="48"/>
        <v>-1025778.2837433498</v>
      </c>
      <c r="V164" s="12">
        <f t="shared" si="49"/>
        <v>-8014638.7398556927</v>
      </c>
      <c r="W164" s="12">
        <f t="shared" si="38"/>
        <v>-2.0546492560090997E-4</v>
      </c>
      <c r="X164" s="12">
        <f t="shared" si="50"/>
        <v>1694647.1378959832</v>
      </c>
      <c r="Y164" s="4"/>
    </row>
    <row r="165" spans="1:25">
      <c r="A165" s="2">
        <f t="shared" si="39"/>
        <v>3.0000000000000001E-3</v>
      </c>
      <c r="B165" s="2">
        <f t="shared" si="40"/>
        <v>1.1479999999999837</v>
      </c>
      <c r="C165" s="4">
        <v>0</v>
      </c>
      <c r="D165" s="4"/>
      <c r="E165" s="4"/>
      <c r="F165" s="6">
        <f t="shared" si="41"/>
        <v>-723658.17237060878</v>
      </c>
      <c r="G165" s="7">
        <f t="shared" si="42"/>
        <v>-5276341.8276293911</v>
      </c>
      <c r="H165" s="6">
        <f t="shared" si="43"/>
        <v>-8.7108013937283466E-4</v>
      </c>
      <c r="J165" s="9">
        <f t="shared" si="44"/>
        <v>1048.7032465015334</v>
      </c>
      <c r="K165" s="8">
        <f t="shared" si="34"/>
        <v>-1048.7032465015334</v>
      </c>
      <c r="L165" s="9">
        <f t="shared" si="35"/>
        <v>-4.0130377566124771E-7</v>
      </c>
      <c r="M165" s="9">
        <f t="shared" si="45"/>
        <v>1000000</v>
      </c>
      <c r="O165" s="11">
        <f t="shared" si="46"/>
        <v>-307878.39810081595</v>
      </c>
      <c r="P165" s="11">
        <f t="shared" si="36"/>
        <v>-2727244.0387383723</v>
      </c>
      <c r="Q165" s="11">
        <f t="shared" si="37"/>
        <v>6.6657982807800573E-4</v>
      </c>
      <c r="R165" s="11">
        <f t="shared" si="47"/>
        <v>693437.47832937515</v>
      </c>
      <c r="U165" s="12">
        <f t="shared" si="48"/>
        <v>-1030487.8672249232</v>
      </c>
      <c r="V165" s="12">
        <f t="shared" si="49"/>
        <v>-8004634.5696142651</v>
      </c>
      <c r="W165" s="12">
        <f t="shared" si="38"/>
        <v>-2.0490161507049015E-4</v>
      </c>
      <c r="X165" s="12">
        <f t="shared" si="50"/>
        <v>1693437.4783293752</v>
      </c>
      <c r="Y165" s="4"/>
    </row>
    <row r="166" spans="1:25">
      <c r="A166" s="2">
        <f t="shared" si="39"/>
        <v>3.0000000000000001E-3</v>
      </c>
      <c r="B166" s="2">
        <f t="shared" si="40"/>
        <v>1.1489999999999836</v>
      </c>
      <c r="C166" s="4">
        <v>0</v>
      </c>
      <c r="D166" s="4"/>
      <c r="E166" s="4"/>
      <c r="F166" s="6">
        <f t="shared" si="41"/>
        <v>-727618.74896316114</v>
      </c>
      <c r="G166" s="7">
        <f t="shared" si="42"/>
        <v>-5272381.2510368386</v>
      </c>
      <c r="H166" s="6">
        <f t="shared" si="43"/>
        <v>-8.7032201914709686E-4</v>
      </c>
      <c r="J166" s="9">
        <f t="shared" si="44"/>
        <v>1046.8786217987692</v>
      </c>
      <c r="K166" s="8">
        <f t="shared" si="34"/>
        <v>-1046.8786217987692</v>
      </c>
      <c r="L166" s="9">
        <f t="shared" si="35"/>
        <v>-4.0095451214892291E-7</v>
      </c>
      <c r="M166" s="9">
        <f t="shared" si="45"/>
        <v>1000000</v>
      </c>
      <c r="O166" s="11">
        <f t="shared" si="46"/>
        <v>-308602.81802786881</v>
      </c>
      <c r="P166" s="11">
        <f t="shared" si="36"/>
        <v>-2721238.8500212496</v>
      </c>
      <c r="Q166" s="11">
        <f t="shared" si="37"/>
        <v>6.6638268642244545E-4</v>
      </c>
      <c r="R166" s="11">
        <f t="shared" si="47"/>
        <v>692230.97576823307</v>
      </c>
      <c r="U166" s="12">
        <f t="shared" si="48"/>
        <v>-1035174.6883692312</v>
      </c>
      <c r="V166" s="12">
        <f t="shared" si="49"/>
        <v>-7994666.9796798872</v>
      </c>
      <c r="W166" s="12">
        <f t="shared" si="38"/>
        <v>-2.0434028723680033E-4</v>
      </c>
      <c r="X166" s="12">
        <f t="shared" si="50"/>
        <v>1692230.9757682332</v>
      </c>
      <c r="Y166" s="4"/>
    </row>
    <row r="167" spans="1:25">
      <c r="A167" s="2">
        <f t="shared" si="39"/>
        <v>3.0000000000000001E-3</v>
      </c>
      <c r="B167" s="2">
        <f t="shared" si="40"/>
        <v>1.1499999999999835</v>
      </c>
      <c r="C167" s="4">
        <v>0</v>
      </c>
      <c r="D167" s="4"/>
      <c r="E167" s="4"/>
      <c r="F167" s="6">
        <f t="shared" si="41"/>
        <v>-731568.99810957559</v>
      </c>
      <c r="G167" s="7">
        <f t="shared" si="42"/>
        <v>-5268431.0018904246</v>
      </c>
      <c r="H167" s="6">
        <f t="shared" si="43"/>
        <v>-8.6956521739131685E-4</v>
      </c>
      <c r="J167" s="9">
        <f t="shared" si="44"/>
        <v>1045.0587549167162</v>
      </c>
      <c r="K167" s="8">
        <f t="shared" si="34"/>
        <v>-1045.0587549167162</v>
      </c>
      <c r="L167" s="9">
        <f t="shared" si="35"/>
        <v>-4.0060585605140218E-7</v>
      </c>
      <c r="M167" s="9">
        <f t="shared" si="45"/>
        <v>1000000</v>
      </c>
      <c r="O167" s="11">
        <f t="shared" si="46"/>
        <v>-309314.93240803445</v>
      </c>
      <c r="P167" s="11">
        <f t="shared" si="36"/>
        <v>-2715259.7367791981</v>
      </c>
      <c r="Q167" s="11">
        <f t="shared" si="37"/>
        <v>6.6618488980105554E-4</v>
      </c>
      <c r="R167" s="11">
        <f t="shared" si="47"/>
        <v>691027.61923644401</v>
      </c>
      <c r="U167" s="12">
        <f t="shared" si="48"/>
        <v>-1039838.8717626934</v>
      </c>
      <c r="V167" s="12">
        <f t="shared" si="49"/>
        <v>-7984735.7974245399</v>
      </c>
      <c r="W167" s="12">
        <f t="shared" si="38"/>
        <v>-2.0378093344631274E-4</v>
      </c>
      <c r="X167" s="12">
        <f t="shared" si="50"/>
        <v>1691027.6192364441</v>
      </c>
      <c r="Y167" s="4"/>
    </row>
    <row r="168" spans="1:25">
      <c r="A168" s="2">
        <f t="shared" si="39"/>
        <v>3.0000000000000001E-3</v>
      </c>
      <c r="B168" s="2">
        <f t="shared" si="40"/>
        <v>1.1509999999999834</v>
      </c>
      <c r="C168" s="4">
        <v>0</v>
      </c>
      <c r="D168" s="4"/>
      <c r="E168" s="4"/>
      <c r="F168" s="6">
        <f t="shared" si="41"/>
        <v>-735508.95568459982</v>
      </c>
      <c r="G168" s="7">
        <f t="shared" si="42"/>
        <v>-5264491.0443153996</v>
      </c>
      <c r="H168" s="6">
        <f t="shared" si="43"/>
        <v>-8.6880973066899602E-4</v>
      </c>
      <c r="J168" s="9">
        <f t="shared" si="44"/>
        <v>1043.2436293279952</v>
      </c>
      <c r="K168" s="8">
        <f t="shared" si="34"/>
        <v>-1043.2436293279952</v>
      </c>
      <c r="L168" s="9">
        <f t="shared" si="35"/>
        <v>-4.0025780578550171E-7</v>
      </c>
      <c r="M168" s="9">
        <f t="shared" si="45"/>
        <v>1000000</v>
      </c>
      <c r="O168" s="11">
        <f t="shared" si="46"/>
        <v>-310014.82915898302</v>
      </c>
      <c r="P168" s="11">
        <f t="shared" si="36"/>
        <v>-2709306.5632615504</v>
      </c>
      <c r="Q168" s="11">
        <f t="shared" si="37"/>
        <v>6.6598644338410561E-4</v>
      </c>
      <c r="R168" s="11">
        <f t="shared" si="47"/>
        <v>689827.39780555514</v>
      </c>
      <c r="U168" s="12">
        <f t="shared" si="48"/>
        <v>-1044480.5412142549</v>
      </c>
      <c r="V168" s="12">
        <f t="shared" si="49"/>
        <v>-7974840.8512062784</v>
      </c>
      <c r="W168" s="12">
        <f t="shared" si="38"/>
        <v>-2.0322354509067593E-4</v>
      </c>
      <c r="X168" s="12">
        <f t="shared" si="50"/>
        <v>1689827.3978055553</v>
      </c>
      <c r="Y168" s="4"/>
    </row>
    <row r="169" spans="1:25">
      <c r="A169" s="2">
        <f t="shared" si="39"/>
        <v>3.0000000000000001E-3</v>
      </c>
      <c r="B169" s="2">
        <f t="shared" si="40"/>
        <v>1.1519999999999833</v>
      </c>
      <c r="C169" s="4">
        <v>0</v>
      </c>
      <c r="D169" s="4"/>
      <c r="E169" s="4"/>
      <c r="F169" s="6">
        <f t="shared" si="41"/>
        <v>-739438.65740734176</v>
      </c>
      <c r="G169" s="7">
        <f t="shared" si="42"/>
        <v>-5260561.3425926585</v>
      </c>
      <c r="H169" s="6">
        <f t="shared" si="43"/>
        <v>-8.6805555555556819E-4</v>
      </c>
      <c r="J169" s="9">
        <f t="shared" si="44"/>
        <v>1041.4332285769297</v>
      </c>
      <c r="K169" s="8">
        <f t="shared" si="34"/>
        <v>-1041.4332285769297</v>
      </c>
      <c r="L169" s="9">
        <f t="shared" si="35"/>
        <v>-3.9991035977353512E-7</v>
      </c>
      <c r="M169" s="9">
        <f t="shared" si="45"/>
        <v>1000000</v>
      </c>
      <c r="O169" s="11">
        <f t="shared" si="46"/>
        <v>-310702.59558210411</v>
      </c>
      <c r="P169" s="11">
        <f t="shared" si="36"/>
        <v>-2703379.1945414399</v>
      </c>
      <c r="Q169" s="11">
        <f t="shared" si="37"/>
        <v>6.657873523089016E-4</v>
      </c>
      <c r="R169" s="11">
        <f t="shared" si="47"/>
        <v>688630.30059452564</v>
      </c>
      <c r="U169" s="12">
        <f t="shared" si="48"/>
        <v>-1049099.819760869</v>
      </c>
      <c r="V169" s="12">
        <f t="shared" si="49"/>
        <v>-7964981.9703626754</v>
      </c>
      <c r="W169" s="12">
        <f t="shared" si="38"/>
        <v>-2.0266811360644015E-4</v>
      </c>
      <c r="X169" s="12">
        <f t="shared" si="50"/>
        <v>1688630.3005945256</v>
      </c>
      <c r="Y169" s="4"/>
    </row>
    <row r="170" spans="1:25">
      <c r="A170" s="2">
        <f t="shared" si="39"/>
        <v>3.0000000000000001E-3</v>
      </c>
      <c r="B170" s="2">
        <f t="shared" si="40"/>
        <v>1.1529999999999831</v>
      </c>
      <c r="C170" s="4">
        <v>0</v>
      </c>
      <c r="D170" s="4"/>
      <c r="E170" s="4"/>
      <c r="F170" s="6">
        <f t="shared" si="41"/>
        <v>-743358.13884208107</v>
      </c>
      <c r="G170" s="7">
        <f t="shared" si="42"/>
        <v>-5256641.8611579193</v>
      </c>
      <c r="H170" s="6">
        <f t="shared" si="43"/>
        <v>-8.6730268863834743E-4</v>
      </c>
      <c r="J170" s="9">
        <f t="shared" si="44"/>
        <v>1039.6275362791721</v>
      </c>
      <c r="K170" s="8">
        <f t="shared" si="34"/>
        <v>-1039.6275362791721</v>
      </c>
      <c r="L170" s="9">
        <f t="shared" si="35"/>
        <v>-3.9956351644328925E-7</v>
      </c>
      <c r="M170" s="9">
        <f t="shared" si="45"/>
        <v>1000000</v>
      </c>
      <c r="O170" s="11">
        <f t="shared" si="46"/>
        <v>-311378.31836713327</v>
      </c>
      <c r="P170" s="11">
        <f t="shared" si="36"/>
        <v>-2697477.4965100917</v>
      </c>
      <c r="Q170" s="11">
        <f t="shared" si="37"/>
        <v>6.6558762168000677E-4</v>
      </c>
      <c r="R170" s="11">
        <f t="shared" si="47"/>
        <v>687436.31676948012</v>
      </c>
      <c r="U170" s="12">
        <f t="shared" si="48"/>
        <v>-1053696.8296729352</v>
      </c>
      <c r="V170" s="12">
        <f t="shared" si="49"/>
        <v>-7955158.9852042906</v>
      </c>
      <c r="W170" s="12">
        <f t="shared" si="38"/>
        <v>-2.0211463047478391E-4</v>
      </c>
      <c r="X170" s="12">
        <f t="shared" si="50"/>
        <v>1687436.3167694802</v>
      </c>
      <c r="Y170" s="4"/>
    </row>
    <row r="171" spans="1:25">
      <c r="A171" s="2">
        <f t="shared" si="39"/>
        <v>3.0000000000000001E-3</v>
      </c>
      <c r="B171" s="2">
        <f t="shared" si="40"/>
        <v>1.153999999999983</v>
      </c>
      <c r="C171" s="4">
        <v>0</v>
      </c>
      <c r="D171" s="4"/>
      <c r="E171" s="4"/>
      <c r="F171" s="6">
        <f t="shared" si="41"/>
        <v>-747267.43539907283</v>
      </c>
      <c r="G171" s="7">
        <f t="shared" si="42"/>
        <v>-5252732.5646009268</v>
      </c>
      <c r="H171" s="6">
        <f t="shared" si="43"/>
        <v>-8.6655112651647722E-4</v>
      </c>
      <c r="J171" s="9">
        <f t="shared" si="44"/>
        <v>1037.8265361213339</v>
      </c>
      <c r="K171" s="8">
        <f t="shared" si="34"/>
        <v>-1037.8265361213339</v>
      </c>
      <c r="L171" s="9">
        <f t="shared" si="35"/>
        <v>-3.9921727422800058E-7</v>
      </c>
      <c r="M171" s="9">
        <f t="shared" si="45"/>
        <v>1000000</v>
      </c>
      <c r="O171" s="11">
        <f t="shared" si="46"/>
        <v>-312042.08359674591</v>
      </c>
      <c r="P171" s="11">
        <f t="shared" si="36"/>
        <v>-2691601.3358711572</v>
      </c>
      <c r="Q171" s="11">
        <f t="shared" si="37"/>
        <v>6.6538725656946124E-4</v>
      </c>
      <c r="R171" s="11">
        <f t="shared" si="47"/>
        <v>686245.43554346263</v>
      </c>
      <c r="U171" s="12">
        <f t="shared" si="48"/>
        <v>-1058271.6924596974</v>
      </c>
      <c r="V171" s="12">
        <f t="shared" si="49"/>
        <v>-7945371.7270082049</v>
      </c>
      <c r="W171" s="12">
        <f t="shared" si="38"/>
        <v>-2.0156308722124399E-4</v>
      </c>
      <c r="X171" s="12">
        <f t="shared" si="50"/>
        <v>1686245.4355434626</v>
      </c>
      <c r="Y171" s="4"/>
    </row>
    <row r="172" spans="1:25">
      <c r="A172" s="2">
        <f t="shared" si="39"/>
        <v>3.0000000000000001E-3</v>
      </c>
      <c r="B172" s="2">
        <f t="shared" si="40"/>
        <v>1.1549999999999829</v>
      </c>
      <c r="C172" s="4">
        <v>0</v>
      </c>
      <c r="D172" s="4"/>
      <c r="E172" s="4"/>
      <c r="F172" s="6">
        <f t="shared" si="41"/>
        <v>-751166.58233534708</v>
      </c>
      <c r="G172" s="7">
        <f t="shared" si="42"/>
        <v>-5248833.4176646527</v>
      </c>
      <c r="H172" s="6">
        <f t="shared" si="43"/>
        <v>-8.6580086580087859E-4</v>
      </c>
      <c r="J172" s="9">
        <f t="shared" si="44"/>
        <v>1036.030211860616</v>
      </c>
      <c r="K172" s="8">
        <f t="shared" si="34"/>
        <v>-1036.030211860616</v>
      </c>
      <c r="L172" s="9">
        <f t="shared" si="35"/>
        <v>-3.9887163156633127E-7</v>
      </c>
      <c r="M172" s="9">
        <f t="shared" si="45"/>
        <v>1000000</v>
      </c>
      <c r="O172" s="11">
        <f t="shared" si="46"/>
        <v>-312693.97675110941</v>
      </c>
      <c r="P172" s="11">
        <f t="shared" si="36"/>
        <v>-2685750.5801350945</v>
      </c>
      <c r="Q172" s="11">
        <f t="shared" si="37"/>
        <v>6.6518626201699839E-4</v>
      </c>
      <c r="R172" s="11">
        <f t="shared" si="47"/>
        <v>685057.64617619454</v>
      </c>
      <c r="U172" s="12">
        <f t="shared" si="48"/>
        <v>-1062824.5288745959</v>
      </c>
      <c r="V172" s="12">
        <f t="shared" si="49"/>
        <v>-7935620.0280116079</v>
      </c>
      <c r="W172" s="12">
        <f t="shared" si="38"/>
        <v>-2.0101347541544659E-4</v>
      </c>
      <c r="X172" s="12">
        <f t="shared" si="50"/>
        <v>1685057.6461761945</v>
      </c>
      <c r="Y172" s="4"/>
    </row>
    <row r="173" spans="1:25">
      <c r="A173" s="2">
        <f t="shared" si="39"/>
        <v>3.0000000000000001E-3</v>
      </c>
      <c r="B173" s="2">
        <f t="shared" si="40"/>
        <v>1.1559999999999828</v>
      </c>
      <c r="C173" s="4">
        <v>0</v>
      </c>
      <c r="D173" s="4"/>
      <c r="E173" s="4"/>
      <c r="F173" s="6">
        <f t="shared" si="41"/>
        <v>-755055.61475550395</v>
      </c>
      <c r="G173" s="7">
        <f t="shared" si="42"/>
        <v>-5244944.3852444952</v>
      </c>
      <c r="H173" s="6">
        <f t="shared" si="43"/>
        <v>-8.6505190311419978E-4</v>
      </c>
      <c r="J173" s="9">
        <f t="shared" si="44"/>
        <v>1034.2385473244442</v>
      </c>
      <c r="K173" s="8">
        <f t="shared" si="34"/>
        <v>-1034.2385473244442</v>
      </c>
      <c r="L173" s="9">
        <f t="shared" si="35"/>
        <v>-3.9852658690234654E-7</v>
      </c>
      <c r="M173" s="9">
        <f t="shared" si="45"/>
        <v>1000000</v>
      </c>
      <c r="O173" s="11">
        <f t="shared" si="46"/>
        <v>-313334.08271239849</v>
      </c>
      <c r="P173" s="11">
        <f t="shared" si="36"/>
        <v>-2679925.0976135964</v>
      </c>
      <c r="Q173" s="11">
        <f t="shared" si="37"/>
        <v>6.6498464303026302E-4</v>
      </c>
      <c r="R173" s="11">
        <f t="shared" si="47"/>
        <v>683872.93797383143</v>
      </c>
      <c r="U173" s="12">
        <f t="shared" si="48"/>
        <v>-1067355.458920578</v>
      </c>
      <c r="V173" s="12">
        <f t="shared" si="49"/>
        <v>-7925903.7214054167</v>
      </c>
      <c r="W173" s="12">
        <f t="shared" si="38"/>
        <v>-2.0046578667083908E-4</v>
      </c>
      <c r="X173" s="12">
        <f t="shared" si="50"/>
        <v>1683872.9379738313</v>
      </c>
      <c r="Y173" s="4"/>
    </row>
    <row r="174" spans="1:25">
      <c r="A174" s="2">
        <f t="shared" si="39"/>
        <v>3.0000000000000001E-3</v>
      </c>
      <c r="B174" s="2">
        <f t="shared" si="40"/>
        <v>1.1569999999999827</v>
      </c>
      <c r="C174" s="4">
        <v>0</v>
      </c>
      <c r="D174" s="4"/>
      <c r="E174" s="4"/>
      <c r="F174" s="6">
        <f t="shared" si="41"/>
        <v>-758934.56761250377</v>
      </c>
      <c r="G174" s="7">
        <f t="shared" si="42"/>
        <v>-5241065.4323874963</v>
      </c>
      <c r="H174" s="6">
        <f t="shared" si="43"/>
        <v>-8.6430423509076487E-4</v>
      </c>
      <c r="J174" s="9">
        <f t="shared" si="44"/>
        <v>1032.4515264101035</v>
      </c>
      <c r="K174" s="8">
        <f t="shared" si="34"/>
        <v>-1032.4515264101035</v>
      </c>
      <c r="L174" s="9">
        <f t="shared" si="35"/>
        <v>-3.9818213868549064E-7</v>
      </c>
      <c r="M174" s="9">
        <f t="shared" si="45"/>
        <v>1000000</v>
      </c>
      <c r="O174" s="11">
        <f t="shared" si="46"/>
        <v>-313962.48576927668</v>
      </c>
      <c r="P174" s="11">
        <f t="shared" si="36"/>
        <v>-2674124.7574140513</v>
      </c>
      <c r="Q174" s="11">
        <f t="shared" si="37"/>
        <v>6.6478240458502417E-4</v>
      </c>
      <c r="R174" s="11">
        <f t="shared" si="47"/>
        <v>682691.30028872262</v>
      </c>
      <c r="U174" s="12">
        <f t="shared" si="48"/>
        <v>-1071864.6018553702</v>
      </c>
      <c r="V174" s="12">
        <f t="shared" si="49"/>
        <v>-7916222.6413279576</v>
      </c>
      <c r="W174" s="12">
        <f t="shared" si="38"/>
        <v>-1.9992001264442622E-4</v>
      </c>
      <c r="X174" s="12">
        <f t="shared" si="50"/>
        <v>1682691.3002887226</v>
      </c>
      <c r="Y174" s="4"/>
    </row>
    <row r="175" spans="1:25">
      <c r="A175" s="2">
        <f t="shared" si="39"/>
        <v>3.0000000000000001E-3</v>
      </c>
      <c r="B175" s="2">
        <f t="shared" si="40"/>
        <v>1.1579999999999826</v>
      </c>
      <c r="C175" s="4">
        <v>0</v>
      </c>
      <c r="D175" s="4"/>
      <c r="E175" s="4"/>
      <c r="F175" s="6">
        <f t="shared" si="41"/>
        <v>-762803.47570845298</v>
      </c>
      <c r="G175" s="7">
        <f t="shared" si="42"/>
        <v>-5237196.524291547</v>
      </c>
      <c r="H175" s="6">
        <f t="shared" si="43"/>
        <v>-8.635578583765242E-4</v>
      </c>
      <c r="J175" s="9">
        <f t="shared" si="44"/>
        <v>1030.6691330843773</v>
      </c>
      <c r="K175" s="8">
        <f t="shared" si="34"/>
        <v>-1030.6691330843773</v>
      </c>
      <c r="L175" s="9">
        <f t="shared" si="35"/>
        <v>-3.9783828537056367E-7</v>
      </c>
      <c r="M175" s="9">
        <f t="shared" si="45"/>
        <v>1000000</v>
      </c>
      <c r="O175" s="11">
        <f t="shared" si="46"/>
        <v>-314579.26962133654</v>
      </c>
      <c r="P175" s="11">
        <f t="shared" si="36"/>
        <v>-2668349.4294340597</v>
      </c>
      <c r="Q175" s="11">
        <f t="shared" si="37"/>
        <v>6.6457955162538935E-4</v>
      </c>
      <c r="R175" s="11">
        <f t="shared" si="47"/>
        <v>681512.72251917154</v>
      </c>
      <c r="U175" s="12">
        <f t="shared" si="48"/>
        <v>-1076352.0761967052</v>
      </c>
      <c r="V175" s="12">
        <f t="shared" si="49"/>
        <v>-7906576.622858691</v>
      </c>
      <c r="W175" s="12">
        <f t="shared" si="38"/>
        <v>-1.993761450365054E-4</v>
      </c>
      <c r="X175" s="12">
        <f t="shared" si="50"/>
        <v>1681512.7225191714</v>
      </c>
      <c r="Y175" s="4"/>
    </row>
    <row r="176" spans="1:25">
      <c r="A176" s="2">
        <f t="shared" si="39"/>
        <v>3.0000000000000001E-3</v>
      </c>
      <c r="B176" s="2">
        <f t="shared" si="40"/>
        <v>1.1589999999999825</v>
      </c>
      <c r="C176" s="4">
        <v>0</v>
      </c>
      <c r="D176" s="4"/>
      <c r="E176" s="4"/>
      <c r="F176" s="6">
        <f t="shared" si="41"/>
        <v>-766662.37369538413</v>
      </c>
      <c r="G176" s="7">
        <f t="shared" si="42"/>
        <v>-5233337.6263046162</v>
      </c>
      <c r="H176" s="6">
        <f t="shared" si="43"/>
        <v>-8.6281276962900356E-4</v>
      </c>
      <c r="J176" s="9">
        <f t="shared" si="44"/>
        <v>1028.8913513831874</v>
      </c>
      <c r="K176" s="8">
        <f t="shared" si="34"/>
        <v>-1028.8913513831874</v>
      </c>
      <c r="L176" s="9">
        <f t="shared" si="35"/>
        <v>-3.9749502541769869E-7</v>
      </c>
      <c r="M176" s="9">
        <f t="shared" si="45"/>
        <v>1000000</v>
      </c>
      <c r="O176" s="11">
        <f t="shared" si="46"/>
        <v>-315184.51738350926</v>
      </c>
      <c r="P176" s="11">
        <f t="shared" si="36"/>
        <v>-2662598.9843559787</v>
      </c>
      <c r="Q176" s="11">
        <f t="shared" si="37"/>
        <v>6.6437608906401479E-4</v>
      </c>
      <c r="R176" s="11">
        <f t="shared" si="47"/>
        <v>680337.19410919875</v>
      </c>
      <c r="U176" s="12">
        <f t="shared" si="48"/>
        <v>-1080817.9997275101</v>
      </c>
      <c r="V176" s="12">
        <f t="shared" si="49"/>
        <v>-7896965.5020119781</v>
      </c>
      <c r="W176" s="12">
        <f t="shared" si="38"/>
        <v>-1.9883417559040642E-4</v>
      </c>
      <c r="X176" s="12">
        <f t="shared" si="50"/>
        <v>1680337.1941091986</v>
      </c>
      <c r="Y176" s="4"/>
    </row>
    <row r="177" spans="1:25">
      <c r="A177" s="2">
        <f t="shared" si="39"/>
        <v>3.0000000000000001E-3</v>
      </c>
      <c r="B177" s="2">
        <f t="shared" si="40"/>
        <v>1.1599999999999824</v>
      </c>
      <c r="C177" s="4">
        <v>0</v>
      </c>
      <c r="D177" s="4"/>
      <c r="E177" s="4"/>
      <c r="F177" s="6">
        <f t="shared" si="41"/>
        <v>-770511.29607603233</v>
      </c>
      <c r="G177" s="7">
        <f t="shared" si="42"/>
        <v>-5229488.7039239677</v>
      </c>
      <c r="H177" s="6">
        <f t="shared" si="43"/>
        <v>-8.6206896551725449E-4</v>
      </c>
      <c r="J177" s="9">
        <f t="shared" si="44"/>
        <v>1027.1181654112363</v>
      </c>
      <c r="K177" s="8">
        <f t="shared" si="34"/>
        <v>-1027.1181654112363</v>
      </c>
      <c r="L177" s="9">
        <f t="shared" si="35"/>
        <v>-3.971523572923386E-7</v>
      </c>
      <c r="M177" s="9">
        <f t="shared" si="45"/>
        <v>1000000</v>
      </c>
      <c r="O177" s="11">
        <f t="shared" si="46"/>
        <v>-315778.31159043248</v>
      </c>
      <c r="P177" s="11">
        <f t="shared" si="36"/>
        <v>-2656873.2936415244</v>
      </c>
      <c r="Q177" s="11">
        <f t="shared" si="37"/>
        <v>6.6417202178231693E-4</v>
      </c>
      <c r="R177" s="11">
        <f t="shared" si="47"/>
        <v>679164.70454830455</v>
      </c>
      <c r="U177" s="12">
        <f t="shared" si="48"/>
        <v>-1085262.4895010535</v>
      </c>
      <c r="V177" s="12">
        <f t="shared" si="49"/>
        <v>-7887389.1157309031</v>
      </c>
      <c r="W177" s="12">
        <f t="shared" si="38"/>
        <v>-1.9829409609222989E-4</v>
      </c>
      <c r="X177" s="12">
        <f t="shared" si="50"/>
        <v>1679164.7045483044</v>
      </c>
      <c r="Y177" s="4"/>
    </row>
    <row r="178" spans="1:25">
      <c r="A178" s="2">
        <f t="shared" si="39"/>
        <v>3.0000000000000001E-3</v>
      </c>
      <c r="B178" s="2">
        <f t="shared" si="40"/>
        <v>1.1609999999999823</v>
      </c>
      <c r="C178" s="4">
        <v>0</v>
      </c>
      <c r="D178" s="4"/>
      <c r="E178" s="4"/>
      <c r="F178" s="6">
        <f t="shared" si="41"/>
        <v>-774350.27720460494</v>
      </c>
      <c r="G178" s="7">
        <f t="shared" si="42"/>
        <v>-5225649.7227953952</v>
      </c>
      <c r="H178" s="6">
        <f t="shared" si="43"/>
        <v>-8.6132644272180468E-4</v>
      </c>
      <c r="J178" s="9">
        <f t="shared" si="44"/>
        <v>1025.3495593416526</v>
      </c>
      <c r="K178" s="8">
        <f t="shared" si="34"/>
        <v>-1025.3495593416526</v>
      </c>
      <c r="L178" s="9">
        <f t="shared" si="35"/>
        <v>-3.9681027946521344E-7</v>
      </c>
      <c r="M178" s="9">
        <f t="shared" si="45"/>
        <v>1000000</v>
      </c>
      <c r="O178" s="11">
        <f t="shared" si="46"/>
        <v>-316360.73420078726</v>
      </c>
      <c r="P178" s="11">
        <f t="shared" si="36"/>
        <v>-2651172.2295264062</v>
      </c>
      <c r="Q178" s="11">
        <f t="shared" si="37"/>
        <v>6.6396735463067856E-4</v>
      </c>
      <c r="R178" s="11">
        <f t="shared" si="47"/>
        <v>677995.24337123532</v>
      </c>
      <c r="U178" s="12">
        <f t="shared" si="48"/>
        <v>-1089685.6618460505</v>
      </c>
      <c r="V178" s="12">
        <f t="shared" si="49"/>
        <v>-7877847.3018811429</v>
      </c>
      <c r="W178" s="12">
        <f t="shared" si="38"/>
        <v>-1.9775589837059133E-4</v>
      </c>
      <c r="X178" s="12">
        <f t="shared" si="50"/>
        <v>1677995.2433712352</v>
      </c>
      <c r="Y178" s="4"/>
    </row>
    <row r="179" spans="1:25">
      <c r="A179" s="2">
        <f t="shared" si="39"/>
        <v>3.0000000000000001E-3</v>
      </c>
      <c r="B179" s="2">
        <f t="shared" si="40"/>
        <v>1.1619999999999822</v>
      </c>
      <c r="C179" s="4">
        <v>0</v>
      </c>
      <c r="D179" s="4"/>
      <c r="E179" s="4"/>
      <c r="F179" s="6">
        <f t="shared" si="41"/>
        <v>-778179.35128755099</v>
      </c>
      <c r="G179" s="7">
        <f t="shared" si="42"/>
        <v>-5221820.6487124488</v>
      </c>
      <c r="H179" s="6">
        <f t="shared" si="43"/>
        <v>-8.6058519793460878E-4</v>
      </c>
      <c r="J179" s="9">
        <f t="shared" si="44"/>
        <v>1023.5855174156374</v>
      </c>
      <c r="K179" s="8">
        <f t="shared" si="34"/>
        <v>-1023.5855174156374</v>
      </c>
      <c r="L179" s="9">
        <f t="shared" si="35"/>
        <v>-3.9646879041231749E-7</v>
      </c>
      <c r="M179" s="9">
        <f t="shared" si="45"/>
        <v>1000000</v>
      </c>
      <c r="O179" s="11">
        <f t="shared" si="46"/>
        <v>-316931.86660159612</v>
      </c>
      <c r="P179" s="11">
        <f t="shared" si="36"/>
        <v>-2645495.6650150027</v>
      </c>
      <c r="Q179" s="11">
        <f t="shared" si="37"/>
        <v>6.6376209242865808E-4</v>
      </c>
      <c r="R179" s="11">
        <f t="shared" si="47"/>
        <v>676828.80015774851</v>
      </c>
      <c r="U179" s="12">
        <f t="shared" si="48"/>
        <v>-1094087.6323717316</v>
      </c>
      <c r="V179" s="12">
        <f t="shared" si="49"/>
        <v>-7868339.8992448673</v>
      </c>
      <c r="W179" s="12">
        <f t="shared" si="38"/>
        <v>-1.9721957429636307E-4</v>
      </c>
      <c r="X179" s="12">
        <f t="shared" si="50"/>
        <v>1676828.8001577486</v>
      </c>
      <c r="Y179" s="4"/>
    </row>
    <row r="180" spans="1:25">
      <c r="A180" s="2">
        <f t="shared" si="39"/>
        <v>3.0000000000000001E-3</v>
      </c>
      <c r="B180" s="2">
        <f t="shared" si="40"/>
        <v>1.162999999999982</v>
      </c>
      <c r="C180" s="4">
        <v>0</v>
      </c>
      <c r="D180" s="4"/>
      <c r="E180" s="4"/>
      <c r="F180" s="6">
        <f t="shared" si="41"/>
        <v>-781998.55238432018</v>
      </c>
      <c r="G180" s="7">
        <f t="shared" si="42"/>
        <v>-5218001.4476156803</v>
      </c>
      <c r="H180" s="6">
        <f t="shared" si="43"/>
        <v>-8.5984522785899863E-4</v>
      </c>
      <c r="J180" s="9">
        <f t="shared" si="44"/>
        <v>1021.8260239421132</v>
      </c>
      <c r="K180" s="8">
        <f t="shared" si="34"/>
        <v>-1021.8260239421132</v>
      </c>
      <c r="L180" s="9">
        <f t="shared" si="35"/>
        <v>-3.9612788861488642E-7</v>
      </c>
      <c r="M180" s="9">
        <f t="shared" si="45"/>
        <v>1000000</v>
      </c>
      <c r="O180" s="11">
        <f t="shared" si="46"/>
        <v>-317491.78961248935</v>
      </c>
      <c r="P180" s="11">
        <f t="shared" si="36"/>
        <v>-2639843.473875084</v>
      </c>
      <c r="Q180" s="11">
        <f t="shared" si="37"/>
        <v>6.6355623996519316E-4</v>
      </c>
      <c r="R180" s="11">
        <f t="shared" si="47"/>
        <v>675665.36453238176</v>
      </c>
      <c r="U180" s="12">
        <f t="shared" si="48"/>
        <v>-1098468.5159728674</v>
      </c>
      <c r="V180" s="12">
        <f t="shared" si="49"/>
        <v>-7858866.7475147061</v>
      </c>
      <c r="W180" s="12">
        <f t="shared" si="38"/>
        <v>-1.9668511578242037E-4</v>
      </c>
      <c r="X180" s="12">
        <f t="shared" si="50"/>
        <v>1675665.3645323818</v>
      </c>
      <c r="Y180" s="4"/>
    </row>
    <row r="181" spans="1:25">
      <c r="A181" s="2">
        <f t="shared" si="39"/>
        <v>3.0000000000000001E-3</v>
      </c>
      <c r="B181" s="2">
        <f t="shared" si="40"/>
        <v>1.1639999999999819</v>
      </c>
      <c r="C181" s="4">
        <v>0</v>
      </c>
      <c r="D181" s="4"/>
      <c r="E181" s="4"/>
      <c r="F181" s="6">
        <f t="shared" si="41"/>
        <v>-785807.91440812196</v>
      </c>
      <c r="G181" s="7">
        <f t="shared" si="42"/>
        <v>-5214192.0855918778</v>
      </c>
      <c r="H181" s="6">
        <f t="shared" si="43"/>
        <v>-8.5910652920963531E-4</v>
      </c>
      <c r="J181" s="9">
        <f t="shared" si="44"/>
        <v>1020.0710632973752</v>
      </c>
      <c r="K181" s="8">
        <f t="shared" si="34"/>
        <v>-1020.0710632973752</v>
      </c>
      <c r="L181" s="9">
        <f t="shared" si="35"/>
        <v>-3.9578757255937543E-7</v>
      </c>
      <c r="M181" s="9">
        <f t="shared" si="45"/>
        <v>1000000</v>
      </c>
      <c r="O181" s="11">
        <f t="shared" si="46"/>
        <v>-318040.58348993404</v>
      </c>
      <c r="P181" s="11">
        <f t="shared" si="36"/>
        <v>-2634215.5306325699</v>
      </c>
      <c r="Q181" s="11">
        <f t="shared" si="37"/>
        <v>6.6334980199880475E-4</v>
      </c>
      <c r="R181" s="11">
        <f t="shared" si="47"/>
        <v>674504.92616422172</v>
      </c>
      <c r="U181" s="12">
        <f t="shared" si="48"/>
        <v>-1102828.4268347586</v>
      </c>
      <c r="V181" s="12">
        <f t="shared" si="49"/>
        <v>-7849427.6872877451</v>
      </c>
      <c r="W181" s="12">
        <f t="shared" si="38"/>
        <v>-1.9615251478338996E-4</v>
      </c>
      <c r="X181" s="12">
        <f t="shared" si="50"/>
        <v>1674504.9261642217</v>
      </c>
      <c r="Y181" s="4"/>
    </row>
    <row r="182" spans="1:25">
      <c r="A182" s="2">
        <f t="shared" si="39"/>
        <v>3.0000000000000001E-3</v>
      </c>
      <c r="B182" s="2">
        <f t="shared" si="40"/>
        <v>1.1649999999999818</v>
      </c>
      <c r="C182" s="4">
        <v>0</v>
      </c>
      <c r="D182" s="4"/>
      <c r="E182" s="4"/>
      <c r="F182" s="6">
        <f t="shared" si="41"/>
        <v>-789607.47112667863</v>
      </c>
      <c r="G182" s="7">
        <f t="shared" si="42"/>
        <v>-5210392.5288733216</v>
      </c>
      <c r="H182" s="6">
        <f t="shared" si="43"/>
        <v>-8.5836909871245975E-4</v>
      </c>
      <c r="J182" s="9">
        <f t="shared" si="44"/>
        <v>1018.3206199247438</v>
      </c>
      <c r="K182" s="8">
        <f t="shared" si="34"/>
        <v>-1018.3206199247438</v>
      </c>
      <c r="L182" s="9">
        <f t="shared" si="35"/>
        <v>-3.95447840737436E-7</v>
      </c>
      <c r="M182" s="9">
        <f t="shared" si="45"/>
        <v>1000000</v>
      </c>
      <c r="O182" s="11">
        <f t="shared" si="46"/>
        <v>-318578.32793142961</v>
      </c>
      <c r="P182" s="11">
        <f t="shared" si="36"/>
        <v>-2628611.7105663316</v>
      </c>
      <c r="Q182" s="11">
        <f t="shared" si="37"/>
        <v>6.6314278325780044E-4</v>
      </c>
      <c r="R182" s="11">
        <f t="shared" si="47"/>
        <v>673347.4747666741</v>
      </c>
      <c r="U182" s="12">
        <f t="shared" si="48"/>
        <v>-1107167.4784381834</v>
      </c>
      <c r="V182" s="12">
        <f t="shared" si="49"/>
        <v>-7840022.5600595782</v>
      </c>
      <c r="W182" s="12">
        <f t="shared" si="38"/>
        <v>-1.9562176329539671E-4</v>
      </c>
      <c r="X182" s="12">
        <f t="shared" si="50"/>
        <v>1673347.474766674</v>
      </c>
      <c r="Y182" s="4"/>
    </row>
    <row r="183" spans="1:25">
      <c r="A183" s="2">
        <f t="shared" si="39"/>
        <v>3.0000000000000001E-3</v>
      </c>
      <c r="B183" s="2">
        <f t="shared" si="40"/>
        <v>1.1659999999999817</v>
      </c>
      <c r="C183" s="4">
        <v>0</v>
      </c>
      <c r="D183" s="4"/>
      <c r="E183" s="4"/>
      <c r="F183" s="6">
        <f t="shared" si="41"/>
        <v>-793397.25616297231</v>
      </c>
      <c r="G183" s="7">
        <f t="shared" si="42"/>
        <v>-5206602.7438370278</v>
      </c>
      <c r="H183" s="6">
        <f t="shared" si="43"/>
        <v>-8.5763293310464465E-4</v>
      </c>
      <c r="J183" s="9">
        <f t="shared" si="44"/>
        <v>1016.5746783342213</v>
      </c>
      <c r="K183" s="8">
        <f t="shared" si="34"/>
        <v>-1016.5746783342213</v>
      </c>
      <c r="L183" s="9">
        <f t="shared" si="35"/>
        <v>-3.951086916458945E-7</v>
      </c>
      <c r="M183" s="9">
        <f t="shared" si="45"/>
        <v>1000000</v>
      </c>
      <c r="O183" s="11">
        <f t="shared" si="46"/>
        <v>-319105.10207967047</v>
      </c>
      <c r="P183" s="11">
        <f t="shared" si="36"/>
        <v>-2623031.8897030326</v>
      </c>
      <c r="Q183" s="11">
        <f t="shared" si="37"/>
        <v>6.6293518844047375E-4</v>
      </c>
      <c r="R183" s="11">
        <f t="shared" si="47"/>
        <v>672193.00009723718</v>
      </c>
      <c r="U183" s="12">
        <f t="shared" si="48"/>
        <v>-1111485.7835643087</v>
      </c>
      <c r="V183" s="12">
        <f t="shared" si="49"/>
        <v>-7830651.2082183948</v>
      </c>
      <c r="W183" s="12">
        <f t="shared" si="38"/>
        <v>-1.9509285335581679E-4</v>
      </c>
      <c r="X183" s="12">
        <f t="shared" si="50"/>
        <v>1672193.0000972371</v>
      </c>
      <c r="Y183" s="4"/>
    </row>
    <row r="184" spans="1:25">
      <c r="A184" s="2">
        <f t="shared" si="39"/>
        <v>3.0000000000000001E-3</v>
      </c>
      <c r="B184" s="2">
        <f t="shared" si="40"/>
        <v>1.1669999999999816</v>
      </c>
      <c r="C184" s="4">
        <v>0</v>
      </c>
      <c r="D184" s="4"/>
      <c r="E184" s="4"/>
      <c r="F184" s="6">
        <f t="shared" si="41"/>
        <v>-797177.30299598991</v>
      </c>
      <c r="G184" s="7">
        <f t="shared" si="42"/>
        <v>-5202822.69700401</v>
      </c>
      <c r="H184" s="6">
        <f t="shared" si="43"/>
        <v>-8.5689802913454648E-4</v>
      </c>
      <c r="J184" s="9">
        <f t="shared" si="44"/>
        <v>1014.8332231021478</v>
      </c>
      <c r="K184" s="8">
        <f t="shared" si="34"/>
        <v>-1014.8332231021478</v>
      </c>
      <c r="L184" s="9">
        <f t="shared" si="35"/>
        <v>-3.9477012378672923E-7</v>
      </c>
      <c r="M184" s="9">
        <f t="shared" si="45"/>
        <v>1000000</v>
      </c>
      <c r="O184" s="11">
        <f t="shared" si="46"/>
        <v>-319620.98452667333</v>
      </c>
      <c r="P184" s="11">
        <f t="shared" si="36"/>
        <v>-2617475.9448120072</v>
      </c>
      <c r="Q184" s="11">
        <f t="shared" si="37"/>
        <v>6.6272702221530512E-4</v>
      </c>
      <c r="R184" s="11">
        <f t="shared" si="47"/>
        <v>671041.4919572738</v>
      </c>
      <c r="U184" s="12">
        <f t="shared" si="48"/>
        <v>-1115783.4542995612</v>
      </c>
      <c r="V184" s="12">
        <f t="shared" si="49"/>
        <v>-7821313.4750391189</v>
      </c>
      <c r="W184" s="12">
        <f t="shared" si="38"/>
        <v>-1.9456577704302807E-4</v>
      </c>
      <c r="X184" s="12">
        <f t="shared" si="50"/>
        <v>1671041.4919572738</v>
      </c>
      <c r="Y184" s="4"/>
    </row>
    <row r="185" spans="1:25">
      <c r="A185" s="2">
        <f t="shared" si="39"/>
        <v>3.0000000000000001E-3</v>
      </c>
      <c r="B185" s="2">
        <f t="shared" si="40"/>
        <v>1.1679999999999815</v>
      </c>
      <c r="C185" s="4">
        <v>0</v>
      </c>
      <c r="D185" s="4"/>
      <c r="E185" s="4"/>
      <c r="F185" s="6">
        <f t="shared" si="41"/>
        <v>-800947.64496146154</v>
      </c>
      <c r="G185" s="7">
        <f t="shared" si="42"/>
        <v>-5199052.3550385386</v>
      </c>
      <c r="H185" s="6">
        <f t="shared" si="43"/>
        <v>-8.5616438356165745E-4</v>
      </c>
      <c r="J185" s="9">
        <f t="shared" si="44"/>
        <v>1013.0962388708608</v>
      </c>
      <c r="K185" s="8">
        <f t="shared" si="34"/>
        <v>-1013.0962388708608</v>
      </c>
      <c r="L185" s="9">
        <f t="shared" si="35"/>
        <v>-3.9443213566704886E-7</v>
      </c>
      <c r="M185" s="9">
        <f t="shared" si="45"/>
        <v>1000000</v>
      </c>
      <c r="O185" s="11">
        <f t="shared" si="46"/>
        <v>-320126.05331787071</v>
      </c>
      <c r="P185" s="11">
        <f t="shared" si="36"/>
        <v>-2611943.75340018</v>
      </c>
      <c r="Q185" s="11">
        <f t="shared" si="37"/>
        <v>6.6251828922115892E-4</v>
      </c>
      <c r="R185" s="11">
        <f t="shared" si="47"/>
        <v>669892.9401917865</v>
      </c>
      <c r="U185" s="12">
        <f t="shared" si="48"/>
        <v>-1120060.6020404613</v>
      </c>
      <c r="V185" s="12">
        <f t="shared" si="49"/>
        <v>-7812009.2046775892</v>
      </c>
      <c r="W185" s="12">
        <f t="shared" si="38"/>
        <v>-1.9404052647616554E-4</v>
      </c>
      <c r="X185" s="12">
        <f t="shared" si="50"/>
        <v>1669892.9401917865</v>
      </c>
      <c r="Y185" s="4"/>
    </row>
    <row r="186" spans="1:25">
      <c r="A186" s="2">
        <f t="shared" si="39"/>
        <v>3.0000000000000001E-3</v>
      </c>
      <c r="B186" s="2">
        <f t="shared" si="40"/>
        <v>1.1689999999999814</v>
      </c>
      <c r="C186" s="4">
        <v>0</v>
      </c>
      <c r="D186" s="4"/>
      <c r="E186" s="4"/>
      <c r="F186" s="6">
        <f t="shared" si="41"/>
        <v>-804708.31525259709</v>
      </c>
      <c r="G186" s="7">
        <f t="shared" si="42"/>
        <v>-5195291.6847474026</v>
      </c>
      <c r="H186" s="6">
        <f t="shared" si="43"/>
        <v>-8.5543199315655767E-4</v>
      </c>
      <c r="J186" s="9">
        <f t="shared" si="44"/>
        <v>1011.3637103483574</v>
      </c>
      <c r="K186" s="8">
        <f t="shared" si="34"/>
        <v>-1011.3637103483574</v>
      </c>
      <c r="L186" s="9">
        <f t="shared" si="35"/>
        <v>-3.9409472579907028E-7</v>
      </c>
      <c r="M186" s="9">
        <f t="shared" si="45"/>
        <v>1000000</v>
      </c>
      <c r="O186" s="11">
        <f t="shared" si="46"/>
        <v>-320620.38595617359</v>
      </c>
      <c r="P186" s="11">
        <f t="shared" si="36"/>
        <v>-2606435.1937070303</v>
      </c>
      <c r="Q186" s="11">
        <f t="shared" si="37"/>
        <v>6.6230899406748004E-4</v>
      </c>
      <c r="R186" s="11">
        <f t="shared" si="47"/>
        <v>668747.33468919434</v>
      </c>
      <c r="U186" s="12">
        <f t="shared" si="48"/>
        <v>-1124317.3374984222</v>
      </c>
      <c r="V186" s="12">
        <f t="shared" si="49"/>
        <v>-7802738.2421647813</v>
      </c>
      <c r="W186" s="12">
        <f t="shared" si="38"/>
        <v>-1.935170938148767E-4</v>
      </c>
      <c r="X186" s="12">
        <f t="shared" si="50"/>
        <v>1668747.3346891943</v>
      </c>
      <c r="Y186" s="4"/>
    </row>
    <row r="187" spans="1:25">
      <c r="A187" s="2">
        <f t="shared" si="39"/>
        <v>3.0000000000000001E-3</v>
      </c>
      <c r="B187" s="2">
        <f t="shared" si="40"/>
        <v>1.1699999999999813</v>
      </c>
      <c r="C187" s="4">
        <v>0</v>
      </c>
      <c r="D187" s="4"/>
      <c r="E187" s="4"/>
      <c r="F187" s="6">
        <f t="shared" si="41"/>
        <v>-808459.34692081518</v>
      </c>
      <c r="G187" s="7">
        <f t="shared" si="42"/>
        <v>-5191540.6530791847</v>
      </c>
      <c r="H187" s="6">
        <f t="shared" si="43"/>
        <v>-8.5470085470086836E-4</v>
      </c>
      <c r="J187" s="9">
        <f t="shared" si="44"/>
        <v>1009.6356223079567</v>
      </c>
      <c r="K187" s="8">
        <f t="shared" si="34"/>
        <v>-1009.6356223079567</v>
      </c>
      <c r="L187" s="9">
        <f t="shared" si="35"/>
        <v>-3.937578927000968E-7</v>
      </c>
      <c r="M187" s="9">
        <f t="shared" si="45"/>
        <v>1000000</v>
      </c>
      <c r="O187" s="11">
        <f t="shared" si="46"/>
        <v>-321104.05940599972</v>
      </c>
      <c r="P187" s="11">
        <f t="shared" si="36"/>
        <v>-2600950.1446995805</v>
      </c>
      <c r="Q187" s="11">
        <f t="shared" si="37"/>
        <v>6.6209914133448955E-4</v>
      </c>
      <c r="R187" s="11">
        <f t="shared" si="47"/>
        <v>667604.66538110911</v>
      </c>
      <c r="U187" s="12">
        <f t="shared" si="48"/>
        <v>-1128553.7707045069</v>
      </c>
      <c r="V187" s="12">
        <f t="shared" si="49"/>
        <v>-7793500.4334010733</v>
      </c>
      <c r="W187" s="12">
        <f t="shared" si="38"/>
        <v>-1.9299547125907891E-4</v>
      </c>
      <c r="X187" s="12">
        <f t="shared" si="50"/>
        <v>1667604.6653811091</v>
      </c>
      <c r="Y187" s="4"/>
    </row>
    <row r="188" spans="1:25">
      <c r="A188" s="2">
        <f t="shared" si="39"/>
        <v>3.0000000000000001E-3</v>
      </c>
      <c r="B188" s="2">
        <f t="shared" si="40"/>
        <v>1.1709999999999812</v>
      </c>
      <c r="C188" s="4">
        <v>0</v>
      </c>
      <c r="D188" s="4"/>
      <c r="E188" s="4"/>
      <c r="F188" s="6">
        <f t="shared" si="41"/>
        <v>-812200.77287647</v>
      </c>
      <c r="G188" s="7">
        <f t="shared" si="42"/>
        <v>-5187799.2271235297</v>
      </c>
      <c r="H188" s="6">
        <f t="shared" si="43"/>
        <v>-8.539709649872042E-4</v>
      </c>
      <c r="J188" s="9">
        <f t="shared" si="44"/>
        <v>1007.9119595879658</v>
      </c>
      <c r="K188" s="8">
        <f t="shared" si="34"/>
        <v>-1007.9119595879658</v>
      </c>
      <c r="L188" s="9">
        <f t="shared" si="35"/>
        <v>-3.9342163489249637E-7</v>
      </c>
      <c r="M188" s="9">
        <f t="shared" si="45"/>
        <v>1000000</v>
      </c>
      <c r="O188" s="11">
        <f t="shared" si="46"/>
        <v>-321577.1500972684</v>
      </c>
      <c r="P188" s="11">
        <f t="shared" si="36"/>
        <v>-2595488.4860674385</v>
      </c>
      <c r="Q188" s="11">
        <f t="shared" si="37"/>
        <v>6.6188873557337816E-4</v>
      </c>
      <c r="R188" s="11">
        <f t="shared" si="47"/>
        <v>666464.92224211525</v>
      </c>
      <c r="U188" s="12">
        <f t="shared" si="48"/>
        <v>-1132770.0110141505</v>
      </c>
      <c r="V188" s="12">
        <f t="shared" si="49"/>
        <v>-7784295.6251505557</v>
      </c>
      <c r="W188" s="12">
        <f t="shared" si="38"/>
        <v>-1.9247565104871852E-4</v>
      </c>
      <c r="X188" s="12">
        <f t="shared" si="50"/>
        <v>1666464.9222421153</v>
      </c>
      <c r="Y188" s="4"/>
    </row>
    <row r="189" spans="1:25">
      <c r="A189" s="2">
        <f t="shared" si="39"/>
        <v>3.0000000000000001E-3</v>
      </c>
      <c r="B189" s="2">
        <f t="shared" si="40"/>
        <v>1.1719999999999811</v>
      </c>
      <c r="C189" s="4">
        <v>0</v>
      </c>
      <c r="D189" s="4"/>
      <c r="E189" s="4"/>
      <c r="F189" s="6">
        <f t="shared" si="41"/>
        <v>-815932.62588957266</v>
      </c>
      <c r="G189" s="7">
        <f t="shared" si="42"/>
        <v>-5184067.3741104277</v>
      </c>
      <c r="H189" s="6">
        <f t="shared" si="43"/>
        <v>-8.5324232081912641E-4</v>
      </c>
      <c r="J189" s="9">
        <f t="shared" si="44"/>
        <v>1006.192707091348</v>
      </c>
      <c r="K189" s="8">
        <f t="shared" si="34"/>
        <v>-1006.192707091348</v>
      </c>
      <c r="L189" s="9">
        <f t="shared" si="35"/>
        <v>-3.9308595090368024E-7</v>
      </c>
      <c r="M189" s="9">
        <f t="shared" si="45"/>
        <v>1000000</v>
      </c>
      <c r="O189" s="11">
        <f t="shared" si="46"/>
        <v>-322039.73392936413</v>
      </c>
      <c r="P189" s="11">
        <f t="shared" si="36"/>
        <v>-2590050.0982178724</v>
      </c>
      <c r="Q189" s="11">
        <f t="shared" si="37"/>
        <v>6.6167778130649753E-4</v>
      </c>
      <c r="R189" s="11">
        <f t="shared" si="47"/>
        <v>665328.09528954944</v>
      </c>
      <c r="U189" s="12">
        <f t="shared" si="48"/>
        <v>-1136966.1671118455</v>
      </c>
      <c r="V189" s="12">
        <f t="shared" si="49"/>
        <v>-7775123.6650353912</v>
      </c>
      <c r="W189" s="12">
        <f t="shared" si="38"/>
        <v>-1.9195762546353251E-4</v>
      </c>
      <c r="X189" s="12">
        <f t="shared" si="50"/>
        <v>1665328.0952895493</v>
      </c>
      <c r="Y189" s="4"/>
    </row>
    <row r="190" spans="1:25">
      <c r="A190" s="2">
        <f t="shared" si="39"/>
        <v>3.0000000000000001E-3</v>
      </c>
      <c r="B190" s="2">
        <f t="shared" si="40"/>
        <v>1.1729999999999809</v>
      </c>
      <c r="C190" s="4">
        <v>0</v>
      </c>
      <c r="D190" s="4"/>
      <c r="E190" s="4"/>
      <c r="F190" s="6">
        <f t="shared" si="41"/>
        <v>-819654.93859051052</v>
      </c>
      <c r="G190" s="7">
        <f t="shared" si="42"/>
        <v>-5180345.0614094893</v>
      </c>
      <c r="H190" s="6">
        <f t="shared" si="43"/>
        <v>-8.5251491901109657E-4</v>
      </c>
      <c r="J190" s="9">
        <f t="shared" si="44"/>
        <v>1004.4778497853904</v>
      </c>
      <c r="K190" s="8">
        <f t="shared" si="34"/>
        <v>-1004.4778497853904</v>
      </c>
      <c r="L190" s="9">
        <f t="shared" si="35"/>
        <v>-3.9275083926608126E-7</v>
      </c>
      <c r="M190" s="9">
        <f t="shared" si="45"/>
        <v>1000000</v>
      </c>
      <c r="O190" s="11">
        <f t="shared" si="46"/>
        <v>-322491.88627506921</v>
      </c>
      <c r="P190" s="11">
        <f t="shared" si="36"/>
        <v>-2584634.8622709168</v>
      </c>
      <c r="Q190" s="11">
        <f t="shared" si="37"/>
        <v>6.6146628302755266E-4</v>
      </c>
      <c r="R190" s="11">
        <f t="shared" si="47"/>
        <v>664194.17458328197</v>
      </c>
      <c r="U190" s="12">
        <f t="shared" si="48"/>
        <v>-1141142.3470157944</v>
      </c>
      <c r="V190" s="12">
        <f t="shared" si="49"/>
        <v>-7765984.4015301913</v>
      </c>
      <c r="W190" s="12">
        <f t="shared" si="38"/>
        <v>-1.9144138682280999E-4</v>
      </c>
      <c r="X190" s="12">
        <f t="shared" si="50"/>
        <v>1664194.1745832819</v>
      </c>
      <c r="Y190" s="4"/>
    </row>
    <row r="191" spans="1:25">
      <c r="A191" s="2">
        <f t="shared" si="39"/>
        <v>3.0000000000000001E-3</v>
      </c>
      <c r="B191" s="2">
        <f t="shared" si="40"/>
        <v>1.1739999999999808</v>
      </c>
      <c r="C191" s="4">
        <v>0</v>
      </c>
      <c r="D191" s="4"/>
      <c r="E191" s="4"/>
      <c r="F191" s="6">
        <f t="shared" si="41"/>
        <v>-823367.74347075797</v>
      </c>
      <c r="G191" s="7">
        <f t="shared" si="42"/>
        <v>-5176632.2565292427</v>
      </c>
      <c r="H191" s="6">
        <f t="shared" si="43"/>
        <v>-8.5178875638842956E-4</v>
      </c>
      <c r="J191" s="9">
        <f t="shared" si="44"/>
        <v>1002.7673727013765</v>
      </c>
      <c r="K191" s="8">
        <f t="shared" si="34"/>
        <v>-1002.7673727013765</v>
      </c>
      <c r="L191" s="9">
        <f t="shared" si="35"/>
        <v>-3.9241629851713234E-7</v>
      </c>
      <c r="M191" s="9">
        <f t="shared" si="45"/>
        <v>1000000</v>
      </c>
      <c r="O191" s="11">
        <f t="shared" si="46"/>
        <v>-322933.6819844626</v>
      </c>
      <c r="P191" s="11">
        <f t="shared" si="36"/>
        <v>-2579242.6600545268</v>
      </c>
      <c r="Q191" s="11">
        <f t="shared" si="37"/>
        <v>6.6125424520179074E-4</v>
      </c>
      <c r="R191" s="11">
        <f t="shared" si="47"/>
        <v>663063.15022549964</v>
      </c>
      <c r="U191" s="12">
        <f t="shared" si="48"/>
        <v>-1145298.6580825192</v>
      </c>
      <c r="V191" s="12">
        <f t="shared" si="49"/>
        <v>-7756877.6839564703</v>
      </c>
      <c r="W191" s="12">
        <f t="shared" si="38"/>
        <v>-1.9092692748515596E-4</v>
      </c>
      <c r="X191" s="12">
        <f t="shared" si="50"/>
        <v>1663063.1502254996</v>
      </c>
      <c r="Y191" s="4"/>
    </row>
    <row r="192" spans="1:25">
      <c r="A192" s="2">
        <f t="shared" si="39"/>
        <v>3.0000000000000001E-3</v>
      </c>
      <c r="B192" s="2">
        <f t="shared" si="40"/>
        <v>1.1749999999999807</v>
      </c>
      <c r="C192" s="4">
        <v>0</v>
      </c>
      <c r="D192" s="4"/>
      <c r="E192" s="4"/>
      <c r="F192" s="6">
        <f t="shared" si="41"/>
        <v>-827071.07288358628</v>
      </c>
      <c r="G192" s="7">
        <f t="shared" si="42"/>
        <v>-5172928.9271164136</v>
      </c>
      <c r="H192" s="6">
        <f t="shared" si="43"/>
        <v>-8.5106382978724802E-4</v>
      </c>
      <c r="J192" s="9">
        <f t="shared" si="44"/>
        <v>1001.0612609342602</v>
      </c>
      <c r="K192" s="8">
        <f t="shared" si="34"/>
        <v>-1001.0612609342602</v>
      </c>
      <c r="L192" s="9">
        <f t="shared" si="35"/>
        <v>-3.9208232719924547E-7</v>
      </c>
      <c r="M192" s="9">
        <f t="shared" si="45"/>
        <v>1000000</v>
      </c>
      <c r="O192" s="11">
        <f t="shared" si="46"/>
        <v>-323365.19538878859</v>
      </c>
      <c r="P192" s="11">
        <f t="shared" si="36"/>
        <v>-2573873.3740997631</v>
      </c>
      <c r="Q192" s="11">
        <f t="shared" si="37"/>
        <v>6.6104167226618913E-4</v>
      </c>
      <c r="R192" s="11">
        <f t="shared" si="47"/>
        <v>661935.01236048969</v>
      </c>
      <c r="U192" s="12">
        <f t="shared" si="48"/>
        <v>-1149435.2070114405</v>
      </c>
      <c r="V192" s="12">
        <f t="shared" si="49"/>
        <v>-7747803.3624771107</v>
      </c>
      <c r="W192" s="12">
        <f t="shared" si="38"/>
        <v>-1.9041423984825809E-4</v>
      </c>
      <c r="X192" s="12">
        <f t="shared" si="50"/>
        <v>1661935.0123604897</v>
      </c>
      <c r="Y192" s="4"/>
    </row>
    <row r="193" spans="1:25">
      <c r="A193" s="2">
        <f t="shared" si="39"/>
        <v>3.0000000000000001E-3</v>
      </c>
      <c r="B193" s="2">
        <f t="shared" si="40"/>
        <v>1.1759999999999806</v>
      </c>
      <c r="C193" s="4">
        <v>0</v>
      </c>
      <c r="D193" s="4"/>
      <c r="E193" s="4"/>
      <c r="F193" s="6">
        <f t="shared" si="41"/>
        <v>-830764.95904477104</v>
      </c>
      <c r="G193" s="7">
        <f t="shared" si="42"/>
        <v>-5169235.0409552287</v>
      </c>
      <c r="H193" s="6">
        <f t="shared" si="43"/>
        <v>-8.5034013605443583E-4</v>
      </c>
      <c r="J193" s="9">
        <f t="shared" si="44"/>
        <v>999.35949964233885</v>
      </c>
      <c r="K193" s="8">
        <f t="shared" si="34"/>
        <v>-999.35949964233885</v>
      </c>
      <c r="L193" s="9">
        <f t="shared" si="35"/>
        <v>-3.9174892385979038E-7</v>
      </c>
      <c r="M193" s="9">
        <f t="shared" si="45"/>
        <v>1000000</v>
      </c>
      <c r="O193" s="11">
        <f t="shared" si="46"/>
        <v>-323786.50030429411</v>
      </c>
      <c r="P193" s="11">
        <f t="shared" si="36"/>
        <v>-2568526.8876360115</v>
      </c>
      <c r="Q193" s="11">
        <f t="shared" si="37"/>
        <v>6.6082856862964242E-4</v>
      </c>
      <c r="R193" s="11">
        <f t="shared" si="47"/>
        <v>660809.75117442466</v>
      </c>
      <c r="U193" s="12">
        <f t="shared" si="48"/>
        <v>-1153552.0998494229</v>
      </c>
      <c r="V193" s="12">
        <f t="shared" si="49"/>
        <v>-7738761.2880908828</v>
      </c>
      <c r="W193" s="12">
        <f t="shared" si="38"/>
        <v>-1.8990331634865317E-4</v>
      </c>
      <c r="X193" s="12">
        <f t="shared" si="50"/>
        <v>1660809.7511744248</v>
      </c>
      <c r="Y193" s="4"/>
    </row>
    <row r="194" spans="1:25">
      <c r="A194" s="2">
        <f t="shared" si="39"/>
        <v>3.0000000000000001E-3</v>
      </c>
      <c r="B194" s="2">
        <f t="shared" si="40"/>
        <v>1.1769999999999805</v>
      </c>
      <c r="C194" s="4">
        <v>0</v>
      </c>
      <c r="D194" s="4"/>
      <c r="E194" s="4"/>
      <c r="F194" s="6">
        <f t="shared" si="41"/>
        <v>-834449.43403328781</v>
      </c>
      <c r="G194" s="7">
        <f t="shared" si="42"/>
        <v>-5165550.5659667114</v>
      </c>
      <c r="H194" s="6">
        <f t="shared" si="43"/>
        <v>-8.496176720475927E-4</v>
      </c>
      <c r="J194" s="9">
        <f t="shared" si="44"/>
        <v>997.66207404693284</v>
      </c>
      <c r="K194" s="8">
        <f t="shared" si="34"/>
        <v>-997.66207404693284</v>
      </c>
      <c r="L194" s="9">
        <f t="shared" si="35"/>
        <v>-3.9141608705107343E-7</v>
      </c>
      <c r="M194" s="9">
        <f t="shared" si="45"/>
        <v>1000000</v>
      </c>
      <c r="O194" s="11">
        <f t="shared" si="46"/>
        <v>-324197.67003603361</v>
      </c>
      <c r="P194" s="11">
        <f t="shared" si="36"/>
        <v>-2563203.0845862492</v>
      </c>
      <c r="Q194" s="11">
        <f t="shared" si="37"/>
        <v>6.6061493867314769E-4</v>
      </c>
      <c r="R194" s="11">
        <f t="shared" si="47"/>
        <v>659687.35689514992</v>
      </c>
      <c r="U194" s="12">
        <f t="shared" si="48"/>
        <v>-1157649.4419952745</v>
      </c>
      <c r="V194" s="12">
        <f t="shared" si="49"/>
        <v>-7729751.3126270082</v>
      </c>
      <c r="W194" s="12">
        <f t="shared" si="38"/>
        <v>-1.8939414946149609E-4</v>
      </c>
      <c r="X194" s="12">
        <f t="shared" si="50"/>
        <v>1659687.3568951499</v>
      </c>
      <c r="Y194" s="4"/>
    </row>
    <row r="195" spans="1:25">
      <c r="A195" s="2">
        <f t="shared" si="39"/>
        <v>3.0000000000000001E-3</v>
      </c>
      <c r="B195" s="2">
        <f t="shared" si="40"/>
        <v>1.1779999999999804</v>
      </c>
      <c r="C195" s="4">
        <v>0</v>
      </c>
      <c r="D195" s="4"/>
      <c r="E195" s="4"/>
      <c r="F195" s="6">
        <f t="shared" si="41"/>
        <v>-838124.52979201323</v>
      </c>
      <c r="G195" s="7">
        <f t="shared" si="42"/>
        <v>-5161875.4702079864</v>
      </c>
      <c r="H195" s="6">
        <f t="shared" si="43"/>
        <v>-8.4889643463498872E-4</v>
      </c>
      <c r="J195" s="9">
        <f t="shared" si="44"/>
        <v>995.96896943206343</v>
      </c>
      <c r="K195" s="8">
        <f t="shared" si="34"/>
        <v>-995.96896943206343</v>
      </c>
      <c r="L195" s="9">
        <f t="shared" si="35"/>
        <v>-3.9108381533031702E-7</v>
      </c>
      <c r="M195" s="9">
        <f t="shared" si="45"/>
        <v>1000000</v>
      </c>
      <c r="O195" s="11">
        <f t="shared" si="46"/>
        <v>-324598.7773816479</v>
      </c>
      <c r="P195" s="11">
        <f t="shared" si="36"/>
        <v>-2557901.8495623344</v>
      </c>
      <c r="Q195" s="11">
        <f t="shared" si="37"/>
        <v>6.6040078674998862E-4</v>
      </c>
      <c r="R195" s="11">
        <f t="shared" si="47"/>
        <v>658567.81979197089</v>
      </c>
      <c r="U195" s="12">
        <f t="shared" si="48"/>
        <v>-1161727.338204229</v>
      </c>
      <c r="V195" s="12">
        <f t="shared" si="49"/>
        <v>-7720773.288739753</v>
      </c>
      <c r="W195" s="12">
        <f t="shared" si="38"/>
        <v>-1.8888673170033041E-4</v>
      </c>
      <c r="X195" s="12">
        <f t="shared" si="50"/>
        <v>1658567.8197919708</v>
      </c>
      <c r="Y195" s="4"/>
    </row>
    <row r="196" spans="1:25">
      <c r="A196" s="2">
        <f t="shared" si="39"/>
        <v>3.0000000000000001E-3</v>
      </c>
      <c r="B196" s="2">
        <f t="shared" si="40"/>
        <v>1.1789999999999803</v>
      </c>
      <c r="C196" s="4">
        <v>0</v>
      </c>
      <c r="D196" s="4"/>
      <c r="E196" s="4"/>
      <c r="F196" s="6">
        <f t="shared" si="41"/>
        <v>-841790.27812841476</v>
      </c>
      <c r="G196" s="7">
        <f t="shared" si="42"/>
        <v>-5158209.7218715856</v>
      </c>
      <c r="H196" s="6">
        <f t="shared" si="43"/>
        <v>-8.4817642069551886E-4</v>
      </c>
      <c r="J196" s="9">
        <f t="shared" si="44"/>
        <v>994.28017114413444</v>
      </c>
      <c r="K196" s="8">
        <f t="shared" si="34"/>
        <v>-994.28017114413444</v>
      </c>
      <c r="L196" s="9">
        <f t="shared" si="35"/>
        <v>-3.9075210725963825E-7</v>
      </c>
      <c r="M196" s="9">
        <f t="shared" si="45"/>
        <v>1000000</v>
      </c>
      <c r="O196" s="11">
        <f t="shared" si="46"/>
        <v>-324989.8946351051</v>
      </c>
      <c r="P196" s="11">
        <f t="shared" si="36"/>
        <v>-2552623.0678603421</v>
      </c>
      <c r="Q196" s="11">
        <f t="shared" si="37"/>
        <v>6.6018611718591852E-4</v>
      </c>
      <c r="R196" s="11">
        <f t="shared" si="47"/>
        <v>657451.13017544197</v>
      </c>
      <c r="U196" s="12">
        <f t="shared" si="48"/>
        <v>-1165785.8925923756</v>
      </c>
      <c r="V196" s="12">
        <f t="shared" si="49"/>
        <v>-7711827.069903072</v>
      </c>
      <c r="W196" s="12">
        <f t="shared" si="38"/>
        <v>-1.8838105561686002E-4</v>
      </c>
      <c r="X196" s="12">
        <f t="shared" si="50"/>
        <v>1657451.130175442</v>
      </c>
      <c r="Y196" s="4"/>
    </row>
    <row r="197" spans="1:25">
      <c r="A197" s="2">
        <f t="shared" si="39"/>
        <v>3.0000000000000001E-3</v>
      </c>
      <c r="B197" s="2">
        <f t="shared" si="40"/>
        <v>1.1799999999999802</v>
      </c>
      <c r="C197" s="4">
        <v>0</v>
      </c>
      <c r="D197" s="4"/>
      <c r="E197" s="4"/>
      <c r="F197" s="6">
        <f t="shared" si="41"/>
        <v>-845446.71071523929</v>
      </c>
      <c r="G197" s="7">
        <f t="shared" si="42"/>
        <v>-5154553.2892847611</v>
      </c>
      <c r="H197" s="6">
        <f t="shared" si="43"/>
        <v>-8.4745762711865835E-4</v>
      </c>
      <c r="J197" s="9">
        <f t="shared" si="44"/>
        <v>992.59566459161465</v>
      </c>
      <c r="K197" s="8">
        <f t="shared" si="34"/>
        <v>-992.59566459161465</v>
      </c>
      <c r="L197" s="9">
        <f t="shared" si="35"/>
        <v>-3.9042096140602849E-7</v>
      </c>
      <c r="M197" s="9">
        <f t="shared" si="45"/>
        <v>1000000</v>
      </c>
      <c r="O197" s="11">
        <f t="shared" si="46"/>
        <v>-325371.09359042038</v>
      </c>
      <c r="P197" s="11">
        <f t="shared" si="36"/>
        <v>-2547366.6254559276</v>
      </c>
      <c r="Q197" s="11">
        <f t="shared" si="37"/>
        <v>6.5997093427934146E-4</v>
      </c>
      <c r="R197" s="11">
        <f t="shared" si="47"/>
        <v>656337.27839715732</v>
      </c>
      <c r="U197" s="12">
        <f t="shared" si="48"/>
        <v>-1169825.2086410681</v>
      </c>
      <c r="V197" s="12">
        <f t="shared" si="49"/>
        <v>-7702912.5104052797</v>
      </c>
      <c r="W197" s="12">
        <f t="shared" si="38"/>
        <v>-1.8787711380072289E-4</v>
      </c>
      <c r="X197" s="12">
        <f t="shared" si="50"/>
        <v>1656337.2783971573</v>
      </c>
      <c r="Y197" s="4"/>
    </row>
    <row r="198" spans="1:25">
      <c r="A198" s="2">
        <f t="shared" si="39"/>
        <v>3.0000000000000001E-3</v>
      </c>
      <c r="B198" s="2">
        <f t="shared" si="40"/>
        <v>1.1809999999999801</v>
      </c>
      <c r="C198" s="4">
        <v>0</v>
      </c>
      <c r="D198" s="4"/>
      <c r="E198" s="4"/>
      <c r="F198" s="6">
        <f t="shared" si="41"/>
        <v>-849093.85909119796</v>
      </c>
      <c r="G198" s="7">
        <f t="shared" si="42"/>
        <v>-5150906.1409088019</v>
      </c>
      <c r="H198" s="6">
        <f t="shared" si="43"/>
        <v>-8.4674005080441733E-4</v>
      </c>
      <c r="J198" s="9">
        <f t="shared" si="44"/>
        <v>990.91543524472252</v>
      </c>
      <c r="K198" s="8">
        <f t="shared" si="34"/>
        <v>-990.91543524472252</v>
      </c>
      <c r="L198" s="9">
        <f t="shared" si="35"/>
        <v>-3.9009037634133242E-7</v>
      </c>
      <c r="M198" s="9">
        <f t="shared" si="45"/>
        <v>1000000</v>
      </c>
      <c r="O198" s="11">
        <f t="shared" si="46"/>
        <v>-325742.44554533751</v>
      </c>
      <c r="P198" s="11">
        <f t="shared" si="36"/>
        <v>-2542132.4089997318</v>
      </c>
      <c r="Q198" s="11">
        <f t="shared" si="37"/>
        <v>6.5975524230149261E-4</v>
      </c>
      <c r="R198" s="11">
        <f t="shared" si="47"/>
        <v>655226.25484954193</v>
      </c>
      <c r="U198" s="12">
        <f t="shared" si="48"/>
        <v>-1173845.3892012907</v>
      </c>
      <c r="V198" s="12">
        <f t="shared" si="49"/>
        <v>-7694029.465343779</v>
      </c>
      <c r="W198" s="12">
        <f t="shared" si="38"/>
        <v>-1.8737489887926608E-4</v>
      </c>
      <c r="X198" s="12">
        <f t="shared" si="50"/>
        <v>1655226.2548495419</v>
      </c>
      <c r="Y198" s="4"/>
    </row>
    <row r="199" spans="1:25">
      <c r="A199" s="2">
        <f t="shared" si="39"/>
        <v>3.0000000000000001E-3</v>
      </c>
      <c r="B199" s="2">
        <f t="shared" si="40"/>
        <v>1.18199999999998</v>
      </c>
      <c r="C199" s="4">
        <v>0</v>
      </c>
      <c r="D199" s="4"/>
      <c r="E199" s="4"/>
      <c r="F199" s="6">
        <f t="shared" si="41"/>
        <v>-852731.75466164656</v>
      </c>
      <c r="G199" s="7">
        <f t="shared" si="42"/>
        <v>-5147268.2453383533</v>
      </c>
      <c r="H199" s="6">
        <f t="shared" si="43"/>
        <v>-8.4602368866329696E-4</v>
      </c>
      <c r="J199" s="9">
        <f t="shared" si="44"/>
        <v>989.23946863511355</v>
      </c>
      <c r="K199" s="8">
        <f t="shared" si="34"/>
        <v>-989.23946863511355</v>
      </c>
      <c r="L199" s="9">
        <f t="shared" si="35"/>
        <v>-3.8976035064222807E-7</v>
      </c>
      <c r="M199" s="9">
        <f t="shared" si="45"/>
        <v>1000000</v>
      </c>
      <c r="O199" s="11">
        <f t="shared" si="46"/>
        <v>-326104.02130498749</v>
      </c>
      <c r="P199" s="11">
        <f t="shared" si="36"/>
        <v>-2536920.3058128171</v>
      </c>
      <c r="Q199" s="11">
        <f t="shared" si="37"/>
        <v>6.5953904549661733E-4</v>
      </c>
      <c r="R199" s="11">
        <f t="shared" si="47"/>
        <v>654118.04996564507</v>
      </c>
      <c r="U199" s="12">
        <f t="shared" si="48"/>
        <v>-1177846.536497999</v>
      </c>
      <c r="V199" s="12">
        <f t="shared" si="49"/>
        <v>-7685177.7906198055</v>
      </c>
      <c r="W199" s="12">
        <f t="shared" si="38"/>
        <v>-1.8687440351732184E-4</v>
      </c>
      <c r="X199" s="12">
        <f t="shared" si="50"/>
        <v>1654118.0499656452</v>
      </c>
      <c r="Y199" s="4"/>
    </row>
    <row r="200" spans="1:25">
      <c r="A200" s="2">
        <f t="shared" si="39"/>
        <v>3.0000000000000001E-3</v>
      </c>
      <c r="B200" s="2">
        <f t="shared" si="40"/>
        <v>1.1829999999999798</v>
      </c>
      <c r="C200" s="4">
        <v>0</v>
      </c>
      <c r="D200" s="4"/>
      <c r="E200" s="4"/>
      <c r="F200" s="6">
        <f t="shared" si="41"/>
        <v>-856360.42869925941</v>
      </c>
      <c r="G200" s="7">
        <f t="shared" si="42"/>
        <v>-5143639.5713007404</v>
      </c>
      <c r="H200" s="6">
        <f t="shared" si="43"/>
        <v>-8.4530853761624429E-4</v>
      </c>
      <c r="J200" s="9">
        <f t="shared" si="44"/>
        <v>987.56775035556893</v>
      </c>
      <c r="K200" s="8">
        <f t="shared" si="34"/>
        <v>-987.56775035556893</v>
      </c>
      <c r="L200" s="9">
        <f t="shared" si="35"/>
        <v>-3.8943088289020599E-7</v>
      </c>
      <c r="M200" s="9">
        <f t="shared" si="45"/>
        <v>1000000</v>
      </c>
      <c r="O200" s="11">
        <f t="shared" si="46"/>
        <v>-326455.89118551312</v>
      </c>
      <c r="P200" s="11">
        <f t="shared" si="36"/>
        <v>-2531730.2038821415</v>
      </c>
      <c r="Q200" s="11">
        <f t="shared" si="37"/>
        <v>6.593223480821479E-4</v>
      </c>
      <c r="R200" s="11">
        <f t="shared" si="47"/>
        <v>653012.65421893436</v>
      </c>
      <c r="U200" s="12">
        <f t="shared" si="48"/>
        <v>-1181828.752134417</v>
      </c>
      <c r="V200" s="12">
        <f t="shared" si="49"/>
        <v>-7676357.3429332376</v>
      </c>
      <c r="W200" s="12">
        <f t="shared" si="38"/>
        <v>-1.8637562041698657E-4</v>
      </c>
      <c r="X200" s="12">
        <f t="shared" si="50"/>
        <v>1653012.6542189345</v>
      </c>
      <c r="Y200" s="4"/>
    </row>
    <row r="201" spans="1:25">
      <c r="A201" s="2">
        <f t="shared" si="39"/>
        <v>3.0000000000000001E-3</v>
      </c>
      <c r="B201" s="2">
        <f t="shared" si="40"/>
        <v>1.1839999999999797</v>
      </c>
      <c r="C201" s="4">
        <v>0</v>
      </c>
      <c r="D201" s="4"/>
      <c r="E201" s="4"/>
      <c r="F201" s="6">
        <f t="shared" si="41"/>
        <v>-859979.91234470403</v>
      </c>
      <c r="G201" s="7">
        <f t="shared" si="42"/>
        <v>-5140020.0876552956</v>
      </c>
      <c r="H201" s="6">
        <f t="shared" si="43"/>
        <v>-8.4459459459460906E-4</v>
      </c>
      <c r="J201" s="9">
        <f t="shared" si="44"/>
        <v>985.90026605968421</v>
      </c>
      <c r="K201" s="8">
        <f t="shared" si="34"/>
        <v>-985.90026605968421</v>
      </c>
      <c r="L201" s="9">
        <f t="shared" si="35"/>
        <v>-3.8910197167154875E-7</v>
      </c>
      <c r="M201" s="9">
        <f t="shared" si="45"/>
        <v>1000000</v>
      </c>
      <c r="O201" s="11">
        <f t="shared" si="46"/>
        <v>-326798.12501766771</v>
      </c>
      <c r="P201" s="11">
        <f t="shared" si="36"/>
        <v>-2526561.9918560605</v>
      </c>
      <c r="Q201" s="11">
        <f t="shared" si="37"/>
        <v>6.5910515424888081E-4</v>
      </c>
      <c r="R201" s="11">
        <f t="shared" si="47"/>
        <v>651910.05812308984</v>
      </c>
      <c r="U201" s="12">
        <f t="shared" si="48"/>
        <v>-1185792.1370963121</v>
      </c>
      <c r="V201" s="12">
        <f t="shared" si="49"/>
        <v>-7667567.9797774162</v>
      </c>
      <c r="W201" s="12">
        <f t="shared" si="38"/>
        <v>-1.8587854231739975E-4</v>
      </c>
      <c r="X201" s="12">
        <f t="shared" si="50"/>
        <v>1651910.0581230898</v>
      </c>
      <c r="Y201" s="4"/>
    </row>
    <row r="202" spans="1:25">
      <c r="A202" s="2">
        <f t="shared" si="39"/>
        <v>3.0000000000000001E-3</v>
      </c>
      <c r="B202" s="2">
        <f t="shared" si="40"/>
        <v>1.1849999999999796</v>
      </c>
      <c r="C202" s="4">
        <v>0</v>
      </c>
      <c r="D202" s="4"/>
      <c r="E202" s="4"/>
      <c r="F202" s="6">
        <f t="shared" si="41"/>
        <v>-863590.2366073078</v>
      </c>
      <c r="G202" s="7">
        <f t="shared" si="42"/>
        <v>-5136409.7633926924</v>
      </c>
      <c r="H202" s="6">
        <f t="shared" si="43"/>
        <v>-8.4388185654009893E-4</v>
      </c>
      <c r="J202" s="9">
        <f t="shared" si="44"/>
        <v>984.23700146156443</v>
      </c>
      <c r="K202" s="8">
        <f t="shared" si="34"/>
        <v>-984.23700146156443</v>
      </c>
      <c r="L202" s="9">
        <f t="shared" si="35"/>
        <v>-3.8877361557731123E-7</v>
      </c>
      <c r="M202" s="9">
        <f t="shared" si="45"/>
        <v>1000000</v>
      </c>
      <c r="O202" s="11">
        <f t="shared" si="46"/>
        <v>-327130.79215038323</v>
      </c>
      <c r="P202" s="11">
        <f t="shared" si="36"/>
        <v>-2521415.5590398731</v>
      </c>
      <c r="Q202" s="11">
        <f t="shared" si="37"/>
        <v>6.5888746816115127E-4</v>
      </c>
      <c r="R202" s="11">
        <f t="shared" si="47"/>
        <v>650810.25223180221</v>
      </c>
      <c r="U202" s="12">
        <f t="shared" si="48"/>
        <v>-1189736.7917562295</v>
      </c>
      <c r="V202" s="12">
        <f t="shared" si="49"/>
        <v>-7658809.5594340265</v>
      </c>
      <c r="W202" s="12">
        <f t="shared" si="38"/>
        <v>-1.8538316199452501E-4</v>
      </c>
      <c r="X202" s="12">
        <f t="shared" si="50"/>
        <v>1650810.2522318023</v>
      </c>
      <c r="Y202" s="4"/>
    </row>
    <row r="203" spans="1:25">
      <c r="A203" s="2">
        <f t="shared" si="39"/>
        <v>3.0000000000000001E-3</v>
      </c>
      <c r="B203" s="2">
        <f t="shared" si="40"/>
        <v>1.1859999999999795</v>
      </c>
      <c r="C203" s="4">
        <v>0</v>
      </c>
      <c r="D203" s="4"/>
      <c r="E203" s="4"/>
      <c r="F203" s="6">
        <f t="shared" si="41"/>
        <v>-867191.43236572307</v>
      </c>
      <c r="G203" s="7">
        <f t="shared" si="42"/>
        <v>-5132808.567634277</v>
      </c>
      <c r="H203" s="6">
        <f t="shared" si="43"/>
        <v>-8.4317032040473635E-4</v>
      </c>
      <c r="J203" s="9">
        <f t="shared" si="44"/>
        <v>982.57794233551431</v>
      </c>
      <c r="K203" s="8">
        <f t="shared" si="34"/>
        <v>-982.57794233551431</v>
      </c>
      <c r="L203" s="9">
        <f t="shared" si="35"/>
        <v>-3.8844581320329994E-7</v>
      </c>
      <c r="M203" s="9">
        <f t="shared" si="45"/>
        <v>1000000</v>
      </c>
      <c r="O203" s="11">
        <f t="shared" si="46"/>
        <v>-327453.96145431063</v>
      </c>
      <c r="P203" s="11">
        <f t="shared" si="36"/>
        <v>-2516290.795391392</v>
      </c>
      <c r="Q203" s="11">
        <f t="shared" si="37"/>
        <v>6.5866929395700703E-4</v>
      </c>
      <c r="R203" s="11">
        <f t="shared" si="47"/>
        <v>649713.22713856888</v>
      </c>
      <c r="U203" s="12">
        <f t="shared" si="48"/>
        <v>-1193662.8158776981</v>
      </c>
      <c r="V203" s="12">
        <f t="shared" si="49"/>
        <v>-7650081.940968005</v>
      </c>
      <c r="W203" s="12">
        <f t="shared" si="38"/>
        <v>-1.8488947226093266E-4</v>
      </c>
      <c r="X203" s="12">
        <f t="shared" si="50"/>
        <v>1649713.2271385689</v>
      </c>
      <c r="Y203" s="4"/>
    </row>
    <row r="204" spans="1:25">
      <c r="A204" s="2">
        <f t="shared" si="39"/>
        <v>3.0000000000000001E-3</v>
      </c>
      <c r="B204" s="2">
        <f t="shared" si="40"/>
        <v>1.1869999999999794</v>
      </c>
      <c r="C204" s="4">
        <v>0</v>
      </c>
      <c r="D204" s="4"/>
      <c r="E204" s="4"/>
      <c r="F204" s="6">
        <f t="shared" si="41"/>
        <v>-870783.53036858572</v>
      </c>
      <c r="G204" s="7">
        <f t="shared" si="42"/>
        <v>-5129216.4696314149</v>
      </c>
      <c r="H204" s="6">
        <f t="shared" si="43"/>
        <v>-8.4245998315081493E-4</v>
      </c>
      <c r="J204" s="9">
        <f t="shared" si="44"/>
        <v>980.92307451573845</v>
      </c>
      <c r="K204" s="8">
        <f t="shared" si="34"/>
        <v>-980.92307451573845</v>
      </c>
      <c r="L204" s="9">
        <f t="shared" si="35"/>
        <v>-3.8811856315005378E-7</v>
      </c>
      <c r="M204" s="9">
        <f t="shared" si="45"/>
        <v>1000000</v>
      </c>
      <c r="O204" s="11">
        <f t="shared" si="46"/>
        <v>-327767.70132533129</v>
      </c>
      <c r="P204" s="11">
        <f t="shared" si="36"/>
        <v>-2511187.5915165544</v>
      </c>
      <c r="Q204" s="11">
        <f t="shared" si="37"/>
        <v>6.5845063574838133E-4</v>
      </c>
      <c r="R204" s="11">
        <f t="shared" si="47"/>
        <v>648618.97347649431</v>
      </c>
      <c r="U204" s="12">
        <f t="shared" si="48"/>
        <v>-1197570.3086194014</v>
      </c>
      <c r="V204" s="12">
        <f t="shared" si="49"/>
        <v>-7641384.9842224848</v>
      </c>
      <c r="W204" s="12">
        <f t="shared" si="38"/>
        <v>-1.843974659655836E-4</v>
      </c>
      <c r="X204" s="12">
        <f t="shared" si="50"/>
        <v>1648618.9734764942</v>
      </c>
      <c r="Y204" s="4"/>
    </row>
    <row r="205" spans="1:25">
      <c r="A205" s="2">
        <f t="shared" si="39"/>
        <v>3.0000000000000001E-3</v>
      </c>
      <c r="B205" s="2">
        <f t="shared" si="40"/>
        <v>1.1879999999999793</v>
      </c>
      <c r="C205" s="4">
        <v>0</v>
      </c>
      <c r="D205" s="4"/>
      <c r="E205" s="4"/>
      <c r="F205" s="6">
        <f t="shared" si="41"/>
        <v>-874366.56123517384</v>
      </c>
      <c r="G205" s="7">
        <f t="shared" si="42"/>
        <v>-5125633.4387648264</v>
      </c>
      <c r="H205" s="6">
        <f t="shared" si="43"/>
        <v>-8.4175084175085646E-4</v>
      </c>
      <c r="J205" s="9">
        <f t="shared" si="44"/>
        <v>979.27238389603508</v>
      </c>
      <c r="K205" s="8">
        <f t="shared" si="34"/>
        <v>-979.27238389603508</v>
      </c>
      <c r="L205" s="9">
        <f t="shared" si="35"/>
        <v>-3.8779186402282314E-7</v>
      </c>
      <c r="M205" s="9">
        <f t="shared" si="45"/>
        <v>1000000</v>
      </c>
      <c r="O205" s="11">
        <f t="shared" si="46"/>
        <v>-328072.07968804141</v>
      </c>
      <c r="P205" s="11">
        <f t="shared" si="36"/>
        <v>-2506105.8386650598</v>
      </c>
      <c r="Q205" s="11">
        <f t="shared" si="37"/>
        <v>6.5823149762126321E-4</v>
      </c>
      <c r="R205" s="11">
        <f t="shared" si="47"/>
        <v>647527.48191808863</v>
      </c>
      <c r="U205" s="12">
        <f t="shared" si="48"/>
        <v>-1201459.3685393191</v>
      </c>
      <c r="V205" s="12">
        <f t="shared" si="49"/>
        <v>-7632718.5498137828</v>
      </c>
      <c r="W205" s="12">
        <f t="shared" si="38"/>
        <v>-1.8390713599361608E-4</v>
      </c>
      <c r="X205" s="12">
        <f t="shared" si="50"/>
        <v>1647527.4819180886</v>
      </c>
      <c r="Y205" s="4"/>
    </row>
    <row r="206" spans="1:25">
      <c r="A206" s="2">
        <f t="shared" si="39"/>
        <v>3.0000000000000001E-3</v>
      </c>
      <c r="B206" s="2">
        <f t="shared" si="40"/>
        <v>1.1889999999999792</v>
      </c>
      <c r="C206" s="4">
        <v>0</v>
      </c>
      <c r="D206" s="4"/>
      <c r="E206" s="4"/>
      <c r="F206" s="6">
        <f t="shared" si="41"/>
        <v>-877940.5554560587</v>
      </c>
      <c r="G206" s="7">
        <f t="shared" si="42"/>
        <v>-5122059.4445439409</v>
      </c>
      <c r="H206" s="6">
        <f t="shared" si="43"/>
        <v>-8.4104289318756727E-4</v>
      </c>
      <c r="J206" s="9">
        <f t="shared" si="44"/>
        <v>977.62585642949773</v>
      </c>
      <c r="K206" s="8">
        <f t="shared" si="34"/>
        <v>-977.62585642949773</v>
      </c>
      <c r="L206" s="9">
        <f t="shared" si="35"/>
        <v>-3.8746571443155077E-7</v>
      </c>
      <c r="M206" s="9">
        <f t="shared" si="45"/>
        <v>1000000</v>
      </c>
      <c r="O206" s="11">
        <f t="shared" si="46"/>
        <v>-328367.16399920831</v>
      </c>
      <c r="P206" s="11">
        <f t="shared" si="36"/>
        <v>-2501045.4287260473</v>
      </c>
      <c r="Q206" s="11">
        <f t="shared" si="37"/>
        <v>6.5801188363586881E-4</v>
      </c>
      <c r="R206" s="11">
        <f t="shared" si="47"/>
        <v>646438.74317506992</v>
      </c>
      <c r="U206" s="12">
        <f t="shared" si="48"/>
        <v>-1205330.0935988375</v>
      </c>
      <c r="V206" s="12">
        <f t="shared" si="49"/>
        <v>-7624082.4991264176</v>
      </c>
      <c r="W206" s="12">
        <f t="shared" si="38"/>
        <v>-1.8341847526613002E-4</v>
      </c>
      <c r="X206" s="12">
        <f t="shared" si="50"/>
        <v>1646438.7431750698</v>
      </c>
      <c r="Y206" s="4"/>
    </row>
    <row r="207" spans="1:25">
      <c r="A207" s="2">
        <f t="shared" si="39"/>
        <v>3.0000000000000001E-3</v>
      </c>
      <c r="B207" s="2">
        <f t="shared" si="40"/>
        <v>1.1899999999999791</v>
      </c>
      <c r="C207" s="4">
        <v>0</v>
      </c>
      <c r="D207" s="4"/>
      <c r="E207" s="4"/>
      <c r="F207" s="6">
        <f t="shared" si="41"/>
        <v>-881505.54339375359</v>
      </c>
      <c r="G207" s="7">
        <f t="shared" si="42"/>
        <v>-5118494.4566062465</v>
      </c>
      <c r="H207" s="6">
        <f t="shared" si="43"/>
        <v>-8.4033613445379631E-4</v>
      </c>
      <c r="J207" s="9">
        <f t="shared" si="44"/>
        <v>975.98347812821567</v>
      </c>
      <c r="K207" s="8">
        <f t="shared" si="34"/>
        <v>-975.98347812821567</v>
      </c>
      <c r="L207" s="9">
        <f t="shared" si="35"/>
        <v>-3.8714011299085199E-7</v>
      </c>
      <c r="M207" s="9">
        <f t="shared" si="45"/>
        <v>1000000</v>
      </c>
      <c r="O207" s="11">
        <f t="shared" si="46"/>
        <v>-328653.02125119691</v>
      </c>
      <c r="P207" s="11">
        <f t="shared" si="36"/>
        <v>-2496006.2542237984</v>
      </c>
      <c r="Q207" s="11">
        <f t="shared" si="37"/>
        <v>6.5779179782680919E-4</v>
      </c>
      <c r="R207" s="11">
        <f t="shared" si="47"/>
        <v>645352.74799816613</v>
      </c>
      <c r="U207" s="12">
        <f t="shared" si="48"/>
        <v>-1209182.5811668222</v>
      </c>
      <c r="V207" s="12">
        <f t="shared" si="49"/>
        <v>-7615476.6943081729</v>
      </c>
      <c r="W207" s="12">
        <f t="shared" si="38"/>
        <v>-1.8293147673997801E-4</v>
      </c>
      <c r="X207" s="12">
        <f t="shared" si="50"/>
        <v>1645352.7479981661</v>
      </c>
      <c r="Y207" s="4"/>
    </row>
    <row r="208" spans="1:25">
      <c r="A208" s="2">
        <f t="shared" si="39"/>
        <v>3.0000000000000001E-3</v>
      </c>
      <c r="B208" s="2">
        <f t="shared" si="40"/>
        <v>1.190999999999979</v>
      </c>
      <c r="C208" s="4">
        <v>0</v>
      </c>
      <c r="D208" s="4"/>
      <c r="E208" s="4"/>
      <c r="F208" s="6">
        <f t="shared" si="41"/>
        <v>-885061.5552833589</v>
      </c>
      <c r="G208" s="7">
        <f t="shared" si="42"/>
        <v>-5114938.4447166407</v>
      </c>
      <c r="H208" s="6">
        <f t="shared" si="43"/>
        <v>-8.3963056255249174E-4</v>
      </c>
      <c r="J208" s="9">
        <f t="shared" si="44"/>
        <v>974.3452350629766</v>
      </c>
      <c r="K208" s="8">
        <f t="shared" si="34"/>
        <v>-974.3452350629766</v>
      </c>
      <c r="L208" s="9">
        <f t="shared" si="35"/>
        <v>-3.868150583199949E-7</v>
      </c>
      <c r="M208" s="9">
        <f t="shared" si="45"/>
        <v>1000000</v>
      </c>
      <c r="O208" s="11">
        <f t="shared" si="46"/>
        <v>-328929.71797537338</v>
      </c>
      <c r="P208" s="11">
        <f t="shared" si="36"/>
        <v>-2490988.2083134814</v>
      </c>
      <c r="Q208" s="11">
        <f t="shared" si="37"/>
        <v>6.5757124420325898E-4</v>
      </c>
      <c r="R208" s="11">
        <f t="shared" si="47"/>
        <v>644269.48717691889</v>
      </c>
      <c r="U208" s="12">
        <f t="shared" si="48"/>
        <v>-1213016.9280236694</v>
      </c>
      <c r="V208" s="12">
        <f t="shared" si="49"/>
        <v>-7606900.9982651845</v>
      </c>
      <c r="W208" s="12">
        <f t="shared" si="38"/>
        <v>-1.8244613340755275E-4</v>
      </c>
      <c r="X208" s="12">
        <f t="shared" si="50"/>
        <v>1644269.4871769189</v>
      </c>
      <c r="Y208" s="4"/>
    </row>
    <row r="209" spans="1:25">
      <c r="A209" s="2">
        <f t="shared" si="39"/>
        <v>3.0000000000000001E-3</v>
      </c>
      <c r="B209" s="2">
        <f t="shared" si="40"/>
        <v>1.1919999999999789</v>
      </c>
      <c r="C209" s="4">
        <v>0</v>
      </c>
      <c r="D209" s="4"/>
      <c r="E209" s="4"/>
      <c r="F209" s="6">
        <f t="shared" si="41"/>
        <v>-888608.62123320275</v>
      </c>
      <c r="G209" s="7">
        <f t="shared" si="42"/>
        <v>-5111391.3787667975</v>
      </c>
      <c r="H209" s="6">
        <f t="shared" si="43"/>
        <v>-8.3892617449665924E-4</v>
      </c>
      <c r="J209" s="9">
        <f t="shared" si="44"/>
        <v>972.71111336297258</v>
      </c>
      <c r="K209" s="8">
        <f t="shared" si="34"/>
        <v>-972.71111336297258</v>
      </c>
      <c r="L209" s="9">
        <f t="shared" si="35"/>
        <v>-3.8649054904288088E-7</v>
      </c>
      <c r="M209" s="9">
        <f t="shared" si="45"/>
        <v>1000000</v>
      </c>
      <c r="O209" s="11">
        <f t="shared" si="46"/>
        <v>-329197.32024547743</v>
      </c>
      <c r="P209" s="11">
        <f t="shared" si="36"/>
        <v>-2485991.184776919</v>
      </c>
      <c r="Q209" s="11">
        <f t="shared" si="37"/>
        <v>6.5735022674912166E-4</v>
      </c>
      <c r="R209" s="11">
        <f t="shared" si="47"/>
        <v>643188.95153948828</v>
      </c>
      <c r="U209" s="12">
        <f t="shared" si="48"/>
        <v>-1216833.2303653173</v>
      </c>
      <c r="V209" s="12">
        <f t="shared" si="49"/>
        <v>-7598355.2746570799</v>
      </c>
      <c r="W209" s="12">
        <f t="shared" si="38"/>
        <v>-1.8196243829658048E-4</v>
      </c>
      <c r="X209" s="12">
        <f t="shared" si="50"/>
        <v>1643188.9515394883</v>
      </c>
      <c r="Y209" s="4"/>
    </row>
    <row r="210" spans="1:25">
      <c r="A210" s="2">
        <f t="shared" si="39"/>
        <v>3.0000000000000001E-3</v>
      </c>
      <c r="B210" s="2">
        <f t="shared" si="40"/>
        <v>1.1929999999999787</v>
      </c>
      <c r="C210" s="4">
        <v>0</v>
      </c>
      <c r="D210" s="4"/>
      <c r="E210" s="4"/>
      <c r="F210" s="6">
        <f t="shared" si="41"/>
        <v>-892146.7712254799</v>
      </c>
      <c r="G210" s="7">
        <f t="shared" si="42"/>
        <v>-5107853.2287745196</v>
      </c>
      <c r="H210" s="6">
        <f t="shared" si="43"/>
        <v>-8.3822296730931924E-4</v>
      </c>
      <c r="J210" s="9">
        <f t="shared" si="44"/>
        <v>971.08109921550397</v>
      </c>
      <c r="K210" s="8">
        <f t="shared" ref="K210:K273" si="51">2*$G$11*$C$3*(POWER($C$2/B210,1.5)*(SQRT(4*$G$10*A210/$C$2/$C$2/PI())*EXP(-POWER(B210-$C$2,2)/4/$G$10/A210)+ERFC((B210-$C$2)/SQRT(4*$G$10*A210)))-POWER($C$2/B210,2)*SQRT(4*$G$10*A210/$C$2/$C$2/PI()))+2*$G$11*$C$3*((1/8)*SQRT($C$2/B210)*(1-$C$2/B210)*(SQRT(4*$G$10*A210/$C$2/$C$2/PI())*EXP(-POWER(B210-$C$2,2)/4/$G$10/A210)-(B210/$C$2-1)*ERFC((B210-$C$2)/SQRT(4*$G$10*A210))))</f>
        <v>-971.08109921550397</v>
      </c>
      <c r="L210" s="9">
        <f t="shared" ref="L210:L273" si="52">2*$G$11*($C$2*$C$3/2/$G$2)*(POWER($C$2/B210,0.5)*(SQRT(4*$G$10*A210/$C$2/$C$2/PI())*EXP(-POWER(B210-$C$2,2)/4/$G$10/A210)-(B210/$C$2-1)*ERFC((B210-$C$2)/SQRT(4*$G$10*A210)))-POWER($C$2/B210,1)*SQRT(4*$G$10*A210/$C$2/$C$2/PI()))</f>
        <v>-3.8616658378802521E-7</v>
      </c>
      <c r="M210" s="9">
        <f t="shared" si="45"/>
        <v>1000000</v>
      </c>
      <c r="O210" s="11">
        <f t="shared" si="46"/>
        <v>-329455.89368097042</v>
      </c>
      <c r="P210" s="11">
        <f t="shared" ref="P210:P273" si="53">$C$11*(-1+4*($G$9-$G$8)/(1-$G$8)*SQRT($C$2/B210)*ERFC((B210-$C$2)/SQRT(4*$G$10*A210))-3*POWER($C$2/B210,4))*COS(2*C210)</f>
        <v>-2481015.0780183896</v>
      </c>
      <c r="Q210" s="11">
        <f t="shared" ref="Q210:Q273" si="54">$C$2*$C$11/2/$G$2*(4*(1-$G$9)*$C$2/B210-POWER($C$2/B210,3))*COS(2*C210)</f>
        <v>6.5712874942319591E-4</v>
      </c>
      <c r="R210" s="11">
        <f t="shared" si="47"/>
        <v>642111.13195245771</v>
      </c>
      <c r="U210" s="12">
        <f t="shared" si="48"/>
        <v>-1220631.5838072349</v>
      </c>
      <c r="V210" s="12">
        <f t="shared" si="49"/>
        <v>-7589839.3878921252</v>
      </c>
      <c r="W210" s="12">
        <f t="shared" ref="W210:W273" si="55">(Q210+L210+H210)</f>
        <v>-1.8148038446991134E-4</v>
      </c>
      <c r="X210" s="12">
        <f t="shared" si="50"/>
        <v>1642111.1319524576</v>
      </c>
      <c r="Y210" s="4"/>
    </row>
    <row r="211" spans="1:25">
      <c r="A211" s="2">
        <f t="shared" ref="A211:A274" si="56">A210</f>
        <v>3.0000000000000001E-3</v>
      </c>
      <c r="B211" s="2">
        <f t="shared" ref="B211:B274" si="57">B210+0.001</f>
        <v>1.1939999999999786</v>
      </c>
      <c r="C211" s="4">
        <v>0</v>
      </c>
      <c r="D211" s="4"/>
      <c r="E211" s="4"/>
      <c r="F211" s="6">
        <f t="shared" ref="F211:F274" si="58">-$C$10*(1-$C$2*$C$2/B211/B211)</f>
        <v>-895676.03511688299</v>
      </c>
      <c r="G211" s="7">
        <f t="shared" ref="G211:G274" si="59">-$C$10*(1+$C$2*$C$2/B211/B211)</f>
        <v>-5104323.964883117</v>
      </c>
      <c r="H211" s="6">
        <f t="shared" ref="H211:H274" si="60">-$C$10*$C$2*$C$2/2/$G$2/B211</f>
        <v>-8.3752093802346556E-4</v>
      </c>
      <c r="J211" s="9">
        <f t="shared" ref="J211:J274" si="61">-2*$G$11*$C$3*(POWER($C$2/B211,1.5)*(SQRT(4*$G$10*A211/$C$2/$C$2/PI())*EXP(-POWER(B211-$C$2,2)/4/$G$10/A211)-(B211/$C$2-1)*ERFC((B211-$C$2)/SQRT(4*$G$10*A211)))-POWER($C$2/B211,2)*SQRT(4*$G$10*A211/$C$2/$C$2/PI()))</f>
        <v>969.45517886569019</v>
      </c>
      <c r="K211" s="8">
        <f t="shared" si="51"/>
        <v>-969.45517886569019</v>
      </c>
      <c r="L211" s="9">
        <f t="shared" si="52"/>
        <v>-3.8584316118853773E-7</v>
      </c>
      <c r="M211" s="9">
        <f t="shared" ref="M211:M274" si="62">$C$3*(1-SQRT($C$2/B211)*ERFC((B211-$C$2)/SQRT(4*$G$10*A211))-(1/8)*SQRT($C$2/B211)*(1-($C$2/B211))*(SQRT(4*$G$10*A211/$C$2/$C$2/PI())*EXP(-POWER(B211-$C$2,2)/4/$G$10/A211)-(B211/$C$2-1)*ERFC((B211-$C$2)/SQRT(4*$G$10*A211))))</f>
        <v>1000000</v>
      </c>
      <c r="O211" s="11">
        <f t="shared" ref="O211:O274" si="63">$C$11*(1-4*POWER($C$2/B211,2)+3*POWER($C$2/B211,4))*COS(2*C213)</f>
        <v>-329705.50345035532</v>
      </c>
      <c r="P211" s="11">
        <f t="shared" si="53"/>
        <v>-2476059.7830604673</v>
      </c>
      <c r="Q211" s="11">
        <f t="shared" si="54"/>
        <v>6.5690681615933908E-4</v>
      </c>
      <c r="R211" s="11">
        <f t="shared" ref="R211:R274" si="64">$C$11*4/3*$G$7*(1+$G$9)*(-SQRT($C$2/B211)*ERFC((B211-$C$2)/SQRT(4*$G$10*A211))+POWER($C$2/B211,2))*COS(2*C211)</f>
        <v>641036.01932064258</v>
      </c>
      <c r="U211" s="12">
        <f t="shared" ref="U211:U274" si="65">O211+J211+F211</f>
        <v>-1224412.0833883726</v>
      </c>
      <c r="V211" s="12">
        <f t="shared" ref="V211:V274" si="66">P211+K211+G211</f>
        <v>-7581353.20312245</v>
      </c>
      <c r="W211" s="12">
        <f t="shared" si="55"/>
        <v>-1.8099996502531502E-4</v>
      </c>
      <c r="X211" s="12">
        <f t="shared" ref="X211:X274" si="67">R211+M211</f>
        <v>1641036.0193206426</v>
      </c>
      <c r="Y211" s="4"/>
    </row>
    <row r="212" spans="1:25">
      <c r="A212" s="2">
        <f t="shared" si="56"/>
        <v>3.0000000000000001E-3</v>
      </c>
      <c r="B212" s="2">
        <f t="shared" si="57"/>
        <v>1.1949999999999785</v>
      </c>
      <c r="C212" s="4">
        <v>0</v>
      </c>
      <c r="D212" s="4"/>
      <c r="E212" s="4"/>
      <c r="F212" s="6">
        <f t="shared" si="58"/>
        <v>-899196.44263923389</v>
      </c>
      <c r="G212" s="7">
        <f t="shared" si="59"/>
        <v>-5100803.5573607665</v>
      </c>
      <c r="H212" s="6">
        <f t="shared" si="60"/>
        <v>-8.3682008368202339E-4</v>
      </c>
      <c r="J212" s="9">
        <f t="shared" si="61"/>
        <v>967.83333861617768</v>
      </c>
      <c r="K212" s="8">
        <f t="shared" si="51"/>
        <v>-967.83333861617768</v>
      </c>
      <c r="L212" s="9">
        <f t="shared" si="52"/>
        <v>-3.8552027988210385E-7</v>
      </c>
      <c r="M212" s="9">
        <f t="shared" si="62"/>
        <v>1000000</v>
      </c>
      <c r="O212" s="11">
        <f t="shared" si="63"/>
        <v>-329946.21427447157</v>
      </c>
      <c r="P212" s="11">
        <f t="shared" si="53"/>
        <v>-2471125.1955398833</v>
      </c>
      <c r="Q212" s="11">
        <f t="shared" si="54"/>
        <v>6.566844308666305E-4</v>
      </c>
      <c r="R212" s="11">
        <f t="shared" si="64"/>
        <v>639963.60458689719</v>
      </c>
      <c r="U212" s="12">
        <f t="shared" si="65"/>
        <v>-1228174.8235750892</v>
      </c>
      <c r="V212" s="12">
        <f t="shared" si="66"/>
        <v>-7572896.5862392653</v>
      </c>
      <c r="W212" s="12">
        <f t="shared" si="55"/>
        <v>-1.8052117309527499E-4</v>
      </c>
      <c r="X212" s="12">
        <f t="shared" si="67"/>
        <v>1639963.6045868972</v>
      </c>
      <c r="Y212" s="4"/>
    </row>
    <row r="213" spans="1:25">
      <c r="A213" s="2">
        <f t="shared" si="56"/>
        <v>3.0000000000000001E-3</v>
      </c>
      <c r="B213" s="2">
        <f t="shared" si="57"/>
        <v>1.1959999999999784</v>
      </c>
      <c r="C213" s="4">
        <v>0</v>
      </c>
      <c r="D213" s="4"/>
      <c r="E213" s="4"/>
      <c r="F213" s="6">
        <f t="shared" si="58"/>
        <v>-902708.02340010984</v>
      </c>
      <c r="G213" s="7">
        <f t="shared" si="59"/>
        <v>-5097291.9765998907</v>
      </c>
      <c r="H213" s="6">
        <f t="shared" si="60"/>
        <v>-8.361204013378077E-4</v>
      </c>
      <c r="J213" s="9">
        <f t="shared" si="61"/>
        <v>966.21556482685287</v>
      </c>
      <c r="K213" s="8">
        <f t="shared" si="51"/>
        <v>-966.21556482685287</v>
      </c>
      <c r="L213" s="9">
        <f t="shared" si="52"/>
        <v>-3.8519793851096497E-7</v>
      </c>
      <c r="M213" s="9">
        <f t="shared" si="62"/>
        <v>1000000</v>
      </c>
      <c r="O213" s="11">
        <f t="shared" si="63"/>
        <v>-330178.0904297622</v>
      </c>
      <c r="P213" s="11">
        <f t="shared" si="53"/>
        <v>-2466211.2117034248</v>
      </c>
      <c r="Q213" s="11">
        <f t="shared" si="54"/>
        <v>6.5646159742953239E-4</v>
      </c>
      <c r="R213" s="11">
        <f t="shared" si="64"/>
        <v>638893.87873192411</v>
      </c>
      <c r="U213" s="12">
        <f t="shared" si="65"/>
        <v>-1231919.8982650451</v>
      </c>
      <c r="V213" s="12">
        <f t="shared" si="66"/>
        <v>-7564469.4038681425</v>
      </c>
      <c r="W213" s="12">
        <f t="shared" si="55"/>
        <v>-1.8004400184678626E-4</v>
      </c>
      <c r="X213" s="12">
        <f t="shared" si="67"/>
        <v>1638893.8787319241</v>
      </c>
      <c r="Y213" s="4"/>
    </row>
    <row r="214" spans="1:25">
      <c r="A214" s="2">
        <f t="shared" si="56"/>
        <v>3.0000000000000001E-3</v>
      </c>
      <c r="B214" s="2">
        <f t="shared" si="57"/>
        <v>1.1969999999999783</v>
      </c>
      <c r="C214" s="4">
        <v>0</v>
      </c>
      <c r="D214" s="4"/>
      <c r="E214" s="4"/>
      <c r="F214" s="6">
        <f t="shared" si="58"/>
        <v>-906210.80688346562</v>
      </c>
      <c r="G214" s="7">
        <f t="shared" si="59"/>
        <v>-5093789.1931165345</v>
      </c>
      <c r="H214" s="6">
        <f t="shared" si="60"/>
        <v>-8.3542188805348213E-4</v>
      </c>
      <c r="J214" s="9">
        <f t="shared" si="61"/>
        <v>964.60184391455368</v>
      </c>
      <c r="K214" s="8">
        <f t="shared" si="51"/>
        <v>-964.60184391455368</v>
      </c>
      <c r="L214" s="9">
        <f t="shared" si="52"/>
        <v>-3.8487613572189987E-7</v>
      </c>
      <c r="M214" s="9">
        <f t="shared" si="62"/>
        <v>1000000</v>
      </c>
      <c r="O214" s="11">
        <f t="shared" si="63"/>
        <v>-330401.1957515165</v>
      </c>
      <c r="P214" s="11">
        <f t="shared" si="53"/>
        <v>-2461317.728403863</v>
      </c>
      <c r="Q214" s="11">
        <f t="shared" si="54"/>
        <v>6.5623831970805177E-4</v>
      </c>
      <c r="R214" s="11">
        <f t="shared" si="64"/>
        <v>637826.83277408511</v>
      </c>
      <c r="U214" s="12">
        <f t="shared" si="65"/>
        <v>-1235647.4007910676</v>
      </c>
      <c r="V214" s="12">
        <f t="shared" si="66"/>
        <v>-7556071.523364312</v>
      </c>
      <c r="W214" s="12">
        <f t="shared" si="55"/>
        <v>-1.7956844448115225E-4</v>
      </c>
      <c r="X214" s="12">
        <f t="shared" si="67"/>
        <v>1637826.832774085</v>
      </c>
      <c r="Y214" s="4"/>
    </row>
    <row r="215" spans="1:25">
      <c r="A215" s="2">
        <f t="shared" si="56"/>
        <v>3.0000000000000001E-3</v>
      </c>
      <c r="B215" s="2">
        <f t="shared" si="57"/>
        <v>1.1979999999999782</v>
      </c>
      <c r="C215" s="4">
        <v>0</v>
      </c>
      <c r="D215" s="4"/>
      <c r="E215" s="4"/>
      <c r="F215" s="6">
        <f t="shared" si="58"/>
        <v>-909704.82245025155</v>
      </c>
      <c r="G215" s="7">
        <f t="shared" si="59"/>
        <v>-5090295.1775497487</v>
      </c>
      <c r="H215" s="6">
        <f t="shared" si="60"/>
        <v>-8.3472454090151771E-4</v>
      </c>
      <c r="J215" s="9">
        <f t="shared" si="61"/>
        <v>962.99216235278595</v>
      </c>
      <c r="K215" s="8">
        <f t="shared" si="51"/>
        <v>-962.99216235278595</v>
      </c>
      <c r="L215" s="9">
        <f t="shared" si="52"/>
        <v>-3.8455487016620557E-7</v>
      </c>
      <c r="M215" s="9">
        <f t="shared" si="62"/>
        <v>1000000</v>
      </c>
      <c r="O215" s="11">
        <f t="shared" si="63"/>
        <v>-330615.59363708645</v>
      </c>
      <c r="P215" s="11">
        <f t="shared" si="53"/>
        <v>-2456444.6430959115</v>
      </c>
      <c r="Q215" s="11">
        <f t="shared" si="54"/>
        <v>6.5601460153789915E-4</v>
      </c>
      <c r="R215" s="11">
        <f t="shared" si="64"/>
        <v>636762.45776921208</v>
      </c>
      <c r="U215" s="12">
        <f t="shared" si="65"/>
        <v>-1239357.4239249853</v>
      </c>
      <c r="V215" s="12">
        <f t="shared" si="66"/>
        <v>-7547702.8128080126</v>
      </c>
      <c r="W215" s="12">
        <f t="shared" si="55"/>
        <v>-1.7909449423378473E-4</v>
      </c>
      <c r="X215" s="12">
        <f t="shared" si="67"/>
        <v>1636762.4577692121</v>
      </c>
      <c r="Y215" s="4"/>
    </row>
    <row r="216" spans="1:25">
      <c r="A216" s="2">
        <f t="shared" si="56"/>
        <v>3.0000000000000001E-3</v>
      </c>
      <c r="B216" s="2">
        <f t="shared" si="57"/>
        <v>1.1989999999999781</v>
      </c>
      <c r="C216" s="4">
        <v>0</v>
      </c>
      <c r="D216" s="4"/>
      <c r="E216" s="4"/>
      <c r="F216" s="6">
        <f t="shared" si="58"/>
        <v>-913190.09933903092</v>
      </c>
      <c r="G216" s="7">
        <f t="shared" si="59"/>
        <v>-5086809.9006609693</v>
      </c>
      <c r="H216" s="6">
        <f t="shared" si="60"/>
        <v>-8.3402835696415204E-4</v>
      </c>
      <c r="J216" s="9">
        <f t="shared" si="61"/>
        <v>961.38650667143941</v>
      </c>
      <c r="K216" s="8">
        <f t="shared" si="51"/>
        <v>-961.38650667143941</v>
      </c>
      <c r="L216" s="9">
        <f t="shared" si="52"/>
        <v>-3.8423414049967826E-7</v>
      </c>
      <c r="M216" s="9">
        <f t="shared" si="62"/>
        <v>1000000</v>
      </c>
      <c r="O216" s="11">
        <f t="shared" si="63"/>
        <v>-330821.34704907751</v>
      </c>
      <c r="P216" s="11">
        <f t="shared" si="53"/>
        <v>-2451591.8538322141</v>
      </c>
      <c r="Q216" s="11">
        <f t="shared" si="54"/>
        <v>6.5579044673064689E-4</v>
      </c>
      <c r="R216" s="11">
        <f t="shared" si="64"/>
        <v>635700.74481041986</v>
      </c>
      <c r="U216" s="12">
        <f t="shared" si="65"/>
        <v>-1243050.0598814371</v>
      </c>
      <c r="V216" s="12">
        <f t="shared" si="66"/>
        <v>-7539363.1409998555</v>
      </c>
      <c r="W216" s="12">
        <f t="shared" si="55"/>
        <v>-1.7862214437400486E-4</v>
      </c>
      <c r="X216" s="12">
        <f t="shared" si="67"/>
        <v>1635700.7448104199</v>
      </c>
      <c r="Y216" s="4"/>
    </row>
    <row r="217" spans="1:25">
      <c r="A217" s="2">
        <f t="shared" si="56"/>
        <v>3.0000000000000001E-3</v>
      </c>
      <c r="B217" s="2">
        <f t="shared" si="57"/>
        <v>1.199999999999978</v>
      </c>
      <c r="C217" s="4">
        <v>0</v>
      </c>
      <c r="D217" s="4"/>
      <c r="E217" s="4"/>
      <c r="F217" s="6">
        <f t="shared" si="58"/>
        <v>-916666.66666659049</v>
      </c>
      <c r="G217" s="7">
        <f t="shared" si="59"/>
        <v>-5083333.3333334103</v>
      </c>
      <c r="H217" s="6">
        <f t="shared" si="60"/>
        <v>-8.3333333333334867E-4</v>
      </c>
      <c r="J217" s="9">
        <f t="shared" si="61"/>
        <v>959.7848634565056</v>
      </c>
      <c r="K217" s="8">
        <f t="shared" si="51"/>
        <v>-959.7848634565056</v>
      </c>
      <c r="L217" s="9">
        <f t="shared" si="52"/>
        <v>-3.8391394538259522E-7</v>
      </c>
      <c r="M217" s="9">
        <f t="shared" si="62"/>
        <v>1000000</v>
      </c>
      <c r="O217" s="11">
        <f t="shared" si="63"/>
        <v>-331018.51851851417</v>
      </c>
      <c r="P217" s="11">
        <f t="shared" si="53"/>
        <v>-2446759.259259365</v>
      </c>
      <c r="Q217" s="11">
        <f t="shared" si="54"/>
        <v>6.5556585907388624E-4</v>
      </c>
      <c r="R217" s="11">
        <f t="shared" si="64"/>
        <v>634641.68502791971</v>
      </c>
      <c r="U217" s="12">
        <f t="shared" si="65"/>
        <v>-1246725.4003216482</v>
      </c>
      <c r="V217" s="12">
        <f t="shared" si="66"/>
        <v>-7531052.377456232</v>
      </c>
      <c r="W217" s="12">
        <f t="shared" si="55"/>
        <v>-1.7815138820484499E-4</v>
      </c>
      <c r="X217" s="12">
        <f t="shared" si="67"/>
        <v>1634641.6850279197</v>
      </c>
      <c r="Y217" s="4"/>
    </row>
    <row r="218" spans="1:25">
      <c r="A218" s="2">
        <f t="shared" si="56"/>
        <v>3.0000000000000001E-3</v>
      </c>
      <c r="B218" s="2">
        <f t="shared" si="57"/>
        <v>1.2009999999999779</v>
      </c>
      <c r="C218" s="4">
        <v>0</v>
      </c>
      <c r="D218" s="4"/>
      <c r="E218" s="4"/>
      <c r="F218" s="6">
        <f t="shared" si="58"/>
        <v>-920134.55342854664</v>
      </c>
      <c r="G218" s="7">
        <f t="shared" si="59"/>
        <v>-5079865.4465714525</v>
      </c>
      <c r="H218" s="6">
        <f t="shared" si="60"/>
        <v>-8.3263946711075636E-4</v>
      </c>
      <c r="J218" s="9">
        <f t="shared" si="61"/>
        <v>958.1872193497984</v>
      </c>
      <c r="K218" s="8">
        <f t="shared" si="51"/>
        <v>-958.1872193497984</v>
      </c>
      <c r="L218" s="9">
        <f t="shared" si="52"/>
        <v>-3.8359428347969549E-7</v>
      </c>
      <c r="M218" s="9">
        <f t="shared" si="62"/>
        <v>1000000</v>
      </c>
      <c r="O218" s="11">
        <f t="shared" si="63"/>
        <v>-331207.17014798085</v>
      </c>
      <c r="P218" s="11">
        <f t="shared" si="53"/>
        <v>-2441946.7586139571</v>
      </c>
      <c r="Q218" s="11">
        <f t="shared" si="54"/>
        <v>6.553408423313837E-4</v>
      </c>
      <c r="R218" s="11">
        <f t="shared" si="64"/>
        <v>633585.26958883472</v>
      </c>
      <c r="U218" s="12">
        <f t="shared" si="65"/>
        <v>-1250383.5363571777</v>
      </c>
      <c r="V218" s="12">
        <f t="shared" si="66"/>
        <v>-7522770.3924047593</v>
      </c>
      <c r="W218" s="12">
        <f t="shared" si="55"/>
        <v>-1.7768221906285236E-4</v>
      </c>
      <c r="X218" s="12">
        <f t="shared" si="67"/>
        <v>1633585.2695888346</v>
      </c>
      <c r="Y218" s="4"/>
    </row>
    <row r="219" spans="1:25">
      <c r="A219" s="2">
        <f t="shared" si="56"/>
        <v>3.0000000000000001E-3</v>
      </c>
      <c r="B219" s="2">
        <f t="shared" si="57"/>
        <v>1.2019999999999778</v>
      </c>
      <c r="C219" s="4">
        <v>0</v>
      </c>
      <c r="D219" s="4"/>
      <c r="E219" s="4"/>
      <c r="F219" s="6">
        <f t="shared" si="58"/>
        <v>-923593.7884999552</v>
      </c>
      <c r="G219" s="7">
        <f t="shared" si="59"/>
        <v>-5076406.2115000449</v>
      </c>
      <c r="H219" s="6">
        <f t="shared" si="60"/>
        <v>-8.3194675540766933E-4</v>
      </c>
      <c r="J219" s="9">
        <f t="shared" si="61"/>
        <v>956.59356104867413</v>
      </c>
      <c r="K219" s="8">
        <f t="shared" si="51"/>
        <v>-956.59356104867413</v>
      </c>
      <c r="L219" s="9">
        <f t="shared" si="52"/>
        <v>-3.8327515346016168E-7</v>
      </c>
      <c r="M219" s="9">
        <f t="shared" si="62"/>
        <v>1000000</v>
      </c>
      <c r="O219" s="11">
        <f t="shared" si="63"/>
        <v>-331387.36361473688</v>
      </c>
      <c r="P219" s="11">
        <f t="shared" si="53"/>
        <v>-2437154.2517186562</v>
      </c>
      <c r="Q219" s="11">
        <f t="shared" si="54"/>
        <v>6.5511540024323694E-4</v>
      </c>
      <c r="R219" s="11">
        <f t="shared" si="64"/>
        <v>632531.48969701398</v>
      </c>
      <c r="U219" s="12">
        <f t="shared" si="65"/>
        <v>-1254024.5585536435</v>
      </c>
      <c r="V219" s="12">
        <f t="shared" si="66"/>
        <v>-7514517.0567797497</v>
      </c>
      <c r="W219" s="12">
        <f t="shared" si="55"/>
        <v>-1.7721463031789258E-4</v>
      </c>
      <c r="X219" s="12">
        <f t="shared" si="67"/>
        <v>1632531.489697014</v>
      </c>
      <c r="Y219" s="4"/>
    </row>
    <row r="220" spans="1:25">
      <c r="A220" s="2">
        <f t="shared" si="56"/>
        <v>3.0000000000000001E-3</v>
      </c>
      <c r="B220" s="2">
        <f t="shared" si="57"/>
        <v>1.2029999999999776</v>
      </c>
      <c r="C220" s="4">
        <v>0</v>
      </c>
      <c r="D220" s="4"/>
      <c r="E220" s="4"/>
      <c r="F220" s="6">
        <f t="shared" si="58"/>
        <v>-927044.4006359058</v>
      </c>
      <c r="G220" s="7">
        <f t="shared" si="59"/>
        <v>-5072955.5993640944</v>
      </c>
      <c r="H220" s="6">
        <f t="shared" si="60"/>
        <v>-8.3125519534498643E-4</v>
      </c>
      <c r="J220" s="9">
        <f t="shared" si="61"/>
        <v>955.00387530575665</v>
      </c>
      <c r="K220" s="8">
        <f t="shared" si="51"/>
        <v>-955.00387530575665</v>
      </c>
      <c r="L220" s="9">
        <f t="shared" si="52"/>
        <v>-3.8295655399760128E-7</v>
      </c>
      <c r="M220" s="9">
        <f t="shared" si="62"/>
        <v>1000000</v>
      </c>
      <c r="O220" s="11">
        <f t="shared" si="63"/>
        <v>-331559.16017380857</v>
      </c>
      <c r="P220" s="11">
        <f t="shared" si="53"/>
        <v>-2432381.6389783169</v>
      </c>
      <c r="Q220" s="11">
        <f t="shared" si="54"/>
        <v>6.5488953652602638E-4</v>
      </c>
      <c r="R220" s="11">
        <f t="shared" si="64"/>
        <v>631480.33659285214</v>
      </c>
      <c r="U220" s="12">
        <f t="shared" si="65"/>
        <v>-1257648.5569344086</v>
      </c>
      <c r="V220" s="12">
        <f t="shared" si="66"/>
        <v>-7506292.2422177177</v>
      </c>
      <c r="W220" s="12">
        <f t="shared" si="55"/>
        <v>-1.7674861537295768E-4</v>
      </c>
      <c r="X220" s="12">
        <f t="shared" si="67"/>
        <v>1631480.3365928521</v>
      </c>
      <c r="Y220" s="4"/>
    </row>
    <row r="221" spans="1:25">
      <c r="A221" s="2">
        <f t="shared" si="56"/>
        <v>3.0000000000000001E-3</v>
      </c>
      <c r="B221" s="2">
        <f t="shared" si="57"/>
        <v>1.2039999999999775</v>
      </c>
      <c r="C221" s="4">
        <v>0</v>
      </c>
      <c r="D221" s="4"/>
      <c r="E221" s="4"/>
      <c r="F221" s="6">
        <f t="shared" si="58"/>
        <v>-930486.41847212508</v>
      </c>
      <c r="G221" s="7">
        <f t="shared" si="59"/>
        <v>-5069513.5815278748</v>
      </c>
      <c r="H221" s="6">
        <f t="shared" si="60"/>
        <v>-8.3056478405317167E-4</v>
      </c>
      <c r="J221" s="9">
        <f t="shared" si="61"/>
        <v>953.41814892866068</v>
      </c>
      <c r="K221" s="8">
        <f t="shared" si="51"/>
        <v>-953.41814892866068</v>
      </c>
      <c r="L221" s="9">
        <f t="shared" si="52"/>
        <v>-3.8263848377002859E-7</v>
      </c>
      <c r="M221" s="9">
        <f t="shared" si="62"/>
        <v>1000000</v>
      </c>
      <c r="O221" s="11">
        <f t="shared" si="63"/>
        <v>-331722.62066105573</v>
      </c>
      <c r="P221" s="11">
        <f t="shared" si="53"/>
        <v>-2427628.8213761114</v>
      </c>
      <c r="Q221" s="11">
        <f t="shared" si="54"/>
        <v>6.5466325487297037E-4</v>
      </c>
      <c r="R221" s="11">
        <f t="shared" si="64"/>
        <v>630431.80155310454</v>
      </c>
      <c r="U221" s="12">
        <f t="shared" si="65"/>
        <v>-1261255.6209842521</v>
      </c>
      <c r="V221" s="12">
        <f t="shared" si="66"/>
        <v>-7498095.8210529145</v>
      </c>
      <c r="W221" s="12">
        <f t="shared" si="55"/>
        <v>-1.7628416766397132E-4</v>
      </c>
      <c r="X221" s="12">
        <f t="shared" si="67"/>
        <v>1630431.8015531045</v>
      </c>
      <c r="Y221" s="4"/>
    </row>
    <row r="222" spans="1:25">
      <c r="A222" s="2">
        <f t="shared" si="56"/>
        <v>3.0000000000000001E-3</v>
      </c>
      <c r="B222" s="2">
        <f t="shared" si="57"/>
        <v>1.2049999999999774</v>
      </c>
      <c r="C222" s="4">
        <v>0</v>
      </c>
      <c r="D222" s="4"/>
      <c r="E222" s="4"/>
      <c r="F222" s="6">
        <f t="shared" si="58"/>
        <v>-933919.87052556768</v>
      </c>
      <c r="G222" s="7">
        <f t="shared" si="59"/>
        <v>-5066080.1294744322</v>
      </c>
      <c r="H222" s="6">
        <f t="shared" si="60"/>
        <v>-8.2987551867221476E-4</v>
      </c>
      <c r="J222" s="9">
        <f t="shared" si="61"/>
        <v>951.83636877971753</v>
      </c>
      <c r="K222" s="8">
        <f t="shared" si="51"/>
        <v>-951.83636877971753</v>
      </c>
      <c r="L222" s="9">
        <f t="shared" si="52"/>
        <v>-3.8232094145984606E-7</v>
      </c>
      <c r="M222" s="9">
        <f t="shared" si="62"/>
        <v>1000000</v>
      </c>
      <c r="O222" s="11">
        <f t="shared" si="63"/>
        <v>-331877.80549621413</v>
      </c>
      <c r="P222" s="11">
        <f t="shared" si="53"/>
        <v>-2422895.7004696955</v>
      </c>
      <c r="Q222" s="11">
        <f t="shared" si="54"/>
        <v>6.5443655895407562E-4</v>
      </c>
      <c r="R222" s="11">
        <f t="shared" si="64"/>
        <v>629385.87589070795</v>
      </c>
      <c r="U222" s="12">
        <f t="shared" si="65"/>
        <v>-1264845.8396530021</v>
      </c>
      <c r="V222" s="12">
        <f t="shared" si="66"/>
        <v>-7489927.6663129069</v>
      </c>
      <c r="W222" s="12">
        <f t="shared" si="55"/>
        <v>-1.7582128065959902E-4</v>
      </c>
      <c r="X222" s="12">
        <f t="shared" si="67"/>
        <v>1629385.8758907081</v>
      </c>
      <c r="Y222" s="4"/>
    </row>
    <row r="223" spans="1:25">
      <c r="A223" s="2">
        <f t="shared" si="56"/>
        <v>3.0000000000000001E-3</v>
      </c>
      <c r="B223" s="2">
        <f t="shared" si="57"/>
        <v>1.2059999999999773</v>
      </c>
      <c r="C223" s="4">
        <v>0</v>
      </c>
      <c r="D223" s="4"/>
      <c r="E223" s="4"/>
      <c r="F223" s="6">
        <f t="shared" si="58"/>
        <v>-937344.7851950085</v>
      </c>
      <c r="G223" s="7">
        <f t="shared" si="59"/>
        <v>-5062655.2148049911</v>
      </c>
      <c r="H223" s="6">
        <f t="shared" si="60"/>
        <v>-8.2918739635159109E-4</v>
      </c>
      <c r="J223" s="9">
        <f t="shared" si="61"/>
        <v>950.25852177570505</v>
      </c>
      <c r="K223" s="8">
        <f t="shared" si="51"/>
        <v>-950.25852177570505</v>
      </c>
      <c r="L223" s="9">
        <f t="shared" si="52"/>
        <v>-3.8200392575382629E-7</v>
      </c>
      <c r="M223" s="9">
        <f t="shared" si="62"/>
        <v>1000000</v>
      </c>
      <c r="O223" s="11">
        <f t="shared" si="63"/>
        <v>-332024.77468591352</v>
      </c>
      <c r="P223" s="11">
        <f t="shared" si="53"/>
        <v>-2418182.1783874086</v>
      </c>
      <c r="Q223" s="11">
        <f t="shared" si="54"/>
        <v>6.5420945241628824E-4</v>
      </c>
      <c r="R223" s="11">
        <f t="shared" si="64"/>
        <v>628342.55095460045</v>
      </c>
      <c r="U223" s="12">
        <f t="shared" si="65"/>
        <v>-1268419.3013591464</v>
      </c>
      <c r="V223" s="12">
        <f t="shared" si="66"/>
        <v>-7481787.6517141759</v>
      </c>
      <c r="W223" s="12">
        <f t="shared" si="55"/>
        <v>-1.7535994786105672E-4</v>
      </c>
      <c r="X223" s="12">
        <f t="shared" si="67"/>
        <v>1628342.5509546003</v>
      </c>
      <c r="Y223" s="4"/>
    </row>
    <row r="224" spans="1:25">
      <c r="A224" s="2">
        <f t="shared" si="56"/>
        <v>3.0000000000000001E-3</v>
      </c>
      <c r="B224" s="2">
        <f t="shared" si="57"/>
        <v>1.2069999999999772</v>
      </c>
      <c r="C224" s="4">
        <v>0</v>
      </c>
      <c r="D224" s="4"/>
      <c r="E224" s="4"/>
      <c r="F224" s="6">
        <f t="shared" si="58"/>
        <v>-940761.19076162763</v>
      </c>
      <c r="G224" s="7">
        <f t="shared" si="59"/>
        <v>-5059238.8092383724</v>
      </c>
      <c r="H224" s="6">
        <f t="shared" si="60"/>
        <v>-8.285004142502228E-4</v>
      </c>
      <c r="J224" s="9">
        <f t="shared" si="61"/>
        <v>948.68459488757571</v>
      </c>
      <c r="K224" s="8">
        <f t="shared" si="51"/>
        <v>-948.68459488757571</v>
      </c>
      <c r="L224" s="9">
        <f t="shared" si="52"/>
        <v>-3.8168743534309412E-7</v>
      </c>
      <c r="M224" s="9">
        <f t="shared" si="62"/>
        <v>1000000</v>
      </c>
      <c r="O224" s="11">
        <f t="shared" si="63"/>
        <v>-332163.58782667335</v>
      </c>
      <c r="P224" s="11">
        <f t="shared" si="53"/>
        <v>-2413488.1578244898</v>
      </c>
      <c r="Q224" s="11">
        <f t="shared" si="54"/>
        <v>6.539819388836428E-4</v>
      </c>
      <c r="R224" s="11">
        <f t="shared" si="64"/>
        <v>627301.81812954228</v>
      </c>
      <c r="U224" s="12">
        <f t="shared" si="65"/>
        <v>-1271976.0939934133</v>
      </c>
      <c r="V224" s="12">
        <f t="shared" si="66"/>
        <v>-7473675.6516577499</v>
      </c>
      <c r="W224" s="12">
        <f t="shared" si="55"/>
        <v>-1.7490016280192306E-4</v>
      </c>
      <c r="X224" s="12">
        <f t="shared" si="67"/>
        <v>1627301.8181295423</v>
      </c>
      <c r="Y224" s="4"/>
    </row>
    <row r="225" spans="1:25">
      <c r="A225" s="2">
        <f t="shared" si="56"/>
        <v>3.0000000000000001E-3</v>
      </c>
      <c r="B225" s="2">
        <f t="shared" si="57"/>
        <v>1.2079999999999771</v>
      </c>
      <c r="C225" s="4">
        <v>0</v>
      </c>
      <c r="D225" s="4"/>
      <c r="E225" s="4"/>
      <c r="F225" s="6">
        <f t="shared" si="58"/>
        <v>-944169.11538959818</v>
      </c>
      <c r="G225" s="7">
        <f t="shared" si="59"/>
        <v>-5055830.8846104015</v>
      </c>
      <c r="H225" s="6">
        <f t="shared" si="60"/>
        <v>-8.2781456953643956E-4</v>
      </c>
      <c r="J225" s="9">
        <f t="shared" si="61"/>
        <v>947.11457514018696</v>
      </c>
      <c r="K225" s="8">
        <f t="shared" si="51"/>
        <v>-947.11457514018696</v>
      </c>
      <c r="L225" s="9">
        <f t="shared" si="52"/>
        <v>-3.8137146892310806E-7</v>
      </c>
      <c r="M225" s="9">
        <f t="shared" si="62"/>
        <v>1000000</v>
      </c>
      <c r="O225" s="11">
        <f t="shared" si="63"/>
        <v>-332294.30410787341</v>
      </c>
      <c r="P225" s="11">
        <f t="shared" si="53"/>
        <v>-2408813.5420393292</v>
      </c>
      <c r="Q225" s="11">
        <f t="shared" si="54"/>
        <v>6.537540219574119E-4</v>
      </c>
      <c r="R225" s="11">
        <f t="shared" si="64"/>
        <v>626263.66883593751</v>
      </c>
      <c r="U225" s="12">
        <f t="shared" si="65"/>
        <v>-1275516.3049223314</v>
      </c>
      <c r="V225" s="12">
        <f t="shared" si="66"/>
        <v>-7465591.5412248708</v>
      </c>
      <c r="W225" s="12">
        <f t="shared" si="55"/>
        <v>-1.7444191904795081E-4</v>
      </c>
      <c r="X225" s="12">
        <f t="shared" si="67"/>
        <v>1626263.6688359375</v>
      </c>
      <c r="Y225" s="4"/>
    </row>
    <row r="226" spans="1:25">
      <c r="A226" s="2">
        <f t="shared" si="56"/>
        <v>3.0000000000000001E-3</v>
      </c>
      <c r="B226" s="2">
        <f t="shared" si="57"/>
        <v>1.208999999999977</v>
      </c>
      <c r="C226" s="4">
        <v>0</v>
      </c>
      <c r="D226" s="4"/>
      <c r="E226" s="4"/>
      <c r="F226" s="6">
        <f t="shared" si="58"/>
        <v>-947568.58712666132</v>
      </c>
      <c r="G226" s="7">
        <f t="shared" si="59"/>
        <v>-5052431.4128733389</v>
      </c>
      <c r="H226" s="6">
        <f t="shared" si="60"/>
        <v>-8.2712985938793962E-4</v>
      </c>
      <c r="J226" s="9">
        <f t="shared" si="61"/>
        <v>945.54844961203582</v>
      </c>
      <c r="K226" s="8">
        <f t="shared" si="51"/>
        <v>-945.54844961203582</v>
      </c>
      <c r="L226" s="9">
        <f t="shared" si="52"/>
        <v>-3.810560251936432E-7</v>
      </c>
      <c r="M226" s="9">
        <f t="shared" si="62"/>
        <v>1000000</v>
      </c>
      <c r="O226" s="11">
        <f t="shared" si="63"/>
        <v>-332416.98231470183</v>
      </c>
      <c r="P226" s="11">
        <f t="shared" si="53"/>
        <v>-2404158.2348497496</v>
      </c>
      <c r="Q226" s="11">
        <f t="shared" si="54"/>
        <v>6.5352570521625276E-4</v>
      </c>
      <c r="R226" s="11">
        <f t="shared" si="64"/>
        <v>625228.09452965856</v>
      </c>
      <c r="U226" s="12">
        <f t="shared" si="65"/>
        <v>-1279040.020991751</v>
      </c>
      <c r="V226" s="12">
        <f t="shared" si="66"/>
        <v>-7457535.1961727012</v>
      </c>
      <c r="W226" s="12">
        <f t="shared" si="55"/>
        <v>-1.739852101968805E-4</v>
      </c>
      <c r="X226" s="12">
        <f t="shared" si="67"/>
        <v>1625228.0945296586</v>
      </c>
      <c r="Y226" s="4"/>
    </row>
    <row r="227" spans="1:25">
      <c r="A227" s="2">
        <f t="shared" si="56"/>
        <v>3.0000000000000001E-3</v>
      </c>
      <c r="B227" s="2">
        <f t="shared" si="57"/>
        <v>1.2099999999999769</v>
      </c>
      <c r="C227" s="4">
        <v>0</v>
      </c>
      <c r="D227" s="4"/>
      <c r="E227" s="4"/>
      <c r="F227" s="6">
        <f t="shared" si="58"/>
        <v>-950959.63390470948</v>
      </c>
      <c r="G227" s="7">
        <f t="shared" si="59"/>
        <v>-5049040.3660952905</v>
      </c>
      <c r="H227" s="6">
        <f t="shared" si="60"/>
        <v>-8.2644628099175135E-4</v>
      </c>
      <c r="J227" s="9">
        <f t="shared" si="61"/>
        <v>943.98620543499101</v>
      </c>
      <c r="K227" s="8">
        <f t="shared" si="51"/>
        <v>-943.98620543499101</v>
      </c>
      <c r="L227" s="9">
        <f t="shared" si="52"/>
        <v>-3.8074110285877243E-7</v>
      </c>
      <c r="M227" s="9">
        <f t="shared" si="62"/>
        <v>1000000</v>
      </c>
      <c r="O227" s="11">
        <f t="shared" si="63"/>
        <v>-332531.6808310799</v>
      </c>
      <c r="P227" s="11">
        <f t="shared" si="53"/>
        <v>-2399522.1406293074</v>
      </c>
      <c r="Q227" s="11">
        <f t="shared" si="54"/>
        <v>6.5329699221635393E-4</v>
      </c>
      <c r="R227" s="11">
        <f t="shared" si="64"/>
        <v>624195.08670186868</v>
      </c>
      <c r="U227" s="12">
        <f t="shared" si="65"/>
        <v>-1282547.3285303544</v>
      </c>
      <c r="V227" s="12">
        <f t="shared" si="66"/>
        <v>-7449506.4929300323</v>
      </c>
      <c r="W227" s="12">
        <f t="shared" si="55"/>
        <v>-1.735300298782562E-4</v>
      </c>
      <c r="X227" s="12">
        <f t="shared" si="67"/>
        <v>1624195.0867018686</v>
      </c>
      <c r="Y227" s="4"/>
    </row>
    <row r="228" spans="1:25">
      <c r="A228" s="2">
        <f t="shared" si="56"/>
        <v>3.0000000000000001E-3</v>
      </c>
      <c r="B228" s="2">
        <f t="shared" si="57"/>
        <v>1.2109999999999768</v>
      </c>
      <c r="C228" s="4">
        <v>0</v>
      </c>
      <c r="D228" s="4"/>
      <c r="E228" s="4"/>
      <c r="F228" s="6">
        <f t="shared" si="58"/>
        <v>-954342.28354035493</v>
      </c>
      <c r="G228" s="7">
        <f t="shared" si="59"/>
        <v>-5045657.716459645</v>
      </c>
      <c r="H228" s="6">
        <f t="shared" si="60"/>
        <v>-8.2576383154419426E-4</v>
      </c>
      <c r="J228" s="9">
        <f t="shared" si="61"/>
        <v>942.42782979403</v>
      </c>
      <c r="K228" s="8">
        <f t="shared" si="51"/>
        <v>-942.42782979403</v>
      </c>
      <c r="L228" s="9">
        <f t="shared" si="52"/>
        <v>-3.8042670062684945E-7</v>
      </c>
      <c r="M228" s="9">
        <f t="shared" si="62"/>
        <v>1000000</v>
      </c>
      <c r="O228" s="11">
        <f t="shared" si="63"/>
        <v>-332638.45764256362</v>
      </c>
      <c r="P228" s="11">
        <f t="shared" si="53"/>
        <v>-2394905.1643036297</v>
      </c>
      <c r="Q228" s="11">
        <f t="shared" si="54"/>
        <v>6.53067886491581E-4</v>
      </c>
      <c r="R228" s="11">
        <f t="shared" si="64"/>
        <v>623164.63687884866</v>
      </c>
      <c r="U228" s="12">
        <f t="shared" si="65"/>
        <v>-1286038.3133531245</v>
      </c>
      <c r="V228" s="12">
        <f t="shared" si="66"/>
        <v>-7441505.3085930683</v>
      </c>
      <c r="W228" s="12">
        <f t="shared" si="55"/>
        <v>-1.7307637175324015E-4</v>
      </c>
      <c r="X228" s="12">
        <f t="shared" si="67"/>
        <v>1623164.6368788485</v>
      </c>
      <c r="Y228" s="4"/>
    </row>
    <row r="229" spans="1:25">
      <c r="A229" s="2">
        <f t="shared" si="56"/>
        <v>3.0000000000000001E-3</v>
      </c>
      <c r="B229" s="2">
        <f t="shared" si="57"/>
        <v>1.2119999999999767</v>
      </c>
      <c r="C229" s="4">
        <v>0</v>
      </c>
      <c r="D229" s="4"/>
      <c r="E229" s="4"/>
      <c r="F229" s="6">
        <f t="shared" si="58"/>
        <v>-957716.563735503</v>
      </c>
      <c r="G229" s="7">
        <f t="shared" si="59"/>
        <v>-5042283.4362644972</v>
      </c>
      <c r="H229" s="6">
        <f t="shared" si="60"/>
        <v>-8.2508250825084103E-4</v>
      </c>
      <c r="J229" s="9">
        <f t="shared" si="61"/>
        <v>940.87330992697514</v>
      </c>
      <c r="K229" s="8">
        <f t="shared" si="51"/>
        <v>-940.87330992697514</v>
      </c>
      <c r="L229" s="9">
        <f t="shared" si="52"/>
        <v>-3.8011281721049069E-7</v>
      </c>
      <c r="M229" s="9">
        <f t="shared" si="62"/>
        <v>1000000</v>
      </c>
      <c r="O229" s="11">
        <f t="shared" si="63"/>
        <v>-332737.37033922202</v>
      </c>
      <c r="P229" s="11">
        <f t="shared" si="53"/>
        <v>-2390307.2113467739</v>
      </c>
      <c r="Q229" s="11">
        <f t="shared" si="54"/>
        <v>6.5283839155362035E-4</v>
      </c>
      <c r="R229" s="11">
        <f t="shared" si="64"/>
        <v>622136.73662182223</v>
      </c>
      <c r="U229" s="12">
        <f t="shared" si="65"/>
        <v>-1289513.060764798</v>
      </c>
      <c r="V229" s="12">
        <f t="shared" si="66"/>
        <v>-7433531.5209211987</v>
      </c>
      <c r="W229" s="12">
        <f t="shared" si="55"/>
        <v>-1.7262422951443113E-4</v>
      </c>
      <c r="X229" s="12">
        <f t="shared" si="67"/>
        <v>1622136.7366218222</v>
      </c>
      <c r="Y229" s="4"/>
    </row>
    <row r="230" spans="1:25">
      <c r="A230" s="2">
        <f t="shared" si="56"/>
        <v>3.0000000000000001E-3</v>
      </c>
      <c r="B230" s="2">
        <f t="shared" si="57"/>
        <v>1.2129999999999765</v>
      </c>
      <c r="C230" s="4">
        <v>0</v>
      </c>
      <c r="D230" s="4"/>
      <c r="E230" s="4"/>
      <c r="F230" s="6">
        <f t="shared" si="58"/>
        <v>-961082.50207791815</v>
      </c>
      <c r="G230" s="7">
        <f t="shared" si="59"/>
        <v>-5038917.4979220815</v>
      </c>
      <c r="H230" s="6">
        <f t="shared" si="60"/>
        <v>-8.2440230832647927E-4</v>
      </c>
      <c r="J230" s="9">
        <f t="shared" si="61"/>
        <v>939.3226331242339</v>
      </c>
      <c r="K230" s="8">
        <f t="shared" si="51"/>
        <v>-939.3226331242339</v>
      </c>
      <c r="L230" s="9">
        <f t="shared" si="52"/>
        <v>-3.797994513265579E-7</v>
      </c>
      <c r="M230" s="9">
        <f t="shared" si="62"/>
        <v>1000000</v>
      </c>
      <c r="O230" s="11">
        <f t="shared" si="63"/>
        <v>-332828.47611849499</v>
      </c>
      <c r="P230" s="11">
        <f t="shared" si="53"/>
        <v>-2385728.1877776142</v>
      </c>
      <c r="Q230" s="11">
        <f t="shared" si="54"/>
        <v>6.5260851089212293E-4</v>
      </c>
      <c r="R230" s="11">
        <f t="shared" si="64"/>
        <v>621111.37752678373</v>
      </c>
      <c r="U230" s="12">
        <f t="shared" si="65"/>
        <v>-1292971.6555632888</v>
      </c>
      <c r="V230" s="12">
        <f t="shared" si="66"/>
        <v>-7425585.0083328206</v>
      </c>
      <c r="W230" s="12">
        <f t="shared" si="55"/>
        <v>-1.7217359688568288E-4</v>
      </c>
      <c r="X230" s="12">
        <f t="shared" si="67"/>
        <v>1621111.3775267839</v>
      </c>
      <c r="Y230" s="4"/>
    </row>
    <row r="231" spans="1:25">
      <c r="A231" s="2">
        <f t="shared" si="56"/>
        <v>3.0000000000000001E-3</v>
      </c>
      <c r="B231" s="2">
        <f t="shared" si="57"/>
        <v>1.2139999999999764</v>
      </c>
      <c r="C231" s="4">
        <v>0</v>
      </c>
      <c r="D231" s="4"/>
      <c r="E231" s="4"/>
      <c r="F231" s="6">
        <f t="shared" si="58"/>
        <v>-964440.12604178826</v>
      </c>
      <c r="G231" s="7">
        <f t="shared" si="59"/>
        <v>-5035559.8739582114</v>
      </c>
      <c r="H231" s="6">
        <f t="shared" si="60"/>
        <v>-8.2372322899507372E-4</v>
      </c>
      <c r="J231" s="9">
        <f t="shared" si="61"/>
        <v>937.77578672853724</v>
      </c>
      <c r="K231" s="8">
        <f t="shared" si="51"/>
        <v>-937.77578672853724</v>
      </c>
      <c r="L231" s="9">
        <f t="shared" si="52"/>
        <v>-3.7948660169614067E-7</v>
      </c>
      <c r="M231" s="9">
        <f t="shared" si="62"/>
        <v>1000000</v>
      </c>
      <c r="O231" s="11">
        <f t="shared" si="63"/>
        <v>-332911.83178802533</v>
      </c>
      <c r="P231" s="11">
        <f t="shared" si="53"/>
        <v>-2381168.0001562568</v>
      </c>
      <c r="Q231" s="11">
        <f t="shared" si="54"/>
        <v>6.5237824797484683E-4</v>
      </c>
      <c r="R231" s="11">
        <f t="shared" si="64"/>
        <v>620088.55122432578</v>
      </c>
      <c r="U231" s="12">
        <f t="shared" si="65"/>
        <v>-1296414.1820430851</v>
      </c>
      <c r="V231" s="12">
        <f t="shared" si="66"/>
        <v>-7417665.6499011964</v>
      </c>
      <c r="W231" s="12">
        <f t="shared" si="55"/>
        <v>-1.7172446762192301E-4</v>
      </c>
      <c r="X231" s="12">
        <f t="shared" si="67"/>
        <v>1620088.5512243258</v>
      </c>
      <c r="Y231" s="4"/>
    </row>
    <row r="232" spans="1:25">
      <c r="A232" s="2">
        <f t="shared" si="56"/>
        <v>3.0000000000000001E-3</v>
      </c>
      <c r="B232" s="2">
        <f t="shared" si="57"/>
        <v>1.2149999999999763</v>
      </c>
      <c r="C232" s="4">
        <v>0</v>
      </c>
      <c r="D232" s="4"/>
      <c r="E232" s="4"/>
      <c r="F232" s="6">
        <f t="shared" si="58"/>
        <v>-967789.46298828651</v>
      </c>
      <c r="G232" s="7">
        <f t="shared" si="59"/>
        <v>-5032210.5370117137</v>
      </c>
      <c r="H232" s="6">
        <f t="shared" si="60"/>
        <v>-8.2304526748972796E-4</v>
      </c>
      <c r="J232" s="9">
        <f t="shared" si="61"/>
        <v>936.23275813468217</v>
      </c>
      <c r="K232" s="8">
        <f t="shared" si="51"/>
        <v>-936.23275813468217</v>
      </c>
      <c r="L232" s="9">
        <f t="shared" si="52"/>
        <v>-3.7917426704453889E-7</v>
      </c>
      <c r="M232" s="9">
        <f t="shared" si="62"/>
        <v>1000000</v>
      </c>
      <c r="O232" s="11">
        <f t="shared" si="63"/>
        <v>-332987.49376847222</v>
      </c>
      <c r="P232" s="11">
        <f t="shared" si="53"/>
        <v>-2376626.5555804791</v>
      </c>
      <c r="Q232" s="11">
        <f t="shared" si="54"/>
        <v>6.5214760624779844E-4</v>
      </c>
      <c r="R232" s="11">
        <f t="shared" si="64"/>
        <v>619068.24937946897</v>
      </c>
      <c r="U232" s="12">
        <f t="shared" si="65"/>
        <v>-1299840.7239986241</v>
      </c>
      <c r="V232" s="12">
        <f t="shared" si="66"/>
        <v>-7409773.3253503274</v>
      </c>
      <c r="W232" s="12">
        <f t="shared" si="55"/>
        <v>-1.7127683550897412E-4</v>
      </c>
      <c r="X232" s="12">
        <f t="shared" si="67"/>
        <v>1619068.2493794691</v>
      </c>
      <c r="Y232" s="4"/>
    </row>
    <row r="233" spans="1:25">
      <c r="A233" s="2">
        <f t="shared" si="56"/>
        <v>3.0000000000000001E-3</v>
      </c>
      <c r="B233" s="2">
        <f t="shared" si="57"/>
        <v>1.2159999999999762</v>
      </c>
      <c r="C233" s="4">
        <v>0</v>
      </c>
      <c r="D233" s="4"/>
      <c r="E233" s="4"/>
      <c r="F233" s="6">
        <f t="shared" si="58"/>
        <v>-971130.54016612563</v>
      </c>
      <c r="G233" s="7">
        <f t="shared" si="59"/>
        <v>-5028869.4598338744</v>
      </c>
      <c r="H233" s="6">
        <f t="shared" si="60"/>
        <v>-8.2236842105264769E-4</v>
      </c>
      <c r="J233" s="9">
        <f t="shared" si="61"/>
        <v>934.69353478927587</v>
      </c>
      <c r="K233" s="8">
        <f t="shared" si="51"/>
        <v>-934.69353478927587</v>
      </c>
      <c r="L233" s="9">
        <f t="shared" si="52"/>
        <v>-3.7886244610124571E-7</v>
      </c>
      <c r="M233" s="9">
        <f t="shared" si="62"/>
        <v>1000000</v>
      </c>
      <c r="O233" s="11">
        <f t="shared" si="63"/>
        <v>-333055.51809630019</v>
      </c>
      <c r="P233" s="11">
        <f t="shared" si="53"/>
        <v>-2372103.7616821993</v>
      </c>
      <c r="Q233" s="11">
        <f t="shared" si="54"/>
        <v>6.5191658913537243E-4</v>
      </c>
      <c r="R233" s="11">
        <f t="shared" si="64"/>
        <v>618050.46369149187</v>
      </c>
      <c r="U233" s="12">
        <f t="shared" si="65"/>
        <v>-1303251.3647276366</v>
      </c>
      <c r="V233" s="12">
        <f t="shared" si="66"/>
        <v>-7401907.9150508624</v>
      </c>
      <c r="W233" s="12">
        <f t="shared" si="55"/>
        <v>-1.7083069436337655E-4</v>
      </c>
      <c r="X233" s="12">
        <f t="shared" si="67"/>
        <v>1618050.4636914919</v>
      </c>
      <c r="Y233" s="4"/>
    </row>
    <row r="234" spans="1:25">
      <c r="A234" s="2">
        <f t="shared" si="56"/>
        <v>3.0000000000000001E-3</v>
      </c>
      <c r="B234" s="2">
        <f t="shared" si="57"/>
        <v>1.2169999999999761</v>
      </c>
      <c r="C234" s="4">
        <v>0</v>
      </c>
      <c r="D234" s="4"/>
      <c r="E234" s="4"/>
      <c r="F234" s="6">
        <f t="shared" si="58"/>
        <v>-974463.38471211528</v>
      </c>
      <c r="G234" s="7">
        <f t="shared" si="59"/>
        <v>-5025536.6152878841</v>
      </c>
      <c r="H234" s="6">
        <f t="shared" si="60"/>
        <v>-8.2169268693510239E-4</v>
      </c>
      <c r="J234" s="9">
        <f t="shared" si="61"/>
        <v>933.15810419047864</v>
      </c>
      <c r="K234" s="8">
        <f t="shared" si="51"/>
        <v>-933.15810419047864</v>
      </c>
      <c r="L234" s="9">
        <f t="shared" si="52"/>
        <v>-3.7855113759993004E-7</v>
      </c>
      <c r="M234" s="9">
        <f t="shared" si="62"/>
        <v>1000000</v>
      </c>
      <c r="O234" s="11">
        <f t="shared" si="63"/>
        <v>-333115.96042654611</v>
      </c>
      <c r="P234" s="11">
        <f t="shared" si="53"/>
        <v>-2367599.5266239671</v>
      </c>
      <c r="Q234" s="11">
        <f t="shared" si="54"/>
        <v>6.516852000404916E-4</v>
      </c>
      <c r="R234" s="11">
        <f t="shared" si="64"/>
        <v>617035.18589376251</v>
      </c>
      <c r="U234" s="12">
        <f t="shared" si="65"/>
        <v>-1306646.187034471</v>
      </c>
      <c r="V234" s="12">
        <f t="shared" si="66"/>
        <v>-7394069.3000160418</v>
      </c>
      <c r="W234" s="12">
        <f t="shared" si="55"/>
        <v>-1.7038603803221075E-4</v>
      </c>
      <c r="X234" s="12">
        <f t="shared" si="67"/>
        <v>1617035.1858937624</v>
      </c>
      <c r="Y234" s="4"/>
    </row>
    <row r="235" spans="1:25">
      <c r="A235" s="2">
        <f t="shared" si="56"/>
        <v>3.0000000000000001E-3</v>
      </c>
      <c r="B235" s="2">
        <f t="shared" si="57"/>
        <v>1.217999999999976</v>
      </c>
      <c r="C235" s="4">
        <v>0</v>
      </c>
      <c r="D235" s="4"/>
      <c r="E235" s="4"/>
      <c r="F235" s="6">
        <f t="shared" si="58"/>
        <v>-977788.02365171153</v>
      </c>
      <c r="G235" s="7">
        <f t="shared" si="59"/>
        <v>-5022211.9763482893</v>
      </c>
      <c r="H235" s="6">
        <f t="shared" si="60"/>
        <v>-8.2101806239738898E-4</v>
      </c>
      <c r="J235" s="9">
        <f t="shared" si="61"/>
        <v>931.62645388775115</v>
      </c>
      <c r="K235" s="8">
        <f t="shared" si="51"/>
        <v>-931.62645388775115</v>
      </c>
      <c r="L235" s="9">
        <f t="shared" si="52"/>
        <v>-3.7824034027841946E-7</v>
      </c>
      <c r="M235" s="9">
        <f t="shared" si="62"/>
        <v>1000000</v>
      </c>
      <c r="O235" s="11">
        <f t="shared" si="63"/>
        <v>-333168.87603556778</v>
      </c>
      <c r="P235" s="11">
        <f t="shared" si="53"/>
        <v>-2363113.7590954835</v>
      </c>
      <c r="Q235" s="11">
        <f t="shared" si="54"/>
        <v>6.5145344234474566E-4</v>
      </c>
      <c r="R235" s="11">
        <f t="shared" si="64"/>
        <v>616022.40775356989</v>
      </c>
      <c r="U235" s="12">
        <f t="shared" si="65"/>
        <v>-1310025.2732333916</v>
      </c>
      <c r="V235" s="12">
        <f t="shared" si="66"/>
        <v>-7386257.3618976604</v>
      </c>
      <c r="W235" s="12">
        <f t="shared" si="55"/>
        <v>-1.699428603929217E-4</v>
      </c>
      <c r="X235" s="12">
        <f t="shared" si="67"/>
        <v>1616022.40775357</v>
      </c>
      <c r="Y235" s="4"/>
    </row>
    <row r="236" spans="1:25">
      <c r="A236" s="2">
        <f t="shared" si="56"/>
        <v>3.0000000000000001E-3</v>
      </c>
      <c r="B236" s="2">
        <f t="shared" si="57"/>
        <v>1.2189999999999759</v>
      </c>
      <c r="C236" s="4">
        <v>0</v>
      </c>
      <c r="D236" s="4"/>
      <c r="E236" s="4"/>
      <c r="F236" s="6">
        <f t="shared" si="58"/>
        <v>-981104.48389956483</v>
      </c>
      <c r="G236" s="7">
        <f t="shared" si="59"/>
        <v>-5018895.5161004355</v>
      </c>
      <c r="H236" s="6">
        <f t="shared" si="60"/>
        <v>-8.2034454470879389E-4</v>
      </c>
      <c r="J236" s="9">
        <f t="shared" si="61"/>
        <v>930.09857148160154</v>
      </c>
      <c r="K236" s="8">
        <f t="shared" si="51"/>
        <v>-930.09857148160154</v>
      </c>
      <c r="L236" s="9">
        <f t="shared" si="52"/>
        <v>-3.7793005287868331E-7</v>
      </c>
      <c r="M236" s="9">
        <f t="shared" si="62"/>
        <v>1000000</v>
      </c>
      <c r="O236" s="11">
        <f t="shared" si="63"/>
        <v>-333214.31982376601</v>
      </c>
      <c r="P236" s="11">
        <f t="shared" si="53"/>
        <v>-2358646.3683101474</v>
      </c>
      <c r="Q236" s="11">
        <f t="shared" si="54"/>
        <v>6.5122131940852763E-4</v>
      </c>
      <c r="R236" s="11">
        <f t="shared" si="64"/>
        <v>615012.12107195752</v>
      </c>
      <c r="U236" s="12">
        <f t="shared" si="65"/>
        <v>-1313388.7051518492</v>
      </c>
      <c r="V236" s="12">
        <f t="shared" si="66"/>
        <v>-7378471.9829820646</v>
      </c>
      <c r="W236" s="12">
        <f t="shared" si="55"/>
        <v>-1.6950115535314491E-4</v>
      </c>
      <c r="X236" s="12">
        <f t="shared" si="67"/>
        <v>1615012.1210719575</v>
      </c>
      <c r="Y236" s="4"/>
    </row>
    <row r="237" spans="1:25">
      <c r="A237" s="2">
        <f t="shared" si="56"/>
        <v>3.0000000000000001E-3</v>
      </c>
      <c r="B237" s="2">
        <f t="shared" si="57"/>
        <v>1.2199999999999758</v>
      </c>
      <c r="C237" s="4">
        <v>0</v>
      </c>
      <c r="D237" s="4"/>
      <c r="E237" s="4"/>
      <c r="F237" s="6">
        <f t="shared" si="58"/>
        <v>-984412.79226006509</v>
      </c>
      <c r="G237" s="7">
        <f t="shared" si="59"/>
        <v>-5015587.2077399343</v>
      </c>
      <c r="H237" s="6">
        <f t="shared" si="60"/>
        <v>-8.1967213114755725E-4</v>
      </c>
      <c r="J237" s="9">
        <f t="shared" si="61"/>
        <v>928.57444462333524</v>
      </c>
      <c r="K237" s="8">
        <f t="shared" si="51"/>
        <v>-928.57444462333524</v>
      </c>
      <c r="L237" s="9">
        <f t="shared" si="52"/>
        <v>-3.7762027414681548E-7</v>
      </c>
      <c r="M237" s="9">
        <f t="shared" si="62"/>
        <v>1000000</v>
      </c>
      <c r="O237" s="11">
        <f t="shared" si="63"/>
        <v>-333252.3463182908</v>
      </c>
      <c r="P237" s="11">
        <f t="shared" si="53"/>
        <v>-2354197.2640016219</v>
      </c>
      <c r="Q237" s="11">
        <f t="shared" si="54"/>
        <v>6.5098883457117087E-4</v>
      </c>
      <c r="R237" s="11">
        <f t="shared" si="64"/>
        <v>614004.31768355763</v>
      </c>
      <c r="U237" s="12">
        <f t="shared" si="65"/>
        <v>-1316736.5641337326</v>
      </c>
      <c r="V237" s="12">
        <f t="shared" si="66"/>
        <v>-7370713.0461861789</v>
      </c>
      <c r="W237" s="12">
        <f t="shared" si="55"/>
        <v>-1.6906091685053317E-4</v>
      </c>
      <c r="X237" s="12">
        <f t="shared" si="67"/>
        <v>1614004.3176835575</v>
      </c>
      <c r="Y237" s="4"/>
    </row>
    <row r="238" spans="1:25">
      <c r="A238" s="2">
        <f t="shared" si="56"/>
        <v>3.0000000000000001E-3</v>
      </c>
      <c r="B238" s="2">
        <f t="shared" si="57"/>
        <v>1.2209999999999757</v>
      </c>
      <c r="C238" s="4">
        <v>0</v>
      </c>
      <c r="D238" s="4"/>
      <c r="E238" s="4"/>
      <c r="F238" s="6">
        <f t="shared" si="58"/>
        <v>-987712.97542788298</v>
      </c>
      <c r="G238" s="7">
        <f t="shared" si="59"/>
        <v>-5012287.0245721173</v>
      </c>
      <c r="H238" s="6">
        <f t="shared" si="60"/>
        <v>-8.1900081900083532E-4</v>
      </c>
      <c r="J238" s="9">
        <f t="shared" si="61"/>
        <v>927.0540610148048</v>
      </c>
      <c r="K238" s="8">
        <f t="shared" si="51"/>
        <v>-927.0540610148048</v>
      </c>
      <c r="L238" s="9">
        <f t="shared" si="52"/>
        <v>-3.7731100283301806E-7</v>
      </c>
      <c r="M238" s="9">
        <f t="shared" si="62"/>
        <v>1000000</v>
      </c>
      <c r="O238" s="11">
        <f t="shared" si="63"/>
        <v>-333283.00967572135</v>
      </c>
      <c r="P238" s="11">
        <f t="shared" si="53"/>
        <v>-2349766.3564204345</v>
      </c>
      <c r="Q238" s="11">
        <f t="shared" si="54"/>
        <v>6.5075599115108507E-4</v>
      </c>
      <c r="R238" s="11">
        <f t="shared" si="64"/>
        <v>612998.98945642589</v>
      </c>
      <c r="U238" s="12">
        <f t="shared" si="65"/>
        <v>-1320068.9310425895</v>
      </c>
      <c r="V238" s="12">
        <f t="shared" si="66"/>
        <v>-7362980.4350535665</v>
      </c>
      <c r="W238" s="12">
        <f t="shared" si="55"/>
        <v>-1.6862213885258329E-4</v>
      </c>
      <c r="X238" s="12">
        <f t="shared" si="67"/>
        <v>1612998.9894564259</v>
      </c>
      <c r="Y238" s="4"/>
    </row>
    <row r="239" spans="1:25">
      <c r="A239" s="2">
        <f t="shared" si="56"/>
        <v>3.0000000000000001E-3</v>
      </c>
      <c r="B239" s="2">
        <f t="shared" si="57"/>
        <v>1.2219999999999756</v>
      </c>
      <c r="C239" s="4">
        <v>0</v>
      </c>
      <c r="D239" s="4"/>
      <c r="E239" s="4"/>
      <c r="F239" s="6">
        <f t="shared" si="58"/>
        <v>-991005.05998850835</v>
      </c>
      <c r="G239" s="7">
        <f t="shared" si="59"/>
        <v>-5008994.940011492</v>
      </c>
      <c r="H239" s="6">
        <f t="shared" si="60"/>
        <v>-8.1833060556466453E-4</v>
      </c>
      <c r="J239" s="9">
        <f t="shared" si="61"/>
        <v>925.53740840816147</v>
      </c>
      <c r="K239" s="8">
        <f t="shared" si="51"/>
        <v>-925.53740840816147</v>
      </c>
      <c r="L239" s="9">
        <f t="shared" si="52"/>
        <v>-3.7700223769158352E-7</v>
      </c>
      <c r="M239" s="9">
        <f t="shared" si="62"/>
        <v>1000000</v>
      </c>
      <c r="O239" s="11">
        <f t="shared" si="63"/>
        <v>-333306.36368472979</v>
      </c>
      <c r="P239" s="11">
        <f t="shared" si="53"/>
        <v>-2345353.5563305924</v>
      </c>
      <c r="Q239" s="11">
        <f t="shared" si="54"/>
        <v>6.5052279244589022E-4</v>
      </c>
      <c r="R239" s="11">
        <f t="shared" si="64"/>
        <v>611996.12829187722</v>
      </c>
      <c r="U239" s="12">
        <f t="shared" si="65"/>
        <v>-1323385.8862648299</v>
      </c>
      <c r="V239" s="12">
        <f t="shared" si="66"/>
        <v>-7355274.0337504931</v>
      </c>
      <c r="W239" s="12">
        <f t="shared" si="55"/>
        <v>-1.6818481535646587E-4</v>
      </c>
      <c r="X239" s="12">
        <f t="shared" si="67"/>
        <v>1611996.1282918772</v>
      </c>
      <c r="Y239" s="4"/>
    </row>
    <row r="240" spans="1:25">
      <c r="A240" s="2">
        <f t="shared" si="56"/>
        <v>3.0000000000000001E-3</v>
      </c>
      <c r="B240" s="2">
        <f t="shared" si="57"/>
        <v>1.2229999999999754</v>
      </c>
      <c r="C240" s="4">
        <v>0</v>
      </c>
      <c r="D240" s="4"/>
      <c r="E240" s="4"/>
      <c r="F240" s="6">
        <f t="shared" si="58"/>
        <v>-994289.07241878682</v>
      </c>
      <c r="G240" s="7">
        <f t="shared" si="59"/>
        <v>-5005710.9275812125</v>
      </c>
      <c r="H240" s="6">
        <f t="shared" si="60"/>
        <v>-8.1766148814392482E-4</v>
      </c>
      <c r="J240" s="9">
        <f t="shared" si="61"/>
        <v>924.02447460560904</v>
      </c>
      <c r="K240" s="8">
        <f t="shared" si="51"/>
        <v>-924.02447460560904</v>
      </c>
      <c r="L240" s="9">
        <f t="shared" si="52"/>
        <v>-3.7669397748087907E-7</v>
      </c>
      <c r="M240" s="9">
        <f t="shared" si="62"/>
        <v>1000000</v>
      </c>
      <c r="O240" s="11">
        <f t="shared" si="63"/>
        <v>-333322.46176872071</v>
      </c>
      <c r="P240" s="11">
        <f t="shared" si="53"/>
        <v>-2340958.7750062305</v>
      </c>
      <c r="Q240" s="11">
        <f t="shared" si="54"/>
        <v>6.5028924173255018E-4</v>
      </c>
      <c r="R240" s="11">
        <f t="shared" si="64"/>
        <v>610995.72612432309</v>
      </c>
      <c r="U240" s="12">
        <f t="shared" si="65"/>
        <v>-1326687.5097129019</v>
      </c>
      <c r="V240" s="12">
        <f t="shared" si="66"/>
        <v>-7347593.7270620484</v>
      </c>
      <c r="W240" s="12">
        <f t="shared" si="55"/>
        <v>-1.6774894038885555E-4</v>
      </c>
      <c r="X240" s="12">
        <f t="shared" si="67"/>
        <v>1610995.726124323</v>
      </c>
      <c r="Y240" s="4"/>
    </row>
    <row r="241" spans="1:25">
      <c r="A241" s="2">
        <f t="shared" si="56"/>
        <v>3.0000000000000001E-3</v>
      </c>
      <c r="B241" s="2">
        <f t="shared" si="57"/>
        <v>1.2239999999999753</v>
      </c>
      <c r="C241" s="4">
        <v>0</v>
      </c>
      <c r="D241" s="4"/>
      <c r="E241" s="4"/>
      <c r="F241" s="6">
        <f t="shared" si="58"/>
        <v>-997565.03908744978</v>
      </c>
      <c r="G241" s="7">
        <f t="shared" si="59"/>
        <v>-5002434.9609125499</v>
      </c>
      <c r="H241" s="6">
        <f t="shared" si="60"/>
        <v>-8.1699346405230409E-4</v>
      </c>
      <c r="J241" s="9">
        <f t="shared" si="61"/>
        <v>922.5152474591589</v>
      </c>
      <c r="K241" s="8">
        <f t="shared" si="51"/>
        <v>-922.5152474591589</v>
      </c>
      <c r="L241" s="9">
        <f t="shared" si="52"/>
        <v>-3.7638622096332935E-7</v>
      </c>
      <c r="M241" s="9">
        <f t="shared" si="62"/>
        <v>1000000</v>
      </c>
      <c r="O241" s="11">
        <f t="shared" si="63"/>
        <v>-333331.3569884515</v>
      </c>
      <c r="P241" s="11">
        <f t="shared" si="53"/>
        <v>-2336581.9242282817</v>
      </c>
      <c r="Q241" s="11">
        <f t="shared" si="54"/>
        <v>6.5005534226750576E-4</v>
      </c>
      <c r="R241" s="11">
        <f t="shared" si="64"/>
        <v>609997.7749211092</v>
      </c>
      <c r="U241" s="12">
        <f t="shared" si="65"/>
        <v>-1329973.8808284421</v>
      </c>
      <c r="V241" s="12">
        <f t="shared" si="66"/>
        <v>-7339939.4003882911</v>
      </c>
      <c r="W241" s="12">
        <f t="shared" si="55"/>
        <v>-1.673145080057617E-4</v>
      </c>
      <c r="X241" s="12">
        <f t="shared" si="67"/>
        <v>1609997.7749211092</v>
      </c>
      <c r="Y241" s="4"/>
    </row>
    <row r="242" spans="1:25">
      <c r="A242" s="2">
        <f t="shared" si="56"/>
        <v>3.0000000000000001E-3</v>
      </c>
      <c r="B242" s="2">
        <f t="shared" si="57"/>
        <v>1.2249999999999752</v>
      </c>
      <c r="C242" s="4">
        <v>0</v>
      </c>
      <c r="D242" s="4"/>
      <c r="E242" s="4"/>
      <c r="F242" s="6">
        <f t="shared" si="58"/>
        <v>-1000832.9862556456</v>
      </c>
      <c r="G242" s="7">
        <f t="shared" si="59"/>
        <v>-4999167.0137443542</v>
      </c>
      <c r="H242" s="6">
        <f t="shared" si="60"/>
        <v>-8.1632653061226141E-4</v>
      </c>
      <c r="J242" s="9">
        <f t="shared" si="61"/>
        <v>921.00971487038646</v>
      </c>
      <c r="K242" s="8">
        <f t="shared" si="51"/>
        <v>-921.00971487038646</v>
      </c>
      <c r="L242" s="9">
        <f t="shared" si="52"/>
        <v>-3.7607896690540016E-7</v>
      </c>
      <c r="M242" s="9">
        <f t="shared" si="62"/>
        <v>1000000</v>
      </c>
      <c r="O242" s="11">
        <f t="shared" si="63"/>
        <v>-333333.1020446326</v>
      </c>
      <c r="P242" s="11">
        <f t="shared" si="53"/>
        <v>-2332222.9162811735</v>
      </c>
      <c r="Q242" s="11">
        <f t="shared" si="54"/>
        <v>6.498210972868064E-4</v>
      </c>
      <c r="R242" s="11">
        <f t="shared" si="64"/>
        <v>609002.26668235438</v>
      </c>
      <c r="U242" s="12">
        <f t="shared" si="65"/>
        <v>-1333245.0785854079</v>
      </c>
      <c r="V242" s="12">
        <f t="shared" si="66"/>
        <v>-7332310.939740398</v>
      </c>
      <c r="W242" s="12">
        <f t="shared" si="55"/>
        <v>-1.6688151229236046E-4</v>
      </c>
      <c r="X242" s="12">
        <f t="shared" si="67"/>
        <v>1609002.2666823543</v>
      </c>
      <c r="Y242" s="4"/>
    </row>
    <row r="243" spans="1:25">
      <c r="A243" s="2">
        <f t="shared" si="56"/>
        <v>3.0000000000000001E-3</v>
      </c>
      <c r="B243" s="2">
        <f t="shared" si="57"/>
        <v>1.2259999999999751</v>
      </c>
      <c r="C243" s="4">
        <v>0</v>
      </c>
      <c r="D243" s="4"/>
      <c r="E243" s="4"/>
      <c r="F243" s="6">
        <f t="shared" si="58"/>
        <v>-1004092.9400774664</v>
      </c>
      <c r="G243" s="7">
        <f t="shared" si="59"/>
        <v>-4995907.059922534</v>
      </c>
      <c r="H243" s="6">
        <f t="shared" si="60"/>
        <v>-8.1566068515499216E-4</v>
      </c>
      <c r="J243" s="9">
        <f t="shared" si="61"/>
        <v>919.50786479018609</v>
      </c>
      <c r="K243" s="8">
        <f t="shared" si="51"/>
        <v>-919.50786479018609</v>
      </c>
      <c r="L243" s="9">
        <f t="shared" si="52"/>
        <v>-3.7577221407758178E-7</v>
      </c>
      <c r="M243" s="9">
        <f t="shared" si="62"/>
        <v>1000000</v>
      </c>
      <c r="O243" s="11">
        <f t="shared" si="63"/>
        <v>-333327.74928050756</v>
      </c>
      <c r="P243" s="11">
        <f t="shared" si="53"/>
        <v>-2327881.6639495371</v>
      </c>
      <c r="Q243" s="11">
        <f t="shared" si="54"/>
        <v>6.4958651000624086E-4</v>
      </c>
      <c r="R243" s="11">
        <f t="shared" si="64"/>
        <v>608009.19344078947</v>
      </c>
      <c r="U243" s="12">
        <f t="shared" si="65"/>
        <v>-1336501.1814931838</v>
      </c>
      <c r="V243" s="12">
        <f t="shared" si="66"/>
        <v>-7324708.2317368612</v>
      </c>
      <c r="W243" s="12">
        <f t="shared" si="55"/>
        <v>-1.6644994736282886E-4</v>
      </c>
      <c r="X243" s="12">
        <f t="shared" si="67"/>
        <v>1608009.1934407894</v>
      </c>
      <c r="Y243" s="4"/>
    </row>
    <row r="244" spans="1:25">
      <c r="A244" s="2">
        <f t="shared" si="56"/>
        <v>3.0000000000000001E-3</v>
      </c>
      <c r="B244" s="2">
        <f t="shared" si="57"/>
        <v>1.226999999999975</v>
      </c>
      <c r="C244" s="4">
        <v>0</v>
      </c>
      <c r="D244" s="4"/>
      <c r="E244" s="4"/>
      <c r="F244" s="6">
        <f t="shared" si="58"/>
        <v>-1007344.9266004692</v>
      </c>
      <c r="G244" s="7">
        <f t="shared" si="59"/>
        <v>-4992655.0733995307</v>
      </c>
      <c r="H244" s="6">
        <f t="shared" si="60"/>
        <v>-8.1499592502039156E-4</v>
      </c>
      <c r="J244" s="9">
        <f t="shared" si="61"/>
        <v>918.0096852185336</v>
      </c>
      <c r="K244" s="8">
        <f t="shared" si="51"/>
        <v>-918.0096852185336</v>
      </c>
      <c r="L244" s="9">
        <f t="shared" si="52"/>
        <v>-3.7546596125437265E-7</v>
      </c>
      <c r="M244" s="9">
        <f t="shared" si="62"/>
        <v>1000000</v>
      </c>
      <c r="O244" s="11">
        <f t="shared" si="63"/>
        <v>-333315.35068441107</v>
      </c>
      <c r="P244" s="11">
        <f t="shared" si="53"/>
        <v>-2323558.0805149633</v>
      </c>
      <c r="Q244" s="11">
        <f t="shared" si="54"/>
        <v>6.4935158362146739E-4</v>
      </c>
      <c r="R244" s="11">
        <f t="shared" si="64"/>
        <v>607018.54726159922</v>
      </c>
      <c r="U244" s="12">
        <f t="shared" si="65"/>
        <v>-1339742.2675996618</v>
      </c>
      <c r="V244" s="12">
        <f t="shared" si="66"/>
        <v>-7317131.1635997128</v>
      </c>
      <c r="W244" s="12">
        <f t="shared" si="55"/>
        <v>-1.6601980736017849E-4</v>
      </c>
      <c r="X244" s="12">
        <f t="shared" si="67"/>
        <v>1607018.5472615992</v>
      </c>
      <c r="Y244" s="4"/>
    </row>
    <row r="245" spans="1:25">
      <c r="A245" s="2">
        <f t="shared" si="56"/>
        <v>3.0000000000000001E-3</v>
      </c>
      <c r="B245" s="2">
        <f t="shared" si="57"/>
        <v>1.2279999999999749</v>
      </c>
      <c r="C245" s="4">
        <v>0</v>
      </c>
      <c r="D245" s="4"/>
      <c r="E245" s="4"/>
      <c r="F245" s="6">
        <f t="shared" si="58"/>
        <v>-1010588.9717661971</v>
      </c>
      <c r="G245" s="7">
        <f t="shared" si="59"/>
        <v>-4989411.0282338029</v>
      </c>
      <c r="H245" s="6">
        <f t="shared" si="60"/>
        <v>-8.1433224755701988E-4</v>
      </c>
      <c r="J245" s="9">
        <f t="shared" si="61"/>
        <v>916.51516420424502</v>
      </c>
      <c r="K245" s="8">
        <f t="shared" si="51"/>
        <v>-916.51516420424502</v>
      </c>
      <c r="L245" s="9">
        <f t="shared" si="52"/>
        <v>-3.7516020721426327E-7</v>
      </c>
      <c r="M245" s="9">
        <f t="shared" si="62"/>
        <v>1000000</v>
      </c>
      <c r="O245" s="11">
        <f t="shared" si="63"/>
        <v>-333295.95789231156</v>
      </c>
      <c r="P245" s="11">
        <f t="shared" si="53"/>
        <v>-2319252.0797527586</v>
      </c>
      <c r="Q245" s="11">
        <f t="shared" si="54"/>
        <v>6.4911632130814267E-4</v>
      </c>
      <c r="R245" s="11">
        <f t="shared" si="64"/>
        <v>606030.32024226279</v>
      </c>
      <c r="U245" s="12">
        <f t="shared" si="65"/>
        <v>-1342968.4144943045</v>
      </c>
      <c r="V245" s="12">
        <f t="shared" si="66"/>
        <v>-7309579.6231507659</v>
      </c>
      <c r="W245" s="12">
        <f t="shared" si="55"/>
        <v>-1.6559108645609151E-4</v>
      </c>
      <c r="X245" s="12">
        <f t="shared" si="67"/>
        <v>1606030.3202422629</v>
      </c>
      <c r="Y245" s="4"/>
    </row>
    <row r="246" spans="1:25">
      <c r="A246" s="2">
        <f t="shared" si="56"/>
        <v>3.0000000000000001E-3</v>
      </c>
      <c r="B246" s="2">
        <f t="shared" si="57"/>
        <v>1.2289999999999748</v>
      </c>
      <c r="C246" s="4">
        <v>0</v>
      </c>
      <c r="D246" s="4"/>
      <c r="E246" s="4"/>
      <c r="F246" s="6">
        <f t="shared" si="58"/>
        <v>-1013825.1014106986</v>
      </c>
      <c r="G246" s="7">
        <f t="shared" si="59"/>
        <v>-4986174.8985893019</v>
      </c>
      <c r="H246" s="6">
        <f t="shared" si="60"/>
        <v>-8.1366965012206712E-4</v>
      </c>
      <c r="J246" s="9">
        <f t="shared" si="61"/>
        <v>915.02428984473693</v>
      </c>
      <c r="K246" s="8">
        <f t="shared" si="51"/>
        <v>-915.02428984473693</v>
      </c>
      <c r="L246" s="9">
        <f t="shared" si="52"/>
        <v>-3.7485495073971949E-7</v>
      </c>
      <c r="M246" s="9">
        <f t="shared" si="62"/>
        <v>1000000</v>
      </c>
      <c r="O246" s="11">
        <f t="shared" si="63"/>
        <v>-333269.62219032797</v>
      </c>
      <c r="P246" s="11">
        <f t="shared" si="53"/>
        <v>-2314963.5759287407</v>
      </c>
      <c r="Q246" s="11">
        <f t="shared" si="54"/>
        <v>6.4888072622204995E-4</v>
      </c>
      <c r="R246" s="11">
        <f t="shared" si="64"/>
        <v>605044.50451239629</v>
      </c>
      <c r="U246" s="12">
        <f t="shared" si="65"/>
        <v>-1346179.6993111819</v>
      </c>
      <c r="V246" s="12">
        <f t="shared" si="66"/>
        <v>-7302053.4988078866</v>
      </c>
      <c r="W246" s="12">
        <f t="shared" si="55"/>
        <v>-1.6516377885075686E-4</v>
      </c>
      <c r="X246" s="12">
        <f t="shared" si="67"/>
        <v>1605044.5045123962</v>
      </c>
      <c r="Y246" s="4"/>
    </row>
    <row r="247" spans="1:25">
      <c r="A247" s="2">
        <f t="shared" si="56"/>
        <v>3.0000000000000001E-3</v>
      </c>
      <c r="B247" s="2">
        <f t="shared" si="57"/>
        <v>1.2299999999999747</v>
      </c>
      <c r="C247" s="4">
        <v>0</v>
      </c>
      <c r="D247" s="4"/>
      <c r="E247" s="4"/>
      <c r="F247" s="6">
        <f t="shared" si="58"/>
        <v>-1017053.3412650382</v>
      </c>
      <c r="G247" s="7">
        <f t="shared" si="59"/>
        <v>-4982946.6587349614</v>
      </c>
      <c r="H247" s="6">
        <f t="shared" si="60"/>
        <v>-8.1300813008131762E-4</v>
      </c>
      <c r="J247" s="9">
        <f t="shared" si="61"/>
        <v>913.53705028579191</v>
      </c>
      <c r="K247" s="8">
        <f t="shared" si="51"/>
        <v>-913.53705028579191</v>
      </c>
      <c r="L247" s="9">
        <f t="shared" si="52"/>
        <v>-3.7455019061716687E-7</v>
      </c>
      <c r="M247" s="9">
        <f t="shared" si="62"/>
        <v>1000000</v>
      </c>
      <c r="O247" s="11">
        <f t="shared" si="63"/>
        <v>-333236.39451723272</v>
      </c>
      <c r="P247" s="11">
        <f t="shared" si="53"/>
        <v>-2310692.4837960498</v>
      </c>
      <c r="Q247" s="11">
        <f t="shared" si="54"/>
        <v>6.4864480149922634E-4</v>
      </c>
      <c r="R247" s="11">
        <f t="shared" si="64"/>
        <v>604061.09223359684</v>
      </c>
      <c r="U247" s="12">
        <f t="shared" si="65"/>
        <v>-1349376.1987319852</v>
      </c>
      <c r="V247" s="12">
        <f t="shared" si="66"/>
        <v>-7294552.6795812976</v>
      </c>
      <c r="W247" s="12">
        <f t="shared" si="55"/>
        <v>-1.6473787877270844E-4</v>
      </c>
      <c r="X247" s="12">
        <f t="shared" si="67"/>
        <v>1604061.0922335968</v>
      </c>
      <c r="Y247" s="4"/>
    </row>
    <row r="248" spans="1:25">
      <c r="A248" s="2">
        <f t="shared" si="56"/>
        <v>3.0000000000000001E-3</v>
      </c>
      <c r="B248" s="2">
        <f t="shared" si="57"/>
        <v>1.2309999999999746</v>
      </c>
      <c r="C248" s="4">
        <v>0</v>
      </c>
      <c r="D248" s="4"/>
      <c r="E248" s="4"/>
      <c r="F248" s="6">
        <f t="shared" si="58"/>
        <v>-1020273.7169558118</v>
      </c>
      <c r="G248" s="7">
        <f t="shared" si="59"/>
        <v>-4979726.2830441883</v>
      </c>
      <c r="H248" s="6">
        <f t="shared" si="60"/>
        <v>-8.1234768480911506E-4</v>
      </c>
      <c r="J248" s="9">
        <f t="shared" si="61"/>
        <v>912.05343372132097</v>
      </c>
      <c r="K248" s="8">
        <f t="shared" si="51"/>
        <v>-912.05343372132097</v>
      </c>
      <c r="L248" s="9">
        <f t="shared" si="52"/>
        <v>-3.7424592563697428E-7</v>
      </c>
      <c r="M248" s="9">
        <f t="shared" si="62"/>
        <v>1000000</v>
      </c>
      <c r="O248" s="11">
        <f t="shared" si="63"/>
        <v>-333196.32546693191</v>
      </c>
      <c r="P248" s="11">
        <f t="shared" si="53"/>
        <v>-2306438.7185919858</v>
      </c>
      <c r="Q248" s="11">
        <f t="shared" si="54"/>
        <v>6.4840855025608901E-4</v>
      </c>
      <c r="R248" s="11">
        <f t="shared" si="64"/>
        <v>603080.07559928542</v>
      </c>
      <c r="U248" s="12">
        <f t="shared" si="65"/>
        <v>-1352557.9889890226</v>
      </c>
      <c r="V248" s="12">
        <f t="shared" si="66"/>
        <v>-7287077.0550698955</v>
      </c>
      <c r="W248" s="12">
        <f t="shared" si="55"/>
        <v>-1.6431338047866303E-4</v>
      </c>
      <c r="X248" s="12">
        <f t="shared" si="67"/>
        <v>1603080.0755992853</v>
      </c>
      <c r="Y248" s="4"/>
    </row>
    <row r="249" spans="1:25">
      <c r="A249" s="2">
        <f t="shared" si="56"/>
        <v>3.0000000000000001E-3</v>
      </c>
      <c r="B249" s="2">
        <f t="shared" si="57"/>
        <v>1.2319999999999744</v>
      </c>
      <c r="C249" s="4">
        <v>0</v>
      </c>
      <c r="D249" s="4"/>
      <c r="E249" s="4"/>
      <c r="F249" s="6">
        <f t="shared" si="58"/>
        <v>-1023486.2540056524</v>
      </c>
      <c r="G249" s="7">
        <f t="shared" si="59"/>
        <v>-4976513.7459943471</v>
      </c>
      <c r="H249" s="6">
        <f t="shared" si="60"/>
        <v>-8.1168831168832855E-4</v>
      </c>
      <c r="J249" s="9">
        <f t="shared" si="61"/>
        <v>910.57342839313048</v>
      </c>
      <c r="K249" s="8">
        <f t="shared" si="51"/>
        <v>-910.57342839313048</v>
      </c>
      <c r="L249" s="9">
        <f t="shared" si="52"/>
        <v>-3.739421545934378E-7</v>
      </c>
      <c r="M249" s="9">
        <f t="shared" si="62"/>
        <v>1000000</v>
      </c>
      <c r="O249" s="11">
        <f t="shared" si="63"/>
        <v>-333149.46529092727</v>
      </c>
      <c r="P249" s="11">
        <f t="shared" si="53"/>
        <v>-2302202.1960348696</v>
      </c>
      <c r="Q249" s="11">
        <f t="shared" si="54"/>
        <v>6.4817197558956097E-4</v>
      </c>
      <c r="R249" s="11">
        <f t="shared" si="64"/>
        <v>602101.44683455327</v>
      </c>
      <c r="U249" s="12">
        <f t="shared" si="65"/>
        <v>-1355725.1458681866</v>
      </c>
      <c r="V249" s="12">
        <f t="shared" si="66"/>
        <v>-7279626.5154576097</v>
      </c>
      <c r="W249" s="12">
        <f t="shared" si="55"/>
        <v>-1.6389027825336098E-4</v>
      </c>
      <c r="X249" s="12">
        <f t="shared" si="67"/>
        <v>1602101.4468345533</v>
      </c>
      <c r="Y249" s="4"/>
    </row>
    <row r="250" spans="1:25">
      <c r="A250" s="2">
        <f t="shared" si="56"/>
        <v>3.0000000000000001E-3</v>
      </c>
      <c r="B250" s="2">
        <f t="shared" si="57"/>
        <v>1.2329999999999743</v>
      </c>
      <c r="C250" s="4">
        <v>0</v>
      </c>
      <c r="D250" s="4"/>
      <c r="E250" s="4"/>
      <c r="F250" s="6">
        <f t="shared" si="58"/>
        <v>-1026690.9778337374</v>
      </c>
      <c r="G250" s="7">
        <f t="shared" si="59"/>
        <v>-4973309.0221662624</v>
      </c>
      <c r="H250" s="6">
        <f t="shared" si="60"/>
        <v>-8.1103000811031702E-4</v>
      </c>
      <c r="J250" s="9">
        <f t="shared" si="61"/>
        <v>909.09702259068843</v>
      </c>
      <c r="K250" s="8">
        <f t="shared" si="51"/>
        <v>-909.09702259068843</v>
      </c>
      <c r="L250" s="9">
        <f t="shared" si="52"/>
        <v>-3.7363887628476512E-7</v>
      </c>
      <c r="M250" s="9">
        <f t="shared" si="62"/>
        <v>1000000</v>
      </c>
      <c r="O250" s="11">
        <f t="shared" si="63"/>
        <v>-333095.86390075972</v>
      </c>
      <c r="P250" s="11">
        <f t="shared" si="53"/>
        <v>-2297982.8323209235</v>
      </c>
      <c r="Q250" s="11">
        <f t="shared" si="54"/>
        <v>6.4793508057719529E-4</v>
      </c>
      <c r="R250" s="11">
        <f t="shared" si="64"/>
        <v>601125.19819600682</v>
      </c>
      <c r="U250" s="12">
        <f t="shared" si="65"/>
        <v>-1358877.7447119064</v>
      </c>
      <c r="V250" s="12">
        <f t="shared" si="66"/>
        <v>-7272200.9515097765</v>
      </c>
      <c r="W250" s="12">
        <f t="shared" si="55"/>
        <v>-1.6346856640940652E-4</v>
      </c>
      <c r="X250" s="12">
        <f t="shared" si="67"/>
        <v>1601125.1981960069</v>
      </c>
      <c r="Y250" s="4"/>
    </row>
    <row r="251" spans="1:25">
      <c r="A251" s="2">
        <f t="shared" si="56"/>
        <v>3.0000000000000001E-3</v>
      </c>
      <c r="B251" s="2">
        <f t="shared" si="57"/>
        <v>1.2339999999999742</v>
      </c>
      <c r="C251" s="4">
        <v>0</v>
      </c>
      <c r="D251" s="4"/>
      <c r="E251" s="4"/>
      <c r="F251" s="6">
        <f t="shared" si="58"/>
        <v>-1029887.9137562909</v>
      </c>
      <c r="G251" s="7">
        <f t="shared" si="59"/>
        <v>-4970112.0862437095</v>
      </c>
      <c r="H251" s="6">
        <f t="shared" si="60"/>
        <v>-8.1037277147489543E-4</v>
      </c>
      <c r="J251" s="9">
        <f t="shared" si="61"/>
        <v>907.62420465089292</v>
      </c>
      <c r="K251" s="8">
        <f t="shared" si="51"/>
        <v>-907.62420465089292</v>
      </c>
      <c r="L251" s="9">
        <f t="shared" si="52"/>
        <v>-3.7333608951305954E-7</v>
      </c>
      <c r="M251" s="9">
        <f t="shared" si="62"/>
        <v>1000000</v>
      </c>
      <c r="O251" s="11">
        <f t="shared" si="63"/>
        <v>-333035.57087043225</v>
      </c>
      <c r="P251" s="11">
        <f t="shared" si="53"/>
        <v>-2293780.5441211802</v>
      </c>
      <c r="Q251" s="11">
        <f t="shared" si="54"/>
        <v>6.4769786827729981E-4</v>
      </c>
      <c r="R251" s="11">
        <f t="shared" si="64"/>
        <v>600151.32197161543</v>
      </c>
      <c r="U251" s="12">
        <f t="shared" si="65"/>
        <v>-1362015.8604220722</v>
      </c>
      <c r="V251" s="12">
        <f t="shared" si="66"/>
        <v>-7264800.2545695407</v>
      </c>
      <c r="W251" s="12">
        <f t="shared" si="55"/>
        <v>-1.6304823928710863E-4</v>
      </c>
      <c r="X251" s="12">
        <f t="shared" si="67"/>
        <v>1600151.3219716153</v>
      </c>
      <c r="Y251" s="4"/>
    </row>
    <row r="252" spans="1:25">
      <c r="A252" s="2">
        <f t="shared" si="56"/>
        <v>3.0000000000000001E-3</v>
      </c>
      <c r="B252" s="2">
        <f t="shared" si="57"/>
        <v>1.2349999999999741</v>
      </c>
      <c r="C252" s="4">
        <v>0</v>
      </c>
      <c r="D252" s="4"/>
      <c r="E252" s="4"/>
      <c r="F252" s="6">
        <f t="shared" si="58"/>
        <v>-1033077.0869870834</v>
      </c>
      <c r="G252" s="7">
        <f t="shared" si="59"/>
        <v>-4966922.9130129162</v>
      </c>
      <c r="H252" s="6">
        <f t="shared" si="60"/>
        <v>-8.0971659919030039E-4</v>
      </c>
      <c r="J252" s="9">
        <f t="shared" si="61"/>
        <v>906.1549629578426</v>
      </c>
      <c r="K252" s="8">
        <f t="shared" si="51"/>
        <v>-906.1549629578426</v>
      </c>
      <c r="L252" s="9">
        <f t="shared" si="52"/>
        <v>-3.7303379308430402E-7</v>
      </c>
      <c r="M252" s="9">
        <f t="shared" si="62"/>
        <v>1000000</v>
      </c>
      <c r="O252" s="11">
        <f t="shared" si="63"/>
        <v>-332968.63543881639</v>
      </c>
      <c r="P252" s="11">
        <f t="shared" si="53"/>
        <v>-2289595.2485784055</v>
      </c>
      <c r="Q252" s="11">
        <f t="shared" si="54"/>
        <v>6.4746034172905834E-4</v>
      </c>
      <c r="R252" s="11">
        <f t="shared" si="64"/>
        <v>599179.81048055808</v>
      </c>
      <c r="U252" s="12">
        <f t="shared" si="65"/>
        <v>-1365139.5674629421</v>
      </c>
      <c r="V252" s="12">
        <f t="shared" si="66"/>
        <v>-7257424.31655428</v>
      </c>
      <c r="W252" s="12">
        <f t="shared" si="55"/>
        <v>-1.6262929125432639E-4</v>
      </c>
      <c r="X252" s="12">
        <f t="shared" si="67"/>
        <v>1599179.8104805581</v>
      </c>
      <c r="Y252" s="4"/>
    </row>
    <row r="253" spans="1:25">
      <c r="A253" s="2">
        <f t="shared" si="56"/>
        <v>3.0000000000000001E-3</v>
      </c>
      <c r="B253" s="2">
        <f t="shared" si="57"/>
        <v>1.235999999999974</v>
      </c>
      <c r="C253" s="4">
        <v>0</v>
      </c>
      <c r="D253" s="4"/>
      <c r="E253" s="4"/>
      <c r="F253" s="6">
        <f t="shared" si="58"/>
        <v>-1036258.5226379292</v>
      </c>
      <c r="G253" s="7">
        <f t="shared" si="59"/>
        <v>-4963741.4773620702</v>
      </c>
      <c r="H253" s="6">
        <f t="shared" si="60"/>
        <v>-8.0906148867315622E-4</v>
      </c>
      <c r="J253" s="9">
        <f t="shared" si="61"/>
        <v>904.68928594260615</v>
      </c>
      <c r="K253" s="8">
        <f t="shared" si="51"/>
        <v>-904.68928594260615</v>
      </c>
      <c r="L253" s="9">
        <f t="shared" si="52"/>
        <v>-3.7273198580834591E-7</v>
      </c>
      <c r="M253" s="9">
        <f t="shared" si="62"/>
        <v>1000000</v>
      </c>
      <c r="O253" s="11">
        <f t="shared" si="63"/>
        <v>-332895.10651203827</v>
      </c>
      <c r="P253" s="11">
        <f t="shared" si="53"/>
        <v>-2285426.8633040558</v>
      </c>
      <c r="Q253" s="11">
        <f t="shared" si="54"/>
        <v>6.472225039526547E-4</v>
      </c>
      <c r="R253" s="11">
        <f t="shared" si="64"/>
        <v>598210.65607307304</v>
      </c>
      <c r="U253" s="12">
        <f t="shared" si="65"/>
        <v>-1368248.939864025</v>
      </c>
      <c r="V253" s="12">
        <f t="shared" si="66"/>
        <v>-7250073.0299520688</v>
      </c>
      <c r="W253" s="12">
        <f t="shared" si="55"/>
        <v>-1.6221171670630986E-4</v>
      </c>
      <c r="X253" s="12">
        <f t="shared" si="67"/>
        <v>1598210.6560730729</v>
      </c>
      <c r="Y253" s="4"/>
    </row>
    <row r="254" spans="1:25">
      <c r="A254" s="2">
        <f t="shared" si="56"/>
        <v>3.0000000000000001E-3</v>
      </c>
      <c r="B254" s="2">
        <f t="shared" si="57"/>
        <v>1.2369999999999739</v>
      </c>
      <c r="C254" s="4">
        <v>0</v>
      </c>
      <c r="D254" s="4"/>
      <c r="E254" s="4"/>
      <c r="F254" s="6">
        <f t="shared" si="58"/>
        <v>-1039432.2457191809</v>
      </c>
      <c r="G254" s="7">
        <f t="shared" si="59"/>
        <v>-4960567.7542808186</v>
      </c>
      <c r="H254" s="6">
        <f t="shared" si="60"/>
        <v>-8.0840743734844069E-4</v>
      </c>
      <c r="J254" s="9">
        <f t="shared" si="61"/>
        <v>903.22716208299596</v>
      </c>
      <c r="K254" s="8">
        <f t="shared" si="51"/>
        <v>-903.22716208299596</v>
      </c>
      <c r="L254" s="9">
        <f t="shared" si="52"/>
        <v>-3.7243066649888085E-7</v>
      </c>
      <c r="M254" s="9">
        <f t="shared" si="62"/>
        <v>1000000</v>
      </c>
      <c r="O254" s="11">
        <f t="shared" si="63"/>
        <v>-332815.03266584745</v>
      </c>
      <c r="P254" s="11">
        <f t="shared" si="53"/>
        <v>-2281275.3063752446</v>
      </c>
      <c r="Q254" s="11">
        <f t="shared" si="54"/>
        <v>6.469843579493921E-4</v>
      </c>
      <c r="R254" s="11">
        <f t="shared" si="64"/>
        <v>597243.85113030626</v>
      </c>
      <c r="U254" s="12">
        <f t="shared" si="65"/>
        <v>-1371344.0512229453</v>
      </c>
      <c r="V254" s="12">
        <f t="shared" si="66"/>
        <v>-7242746.2878181469</v>
      </c>
      <c r="W254" s="12">
        <f t="shared" si="55"/>
        <v>-1.6179551006554748E-4</v>
      </c>
      <c r="X254" s="12">
        <f t="shared" si="67"/>
        <v>1597243.8511303063</v>
      </c>
      <c r="Y254" s="4"/>
    </row>
    <row r="255" spans="1:25">
      <c r="A255" s="2">
        <f t="shared" si="56"/>
        <v>3.0000000000000001E-3</v>
      </c>
      <c r="B255" s="2">
        <f t="shared" si="57"/>
        <v>1.2379999999999738</v>
      </c>
      <c r="C255" s="4">
        <v>0</v>
      </c>
      <c r="D255" s="4"/>
      <c r="E255" s="4"/>
      <c r="F255" s="6">
        <f t="shared" si="58"/>
        <v>-1042598.2811402213</v>
      </c>
      <c r="G255" s="7">
        <f t="shared" si="59"/>
        <v>-4957401.7188597787</v>
      </c>
      <c r="H255" s="6">
        <f t="shared" si="60"/>
        <v>-8.0775444264945164E-4</v>
      </c>
      <c r="J255" s="9">
        <f t="shared" si="61"/>
        <v>901.76857990334076</v>
      </c>
      <c r="K255" s="8">
        <f t="shared" si="51"/>
        <v>-901.76857990334076</v>
      </c>
      <c r="L255" s="9">
        <f t="shared" si="52"/>
        <v>-3.7212983397343743E-7</v>
      </c>
      <c r="M255" s="9">
        <f t="shared" si="62"/>
        <v>1000000</v>
      </c>
      <c r="O255" s="11">
        <f t="shared" si="63"/>
        <v>-332728.46214796603</v>
      </c>
      <c r="P255" s="11">
        <f t="shared" si="53"/>
        <v>-2277140.4963317388</v>
      </c>
      <c r="Q255" s="11">
        <f t="shared" si="54"/>
        <v>6.4674590670181508E-4</v>
      </c>
      <c r="R255" s="11">
        <f t="shared" si="64"/>
        <v>596279.38806416199</v>
      </c>
      <c r="U255" s="12">
        <f t="shared" si="65"/>
        <v>-1374424.974708284</v>
      </c>
      <c r="V255" s="12">
        <f t="shared" si="66"/>
        <v>-7235443.983771421</v>
      </c>
      <c r="W255" s="12">
        <f t="shared" si="55"/>
        <v>-1.6138066578161E-4</v>
      </c>
      <c r="X255" s="12">
        <f t="shared" si="67"/>
        <v>1596279.3880641619</v>
      </c>
      <c r="Y255" s="4"/>
    </row>
    <row r="256" spans="1:25">
      <c r="A256" s="2">
        <f t="shared" si="56"/>
        <v>3.0000000000000001E-3</v>
      </c>
      <c r="B256" s="2">
        <f t="shared" si="57"/>
        <v>1.2389999999999737</v>
      </c>
      <c r="C256" s="4">
        <v>0</v>
      </c>
      <c r="D256" s="4"/>
      <c r="E256" s="4"/>
      <c r="F256" s="6">
        <f t="shared" si="58"/>
        <v>-1045756.65370995</v>
      </c>
      <c r="G256" s="7">
        <f t="shared" si="59"/>
        <v>-4954243.3462900501</v>
      </c>
      <c r="H256" s="6">
        <f t="shared" si="60"/>
        <v>-8.0710250201777346E-4</v>
      </c>
      <c r="J256" s="9">
        <f t="shared" si="61"/>
        <v>900.31352797426155</v>
      </c>
      <c r="K256" s="8">
        <f t="shared" si="51"/>
        <v>-900.31352797426155</v>
      </c>
      <c r="L256" s="9">
        <f t="shared" si="52"/>
        <v>-3.7182948705336208E-7</v>
      </c>
      <c r="M256" s="9">
        <f t="shared" si="62"/>
        <v>1000000</v>
      </c>
      <c r="O256" s="11">
        <f t="shared" si="63"/>
        <v>-332635.44288042258</v>
      </c>
      <c r="P256" s="11">
        <f t="shared" si="53"/>
        <v>-2273022.3521729773</v>
      </c>
      <c r="Q256" s="11">
        <f t="shared" si="54"/>
        <v>6.4650715317382773E-4</v>
      </c>
      <c r="R256" s="11">
        <f t="shared" si="64"/>
        <v>595317.25931715476</v>
      </c>
      <c r="U256" s="12">
        <f t="shared" si="65"/>
        <v>-1377491.7830623984</v>
      </c>
      <c r="V256" s="12">
        <f t="shared" si="66"/>
        <v>-7228166.0119910017</v>
      </c>
      <c r="W256" s="12">
        <f t="shared" si="55"/>
        <v>-1.6096717833099909E-4</v>
      </c>
      <c r="X256" s="12">
        <f t="shared" si="67"/>
        <v>1595317.2593171548</v>
      </c>
      <c r="Y256" s="4"/>
    </row>
    <row r="257" spans="1:25">
      <c r="A257" s="2">
        <f t="shared" si="56"/>
        <v>3.0000000000000001E-3</v>
      </c>
      <c r="B257" s="2">
        <f t="shared" si="57"/>
        <v>1.2399999999999736</v>
      </c>
      <c r="C257" s="4">
        <v>0</v>
      </c>
      <c r="D257" s="4"/>
      <c r="E257" s="4"/>
      <c r="F257" s="6">
        <f t="shared" si="58"/>
        <v>-1048907.3881372737</v>
      </c>
      <c r="G257" s="7">
        <f t="shared" si="59"/>
        <v>-4951092.6118627265</v>
      </c>
      <c r="H257" s="6">
        <f t="shared" si="60"/>
        <v>-8.0645161290324304E-4</v>
      </c>
      <c r="J257" s="9">
        <f t="shared" si="61"/>
        <v>898.86199491244554</v>
      </c>
      <c r="K257" s="8">
        <f t="shared" si="51"/>
        <v>-898.86199491244554</v>
      </c>
      <c r="L257" s="9">
        <f t="shared" si="52"/>
        <v>-3.7152962456380292E-7</v>
      </c>
      <c r="M257" s="9">
        <f t="shared" si="62"/>
        <v>1000000</v>
      </c>
      <c r="O257" s="11">
        <f t="shared" si="63"/>
        <v>-332536.02246186341</v>
      </c>
      <c r="P257" s="11">
        <f t="shared" si="53"/>
        <v>-2268920.793355105</v>
      </c>
      <c r="Q257" s="11">
        <f t="shared" si="54"/>
        <v>6.4626810031081345E-4</v>
      </c>
      <c r="R257" s="11">
        <f t="shared" si="64"/>
        <v>594357.45736225927</v>
      </c>
      <c r="U257" s="12">
        <f t="shared" si="65"/>
        <v>-1380544.5486042248</v>
      </c>
      <c r="V257" s="12">
        <f t="shared" si="66"/>
        <v>-7220912.2672127439</v>
      </c>
      <c r="W257" s="12">
        <f t="shared" si="55"/>
        <v>-1.6055504221699341E-4</v>
      </c>
      <c r="X257" s="12">
        <f t="shared" si="67"/>
        <v>1594357.4573622593</v>
      </c>
      <c r="Y257" s="4"/>
    </row>
    <row r="258" spans="1:25">
      <c r="A258" s="2">
        <f t="shared" si="56"/>
        <v>3.0000000000000001E-3</v>
      </c>
      <c r="B258" s="2">
        <f t="shared" si="57"/>
        <v>1.2409999999999735</v>
      </c>
      <c r="C258" s="4">
        <v>0</v>
      </c>
      <c r="D258" s="4"/>
      <c r="E258" s="4"/>
      <c r="F258" s="6">
        <f t="shared" si="58"/>
        <v>-1052050.5090315845</v>
      </c>
      <c r="G258" s="7">
        <f t="shared" si="59"/>
        <v>-4947949.4909684155</v>
      </c>
      <c r="H258" s="6">
        <f t="shared" si="60"/>
        <v>-8.0580177276391729E-4</v>
      </c>
      <c r="J258" s="9">
        <f t="shared" si="61"/>
        <v>897.41396938042635</v>
      </c>
      <c r="K258" s="8">
        <f t="shared" si="51"/>
        <v>-897.41396938042635</v>
      </c>
      <c r="L258" s="9">
        <f t="shared" si="52"/>
        <v>-3.712302453336951E-7</v>
      </c>
      <c r="M258" s="9">
        <f t="shared" si="62"/>
        <v>1000000</v>
      </c>
      <c r="O258" s="11">
        <f t="shared" si="63"/>
        <v>-332430.24816985091</v>
      </c>
      <c r="P258" s="11">
        <f t="shared" si="53"/>
        <v>-2264835.7397880363</v>
      </c>
      <c r="Q258" s="11">
        <f t="shared" si="54"/>
        <v>6.4602875103975186E-4</v>
      </c>
      <c r="R258" s="11">
        <f t="shared" si="64"/>
        <v>593399.97470276558</v>
      </c>
      <c r="U258" s="12">
        <f t="shared" si="65"/>
        <v>-1383583.343232055</v>
      </c>
      <c r="V258" s="12">
        <f t="shared" si="66"/>
        <v>-7213682.6447258322</v>
      </c>
      <c r="W258" s="12">
        <f t="shared" si="55"/>
        <v>-1.6014425196949917E-4</v>
      </c>
      <c r="X258" s="12">
        <f t="shared" si="67"/>
        <v>1593399.9747027657</v>
      </c>
      <c r="Y258" s="4"/>
    </row>
    <row r="259" spans="1:25">
      <c r="A259" s="2">
        <f t="shared" si="56"/>
        <v>3.0000000000000001E-3</v>
      </c>
      <c r="B259" s="2">
        <f t="shared" si="57"/>
        <v>1.2419999999999733</v>
      </c>
      <c r="C259" s="4">
        <v>0</v>
      </c>
      <c r="D259" s="4"/>
      <c r="E259" s="4"/>
      <c r="F259" s="6">
        <f t="shared" si="58"/>
        <v>-1055186.0409032439</v>
      </c>
      <c r="G259" s="7">
        <f t="shared" si="59"/>
        <v>-4944813.9590967558</v>
      </c>
      <c r="H259" s="6">
        <f t="shared" si="60"/>
        <v>-8.0515297906603989E-4</v>
      </c>
      <c r="J259" s="9">
        <f t="shared" si="61"/>
        <v>895.96944008636058</v>
      </c>
      <c r="K259" s="8">
        <f t="shared" si="51"/>
        <v>-895.96944008636058</v>
      </c>
      <c r="L259" s="9">
        <f t="shared" si="52"/>
        <v>-3.7093134819574531E-7</v>
      </c>
      <c r="M259" s="9">
        <f t="shared" si="62"/>
        <v>1000000</v>
      </c>
      <c r="O259" s="11">
        <f t="shared" si="63"/>
        <v>-332318.16696314188</v>
      </c>
      <c r="P259" s="11">
        <f t="shared" si="53"/>
        <v>-2260767.111832533</v>
      </c>
      <c r="Q259" s="11">
        <f t="shared" si="54"/>
        <v>6.4578910826933688E-4</v>
      </c>
      <c r="R259" s="11">
        <f t="shared" si="64"/>
        <v>592444.80387213116</v>
      </c>
      <c r="U259" s="12">
        <f t="shared" si="65"/>
        <v>-1386608.2384262995</v>
      </c>
      <c r="V259" s="12">
        <f t="shared" si="66"/>
        <v>-7206477.0403693747</v>
      </c>
      <c r="W259" s="12">
        <f t="shared" si="55"/>
        <v>-1.5973480214489871E-4</v>
      </c>
      <c r="X259" s="12">
        <f t="shared" si="67"/>
        <v>1592444.8038721313</v>
      </c>
      <c r="Y259" s="4"/>
    </row>
    <row r="260" spans="1:25">
      <c r="A260" s="2">
        <f t="shared" si="56"/>
        <v>3.0000000000000001E-3</v>
      </c>
      <c r="B260" s="2">
        <f t="shared" si="57"/>
        <v>1.2429999999999732</v>
      </c>
      <c r="C260" s="4">
        <v>0</v>
      </c>
      <c r="D260" s="4"/>
      <c r="E260" s="4"/>
      <c r="F260" s="6">
        <f t="shared" si="58"/>
        <v>-1058314.0081640587</v>
      </c>
      <c r="G260" s="7">
        <f t="shared" si="59"/>
        <v>-4941685.9918359416</v>
      </c>
      <c r="H260" s="6">
        <f t="shared" si="60"/>
        <v>-8.0450522928400764E-4</v>
      </c>
      <c r="J260" s="9">
        <f t="shared" si="61"/>
        <v>894.52839578380815</v>
      </c>
      <c r="K260" s="8">
        <f t="shared" si="51"/>
        <v>-894.52839578380815</v>
      </c>
      <c r="L260" s="9">
        <f t="shared" si="52"/>
        <v>-3.7063293198641653E-7</v>
      </c>
      <c r="M260" s="9">
        <f t="shared" si="62"/>
        <v>1000000</v>
      </c>
      <c r="O260" s="11">
        <f t="shared" si="63"/>
        <v>-332199.82548394735</v>
      </c>
      <c r="P260" s="11">
        <f t="shared" si="53"/>
        <v>-2256714.830297308</v>
      </c>
      <c r="Q260" s="11">
        <f t="shared" si="54"/>
        <v>6.4554917489009246E-4</v>
      </c>
      <c r="R260" s="11">
        <f t="shared" si="64"/>
        <v>591491.93743383558</v>
      </c>
      <c r="U260" s="12">
        <f t="shared" si="65"/>
        <v>-1389619.3052522223</v>
      </c>
      <c r="V260" s="12">
        <f t="shared" si="66"/>
        <v>-7199295.3505290337</v>
      </c>
      <c r="W260" s="12">
        <f t="shared" si="55"/>
        <v>-1.593266873259016E-4</v>
      </c>
      <c r="X260" s="12">
        <f t="shared" si="67"/>
        <v>1591491.9374338356</v>
      </c>
      <c r="Y260" s="4"/>
    </row>
    <row r="261" spans="1:25">
      <c r="A261" s="2">
        <f t="shared" si="56"/>
        <v>3.0000000000000001E-3</v>
      </c>
      <c r="B261" s="2">
        <f t="shared" si="57"/>
        <v>1.2439999999999731</v>
      </c>
      <c r="C261" s="4">
        <v>0</v>
      </c>
      <c r="D261" s="4"/>
      <c r="E261" s="4"/>
      <c r="F261" s="6">
        <f t="shared" si="58"/>
        <v>-1061434.4351277582</v>
      </c>
      <c r="G261" s="7">
        <f t="shared" si="59"/>
        <v>-4938565.5648722416</v>
      </c>
      <c r="H261" s="6">
        <f t="shared" si="60"/>
        <v>-8.0385852090033888E-4</v>
      </c>
      <c r="J261" s="9">
        <f t="shared" si="61"/>
        <v>893.09082527151384</v>
      </c>
      <c r="K261" s="8">
        <f t="shared" si="51"/>
        <v>-893.09082527151384</v>
      </c>
      <c r="L261" s="9">
        <f t="shared" si="52"/>
        <v>-3.7033499554591297E-7</v>
      </c>
      <c r="M261" s="9">
        <f t="shared" si="62"/>
        <v>1000000</v>
      </c>
      <c r="O261" s="11">
        <f t="shared" si="63"/>
        <v>-332075.27006017766</v>
      </c>
      <c r="P261" s="11">
        <f t="shared" si="53"/>
        <v>-2252678.816436145</v>
      </c>
      <c r="Q261" s="11">
        <f t="shared" si="54"/>
        <v>6.453089537744877E-4</v>
      </c>
      <c r="R261" s="11">
        <f t="shared" si="64"/>
        <v>590541.36798123631</v>
      </c>
      <c r="U261" s="12">
        <f t="shared" si="65"/>
        <v>-1392616.6143626643</v>
      </c>
      <c r="V261" s="12">
        <f t="shared" si="66"/>
        <v>-7192137.4721336579</v>
      </c>
      <c r="W261" s="12">
        <f t="shared" si="55"/>
        <v>-1.589199021213971E-4</v>
      </c>
      <c r="X261" s="12">
        <f t="shared" si="67"/>
        <v>1590541.3679812364</v>
      </c>
      <c r="Y261" s="4"/>
    </row>
    <row r="262" spans="1:25">
      <c r="A262" s="2">
        <f t="shared" si="56"/>
        <v>3.0000000000000001E-3</v>
      </c>
      <c r="B262" s="2">
        <f t="shared" si="57"/>
        <v>1.244999999999973</v>
      </c>
      <c r="C262" s="4">
        <v>0</v>
      </c>
      <c r="D262" s="4"/>
      <c r="E262" s="4"/>
      <c r="F262" s="6">
        <f t="shared" si="58"/>
        <v>-1064547.3460104642</v>
      </c>
      <c r="G262" s="7">
        <f t="shared" si="59"/>
        <v>-4935452.6539895358</v>
      </c>
      <c r="H262" s="6">
        <f t="shared" si="60"/>
        <v>-8.0321285140563987E-4</v>
      </c>
      <c r="J262" s="9">
        <f t="shared" si="61"/>
        <v>891.65671739318873</v>
      </c>
      <c r="K262" s="8">
        <f t="shared" si="51"/>
        <v>-891.65671739318873</v>
      </c>
      <c r="L262" s="9">
        <f t="shared" si="52"/>
        <v>-3.7003753771816531E-7</v>
      </c>
      <c r="M262" s="9">
        <f t="shared" si="62"/>
        <v>1000000</v>
      </c>
      <c r="O262" s="11">
        <f t="shared" si="63"/>
        <v>-331944.54670766846</v>
      </c>
      <c r="P262" s="11">
        <f t="shared" si="53"/>
        <v>-2248658.991945046</v>
      </c>
      <c r="Q262" s="11">
        <f t="shared" si="54"/>
        <v>6.4506844777705225E-4</v>
      </c>
      <c r="R262" s="11">
        <f t="shared" si="64"/>
        <v>589593.08813742397</v>
      </c>
      <c r="U262" s="12">
        <f t="shared" si="65"/>
        <v>-1395600.2360007395</v>
      </c>
      <c r="V262" s="12">
        <f t="shared" si="66"/>
        <v>-7185003.3026519753</v>
      </c>
      <c r="W262" s="12">
        <f t="shared" si="55"/>
        <v>-1.5851444116630575E-4</v>
      </c>
      <c r="X262" s="12">
        <f t="shared" si="67"/>
        <v>1589593.0881374241</v>
      </c>
      <c r="Y262" s="4"/>
    </row>
    <row r="263" spans="1:25">
      <c r="A263" s="2">
        <f t="shared" si="56"/>
        <v>3.0000000000000001E-3</v>
      </c>
      <c r="B263" s="2">
        <f t="shared" si="57"/>
        <v>1.2459999999999729</v>
      </c>
      <c r="C263" s="4">
        <v>0</v>
      </c>
      <c r="D263" s="4"/>
      <c r="E263" s="4"/>
      <c r="F263" s="6">
        <f t="shared" si="58"/>
        <v>-1067652.7649311631</v>
      </c>
      <c r="G263" s="7">
        <f t="shared" si="59"/>
        <v>-4932347.2350688372</v>
      </c>
      <c r="H263" s="6">
        <f t="shared" si="60"/>
        <v>-8.0256821829857283E-4</v>
      </c>
      <c r="J263" s="9">
        <f t="shared" si="61"/>
        <v>890.22606103729538</v>
      </c>
      <c r="K263" s="8">
        <f t="shared" si="51"/>
        <v>-890.22606103729538</v>
      </c>
      <c r="L263" s="9">
        <f t="shared" si="52"/>
        <v>-3.6974055735081525E-7</v>
      </c>
      <c r="M263" s="9">
        <f t="shared" si="62"/>
        <v>1000000</v>
      </c>
      <c r="O263" s="11">
        <f t="shared" si="63"/>
        <v>-331807.70113238943</v>
      </c>
      <c r="P263" s="11">
        <f t="shared" si="53"/>
        <v>-2244655.278959393</v>
      </c>
      <c r="Q263" s="11">
        <f t="shared" si="54"/>
        <v>6.4482765973448996E-4</v>
      </c>
      <c r="R263" s="11">
        <f t="shared" si="64"/>
        <v>588647.0905550801</v>
      </c>
      <c r="U263" s="12">
        <f t="shared" si="65"/>
        <v>-1398570.2400025153</v>
      </c>
      <c r="V263" s="12">
        <f t="shared" si="66"/>
        <v>-7177892.7400892675</v>
      </c>
      <c r="W263" s="12">
        <f t="shared" si="55"/>
        <v>-1.5811029912143372E-4</v>
      </c>
      <c r="X263" s="12">
        <f t="shared" si="67"/>
        <v>1588647.0905550802</v>
      </c>
      <c r="Y263" s="4"/>
    </row>
    <row r="264" spans="1:25">
      <c r="A264" s="2">
        <f t="shared" si="56"/>
        <v>3.0000000000000001E-3</v>
      </c>
      <c r="B264" s="2">
        <f t="shared" si="57"/>
        <v>1.2469999999999728</v>
      </c>
      <c r="C264" s="4">
        <v>0</v>
      </c>
      <c r="D264" s="4"/>
      <c r="E264" s="4"/>
      <c r="F264" s="6">
        <f t="shared" si="58"/>
        <v>-1070750.7159121709</v>
      </c>
      <c r="G264" s="7">
        <f t="shared" si="59"/>
        <v>-4929249.2840878284</v>
      </c>
      <c r="H264" s="6">
        <f t="shared" si="60"/>
        <v>-8.0192461908582349E-4</v>
      </c>
      <c r="J264" s="9">
        <f t="shared" si="61"/>
        <v>888.79884513683066</v>
      </c>
      <c r="K264" s="8">
        <f t="shared" si="51"/>
        <v>-888.79884513683066</v>
      </c>
      <c r="L264" s="9">
        <f t="shared" si="52"/>
        <v>-3.6944405329520119E-7</v>
      </c>
      <c r="M264" s="9">
        <f t="shared" si="62"/>
        <v>1000000</v>
      </c>
      <c r="O264" s="11">
        <f t="shared" si="63"/>
        <v>-331664.77873263834</v>
      </c>
      <c r="P264" s="11">
        <f t="shared" si="53"/>
        <v>-2240667.6000511339</v>
      </c>
      <c r="Q264" s="11">
        <f t="shared" si="54"/>
        <v>6.4458659246579154E-4</v>
      </c>
      <c r="R264" s="11">
        <f t="shared" si="64"/>
        <v>587703.36791633419</v>
      </c>
      <c r="U264" s="12">
        <f t="shared" si="65"/>
        <v>-1401526.6957996725</v>
      </c>
      <c r="V264" s="12">
        <f t="shared" si="66"/>
        <v>-7170805.6829840988</v>
      </c>
      <c r="W264" s="12">
        <f t="shared" si="55"/>
        <v>-1.5770747067332712E-4</v>
      </c>
      <c r="X264" s="12">
        <f t="shared" si="67"/>
        <v>1587703.3679163342</v>
      </c>
      <c r="Y264" s="4"/>
    </row>
    <row r="265" spans="1:25">
      <c r="A265" s="2">
        <f t="shared" si="56"/>
        <v>3.0000000000000001E-3</v>
      </c>
      <c r="B265" s="2">
        <f t="shared" si="57"/>
        <v>1.2479999999999727</v>
      </c>
      <c r="C265" s="4">
        <v>0</v>
      </c>
      <c r="D265" s="4"/>
      <c r="E265" s="4"/>
      <c r="F265" s="6">
        <f t="shared" si="58"/>
        <v>-1073841.2228796002</v>
      </c>
      <c r="G265" s="7">
        <f t="shared" si="59"/>
        <v>-4926158.7771204002</v>
      </c>
      <c r="H265" s="6">
        <f t="shared" si="60"/>
        <v>-8.0128205128206882E-4</v>
      </c>
      <c r="J265" s="9">
        <f t="shared" si="61"/>
        <v>887.37505866911306</v>
      </c>
      <c r="K265" s="8">
        <f t="shared" si="51"/>
        <v>-887.37505866911306</v>
      </c>
      <c r="L265" s="9">
        <f t="shared" si="52"/>
        <v>-3.6914802440634285E-7</v>
      </c>
      <c r="M265" s="9">
        <f t="shared" si="62"/>
        <v>1000000</v>
      </c>
      <c r="O265" s="11">
        <f t="shared" si="63"/>
        <v>-331515.82460121508</v>
      </c>
      <c r="P265" s="11">
        <f t="shared" si="53"/>
        <v>-2236695.8782259854</v>
      </c>
      <c r="Q265" s="11">
        <f t="shared" si="54"/>
        <v>6.443452487723475E-4</v>
      </c>
      <c r="R265" s="11">
        <f t="shared" si="64"/>
        <v>586761.91293262236</v>
      </c>
      <c r="U265" s="12">
        <f t="shared" si="65"/>
        <v>-1404469.6724221462</v>
      </c>
      <c r="V265" s="12">
        <f t="shared" si="66"/>
        <v>-7163742.0304050548</v>
      </c>
      <c r="W265" s="12">
        <f t="shared" si="55"/>
        <v>-1.573059505341277E-4</v>
      </c>
      <c r="X265" s="12">
        <f t="shared" si="67"/>
        <v>1586761.9129326222</v>
      </c>
      <c r="Y265" s="4"/>
    </row>
    <row r="266" spans="1:25">
      <c r="A266" s="2">
        <f t="shared" si="56"/>
        <v>3.0000000000000001E-3</v>
      </c>
      <c r="B266" s="2">
        <f t="shared" si="57"/>
        <v>1.2489999999999726</v>
      </c>
      <c r="C266" s="4">
        <v>0</v>
      </c>
      <c r="D266" s="4"/>
      <c r="E266" s="4"/>
      <c r="F266" s="6">
        <f t="shared" si="58"/>
        <v>-1076924.3096638196</v>
      </c>
      <c r="G266" s="7">
        <f t="shared" si="59"/>
        <v>-4923075.6903361799</v>
      </c>
      <c r="H266" s="6">
        <f t="shared" si="60"/>
        <v>-8.0064051240994556E-4</v>
      </c>
      <c r="J266" s="9">
        <f t="shared" si="61"/>
        <v>885.95469065556881</v>
      </c>
      <c r="K266" s="8">
        <f t="shared" si="51"/>
        <v>-885.95469065556881</v>
      </c>
      <c r="L266" s="9">
        <f t="shared" si="52"/>
        <v>-3.6885246954292708E-7</v>
      </c>
      <c r="M266" s="9">
        <f t="shared" si="62"/>
        <v>1000000</v>
      </c>
      <c r="O266" s="11">
        <f t="shared" si="63"/>
        <v>-331360.88352758141</v>
      </c>
      <c r="P266" s="11">
        <f t="shared" si="53"/>
        <v>-2232740.0369206588</v>
      </c>
      <c r="Q266" s="11">
        <f t="shared" si="54"/>
        <v>6.4410363143805965E-4</v>
      </c>
      <c r="R266" s="11">
        <f t="shared" si="64"/>
        <v>585822.71834454651</v>
      </c>
      <c r="U266" s="12">
        <f t="shared" si="65"/>
        <v>-1407399.2385007455</v>
      </c>
      <c r="V266" s="12">
        <f t="shared" si="66"/>
        <v>-7156701.6819474939</v>
      </c>
      <c r="W266" s="12">
        <f t="shared" si="55"/>
        <v>-1.5690573344142884E-4</v>
      </c>
      <c r="X266" s="12">
        <f t="shared" si="67"/>
        <v>1585822.7183445464</v>
      </c>
      <c r="Y266" s="4"/>
    </row>
    <row r="267" spans="1:25">
      <c r="A267" s="2">
        <f t="shared" si="56"/>
        <v>3.0000000000000001E-3</v>
      </c>
      <c r="B267" s="2">
        <f t="shared" si="57"/>
        <v>1.2499999999999725</v>
      </c>
      <c r="C267" s="4">
        <v>0</v>
      </c>
      <c r="D267" s="4"/>
      <c r="E267" s="4"/>
      <c r="F267" s="6">
        <f t="shared" si="58"/>
        <v>-1079999.9999999152</v>
      </c>
      <c r="G267" s="7">
        <f t="shared" si="59"/>
        <v>-4920000.0000000848</v>
      </c>
      <c r="H267" s="6">
        <f t="shared" si="60"/>
        <v>-8.000000000000176E-4</v>
      </c>
      <c r="J267" s="9">
        <f t="shared" si="61"/>
        <v>884.53773016152195</v>
      </c>
      <c r="K267" s="8">
        <f t="shared" si="51"/>
        <v>-884.53773016152195</v>
      </c>
      <c r="L267" s="9">
        <f t="shared" si="52"/>
        <v>-3.6855738756729276E-7</v>
      </c>
      <c r="M267" s="9">
        <f t="shared" si="62"/>
        <v>1000000</v>
      </c>
      <c r="O267" s="11">
        <f t="shared" si="63"/>
        <v>-331200.00000000437</v>
      </c>
      <c r="P267" s="11">
        <f t="shared" si="53"/>
        <v>-2228800.000000108</v>
      </c>
      <c r="Q267" s="11">
        <f t="shared" si="54"/>
        <v>6.4386174322945109E-4</v>
      </c>
      <c r="R267" s="11">
        <f t="shared" si="64"/>
        <v>584885.77692173503</v>
      </c>
      <c r="U267" s="12">
        <f t="shared" si="65"/>
        <v>-1410315.4622697581</v>
      </c>
      <c r="V267" s="12">
        <f t="shared" si="66"/>
        <v>-7149684.5377303548</v>
      </c>
      <c r="W267" s="12">
        <f t="shared" si="55"/>
        <v>-1.5650681415813376E-4</v>
      </c>
      <c r="X267" s="12">
        <f t="shared" si="67"/>
        <v>1584885.7769217351</v>
      </c>
      <c r="Y267" s="4"/>
    </row>
    <row r="268" spans="1:25">
      <c r="A268" s="2">
        <f t="shared" si="56"/>
        <v>3.0000000000000001E-3</v>
      </c>
      <c r="B268" s="2">
        <f t="shared" si="57"/>
        <v>1.2509999999999724</v>
      </c>
      <c r="C268" s="4">
        <v>0</v>
      </c>
      <c r="D268" s="4"/>
      <c r="E268" s="4"/>
      <c r="F268" s="6">
        <f t="shared" si="58"/>
        <v>-1083068.317528147</v>
      </c>
      <c r="G268" s="7">
        <f t="shared" si="59"/>
        <v>-4916931.6824718527</v>
      </c>
      <c r="H268" s="6">
        <f t="shared" si="60"/>
        <v>-7.9936051159074507E-4</v>
      </c>
      <c r="J268" s="9">
        <f t="shared" si="61"/>
        <v>883.12416629598226</v>
      </c>
      <c r="K268" s="8">
        <f t="shared" si="51"/>
        <v>-883.12416629598226</v>
      </c>
      <c r="L268" s="9">
        <f t="shared" si="52"/>
        <v>-3.6826277734541649E-7</v>
      </c>
      <c r="M268" s="9">
        <f t="shared" si="62"/>
        <v>1000000</v>
      </c>
      <c r="O268" s="11">
        <f t="shared" si="63"/>
        <v>-331033.21820768097</v>
      </c>
      <c r="P268" s="11">
        <f t="shared" si="53"/>
        <v>-2224875.69175479</v>
      </c>
      <c r="Q268" s="11">
        <f t="shared" si="54"/>
        <v>6.4361958689577732E-4</v>
      </c>
      <c r="R268" s="11">
        <f t="shared" si="64"/>
        <v>583951.08146270283</v>
      </c>
      <c r="U268" s="12">
        <f t="shared" si="65"/>
        <v>-1413218.411569532</v>
      </c>
      <c r="V268" s="12">
        <f t="shared" si="66"/>
        <v>-7142690.4983929386</v>
      </c>
      <c r="W268" s="12">
        <f t="shared" si="55"/>
        <v>-1.5610918747231315E-4</v>
      </c>
      <c r="X268" s="12">
        <f t="shared" si="67"/>
        <v>1583951.0814627027</v>
      </c>
      <c r="Y268" s="4"/>
    </row>
    <row r="269" spans="1:25">
      <c r="A269" s="2">
        <f t="shared" si="56"/>
        <v>3.0000000000000001E-3</v>
      </c>
      <c r="B269" s="2">
        <f t="shared" si="57"/>
        <v>1.2519999999999722</v>
      </c>
      <c r="C269" s="4">
        <v>0</v>
      </c>
      <c r="D269" s="4"/>
      <c r="E269" s="4"/>
      <c r="F269" s="6">
        <f t="shared" si="58"/>
        <v>-1086129.2857944011</v>
      </c>
      <c r="G269" s="7">
        <f t="shared" si="59"/>
        <v>-4913870.7142055985</v>
      </c>
      <c r="H269" s="6">
        <f t="shared" si="60"/>
        <v>-7.9872204472845225E-4</v>
      </c>
      <c r="J269" s="9">
        <f t="shared" si="61"/>
        <v>881.713988211436</v>
      </c>
      <c r="K269" s="8">
        <f t="shared" si="51"/>
        <v>-881.713988211436</v>
      </c>
      <c r="L269" s="9">
        <f t="shared" si="52"/>
        <v>-3.6796863774689778E-7</v>
      </c>
      <c r="M269" s="9">
        <f t="shared" si="62"/>
        <v>1000000</v>
      </c>
      <c r="O269" s="11">
        <f t="shared" si="63"/>
        <v>-330860.58204284875</v>
      </c>
      <c r="P269" s="11">
        <f t="shared" si="53"/>
        <v>-2220967.0368979494</v>
      </c>
      <c r="Q269" s="11">
        <f t="shared" si="54"/>
        <v>6.4337716516913487E-4</v>
      </c>
      <c r="R269" s="11">
        <f t="shared" si="64"/>
        <v>583018.62479471276</v>
      </c>
      <c r="U269" s="12">
        <f t="shared" si="65"/>
        <v>-1416108.1538490383</v>
      </c>
      <c r="V269" s="12">
        <f t="shared" si="66"/>
        <v>-7135719.4650917593</v>
      </c>
      <c r="W269" s="12">
        <f t="shared" si="55"/>
        <v>-1.5571284819706425E-4</v>
      </c>
      <c r="X269" s="12">
        <f t="shared" si="67"/>
        <v>1583018.6247947128</v>
      </c>
      <c r="Y269" s="4"/>
    </row>
    <row r="270" spans="1:25">
      <c r="A270" s="2">
        <f t="shared" si="56"/>
        <v>3.0000000000000001E-3</v>
      </c>
      <c r="B270" s="2">
        <f t="shared" si="57"/>
        <v>1.2529999999999721</v>
      </c>
      <c r="C270" s="4">
        <v>0</v>
      </c>
      <c r="D270" s="4"/>
      <c r="E270" s="4"/>
      <c r="F270" s="6">
        <f t="shared" si="58"/>
        <v>-1089182.9282506448</v>
      </c>
      <c r="G270" s="7">
        <f t="shared" si="59"/>
        <v>-4910817.0717493556</v>
      </c>
      <c r="H270" s="6">
        <f t="shared" si="60"/>
        <v>-7.9808459696729625E-4</v>
      </c>
      <c r="J270" s="9">
        <f t="shared" si="61"/>
        <v>880.30718510363886</v>
      </c>
      <c r="K270" s="8">
        <f t="shared" si="51"/>
        <v>-880.30718510363886</v>
      </c>
      <c r="L270" s="9">
        <f t="shared" si="52"/>
        <v>-3.6767496764494494E-7</v>
      </c>
      <c r="M270" s="9">
        <f t="shared" si="62"/>
        <v>1000000</v>
      </c>
      <c r="O270" s="11">
        <f t="shared" si="63"/>
        <v>-330682.13510288013</v>
      </c>
      <c r="P270" s="11">
        <f t="shared" si="53"/>
        <v>-2217073.9605629272</v>
      </c>
      <c r="Q270" s="11">
        <f t="shared" si="54"/>
        <v>6.4313448076457004E-4</v>
      </c>
      <c r="R270" s="11">
        <f t="shared" si="64"/>
        <v>582088.39977363928</v>
      </c>
      <c r="U270" s="12">
        <f t="shared" si="65"/>
        <v>-1418984.7561684214</v>
      </c>
      <c r="V270" s="12">
        <f t="shared" si="66"/>
        <v>-7128771.3394973865</v>
      </c>
      <c r="W270" s="12">
        <f t="shared" si="55"/>
        <v>-1.5531779117037116E-4</v>
      </c>
      <c r="X270" s="12">
        <f t="shared" si="67"/>
        <v>1582088.3997736392</v>
      </c>
      <c r="Y270" s="4"/>
    </row>
    <row r="271" spans="1:25">
      <c r="A271" s="2">
        <f t="shared" si="56"/>
        <v>3.0000000000000001E-3</v>
      </c>
      <c r="B271" s="2">
        <f t="shared" si="57"/>
        <v>1.253999999999972</v>
      </c>
      <c r="C271" s="4">
        <v>0</v>
      </c>
      <c r="D271" s="4"/>
      <c r="E271" s="4"/>
      <c r="F271" s="6">
        <f t="shared" si="58"/>
        <v>-1092229.268255373</v>
      </c>
      <c r="G271" s="7">
        <f t="shared" si="59"/>
        <v>-4907770.7317446275</v>
      </c>
      <c r="H271" s="6">
        <f t="shared" si="60"/>
        <v>-7.9744816586923629E-4</v>
      </c>
      <c r="J271" s="9">
        <f t="shared" si="61"/>
        <v>878.90374621140847</v>
      </c>
      <c r="K271" s="8">
        <f t="shared" si="51"/>
        <v>-878.90374621140847</v>
      </c>
      <c r="L271" s="9">
        <f t="shared" si="52"/>
        <v>-3.6738176591636052E-7</v>
      </c>
      <c r="M271" s="9">
        <f t="shared" si="62"/>
        <v>1000000</v>
      </c>
      <c r="O271" s="11">
        <f t="shared" si="63"/>
        <v>-330497.9206923595</v>
      </c>
      <c r="P271" s="11">
        <f t="shared" si="53"/>
        <v>-2213196.3883004766</v>
      </c>
      <c r="Q271" s="11">
        <f t="shared" si="54"/>
        <v>6.428915363801865E-4</v>
      </c>
      <c r="R271" s="11">
        <f t="shared" si="64"/>
        <v>581160.39928383031</v>
      </c>
      <c r="U271" s="12">
        <f t="shared" si="65"/>
        <v>-1421848.2852015211</v>
      </c>
      <c r="V271" s="12">
        <f t="shared" si="66"/>
        <v>-7121846.023791315</v>
      </c>
      <c r="W271" s="12">
        <f t="shared" si="55"/>
        <v>-1.5492401125496611E-4</v>
      </c>
      <c r="X271" s="12">
        <f t="shared" si="67"/>
        <v>1581160.3992838303</v>
      </c>
      <c r="Y271" s="4"/>
    </row>
    <row r="272" spans="1:25">
      <c r="A272" s="2">
        <f t="shared" si="56"/>
        <v>3.0000000000000001E-3</v>
      </c>
      <c r="B272" s="2">
        <f t="shared" si="57"/>
        <v>1.2549999999999719</v>
      </c>
      <c r="C272" s="4">
        <v>0</v>
      </c>
      <c r="D272" s="4"/>
      <c r="E272" s="4"/>
      <c r="F272" s="6">
        <f t="shared" si="58"/>
        <v>-1095268.3290740564</v>
      </c>
      <c r="G272" s="7">
        <f t="shared" si="59"/>
        <v>-4904731.6709259432</v>
      </c>
      <c r="H272" s="6">
        <f t="shared" si="60"/>
        <v>-7.9681274900400187E-4</v>
      </c>
      <c r="J272" s="9">
        <f t="shared" si="61"/>
        <v>877.50366081641835</v>
      </c>
      <c r="K272" s="8">
        <f t="shared" si="51"/>
        <v>-877.50366081641835</v>
      </c>
      <c r="L272" s="9">
        <f t="shared" si="52"/>
        <v>-3.6708903144152685E-7</v>
      </c>
      <c r="M272" s="9">
        <f t="shared" si="62"/>
        <v>1000000</v>
      </c>
      <c r="O272" s="11">
        <f t="shared" si="63"/>
        <v>-330307.98182514578</v>
      </c>
      <c r="P272" s="11">
        <f t="shared" si="53"/>
        <v>-2209334.2460761126</v>
      </c>
      <c r="Q272" s="11">
        <f t="shared" si="54"/>
        <v>6.4264833469725277E-4</v>
      </c>
      <c r="R272" s="11">
        <f t="shared" si="64"/>
        <v>580234.61623797193</v>
      </c>
      <c r="U272" s="12">
        <f t="shared" si="65"/>
        <v>-1424698.8072383858</v>
      </c>
      <c r="V272" s="12">
        <f t="shared" si="66"/>
        <v>-7114943.4206628725</v>
      </c>
      <c r="W272" s="12">
        <f t="shared" si="55"/>
        <v>-1.5453150333819064E-4</v>
      </c>
      <c r="X272" s="12">
        <f t="shared" si="67"/>
        <v>1580234.6162379719</v>
      </c>
      <c r="Y272" s="4"/>
    </row>
    <row r="273" spans="1:25">
      <c r="A273" s="2">
        <f t="shared" si="56"/>
        <v>3.0000000000000001E-3</v>
      </c>
      <c r="B273" s="2">
        <f t="shared" si="57"/>
        <v>1.2559999999999718</v>
      </c>
      <c r="C273" s="4">
        <v>0</v>
      </c>
      <c r="D273" s="4"/>
      <c r="E273" s="4"/>
      <c r="F273" s="6">
        <f t="shared" si="58"/>
        <v>-1098300.133879585</v>
      </c>
      <c r="G273" s="7">
        <f t="shared" si="59"/>
        <v>-4901699.8661204148</v>
      </c>
      <c r="H273" s="6">
        <f t="shared" si="60"/>
        <v>-7.9617834394906252E-4</v>
      </c>
      <c r="J273" s="9">
        <f t="shared" si="61"/>
        <v>876.10691824299397</v>
      </c>
      <c r="K273" s="8">
        <f t="shared" si="51"/>
        <v>-876.10691824299397</v>
      </c>
      <c r="L273" s="9">
        <f t="shared" si="52"/>
        <v>-3.6679676310439187E-7</v>
      </c>
      <c r="M273" s="9">
        <f t="shared" si="62"/>
        <v>1000000</v>
      </c>
      <c r="O273" s="11">
        <f t="shared" si="63"/>
        <v>-330112.36122641852</v>
      </c>
      <c r="P273" s="11">
        <f t="shared" si="53"/>
        <v>-2205487.4602674684</v>
      </c>
      <c r="Q273" s="11">
        <f t="shared" si="54"/>
        <v>6.4240487838030757E-4</v>
      </c>
      <c r="R273" s="11">
        <f t="shared" si="64"/>
        <v>579311.043576953</v>
      </c>
      <c r="U273" s="12">
        <f t="shared" si="65"/>
        <v>-1427536.3881877605</v>
      </c>
      <c r="V273" s="12">
        <f t="shared" si="66"/>
        <v>-7108063.4333061259</v>
      </c>
      <c r="W273" s="12">
        <f t="shared" si="55"/>
        <v>-1.5414026233185934E-4</v>
      </c>
      <c r="X273" s="12">
        <f t="shared" si="67"/>
        <v>1579311.043576953</v>
      </c>
      <c r="Y273" s="4"/>
    </row>
    <row r="274" spans="1:25">
      <c r="A274" s="2">
        <f t="shared" si="56"/>
        <v>3.0000000000000001E-3</v>
      </c>
      <c r="B274" s="2">
        <f t="shared" si="57"/>
        <v>1.2569999999999717</v>
      </c>
      <c r="C274" s="4">
        <v>0</v>
      </c>
      <c r="D274" s="4"/>
      <c r="E274" s="4"/>
      <c r="F274" s="6">
        <f t="shared" si="58"/>
        <v>-1101324.7057527106</v>
      </c>
      <c r="G274" s="7">
        <f t="shared" si="59"/>
        <v>-4898675.2942472892</v>
      </c>
      <c r="H274" s="6">
        <f t="shared" si="60"/>
        <v>-7.9554494828959629E-4</v>
      </c>
      <c r="J274" s="9">
        <f t="shared" si="61"/>
        <v>874.7135078579081</v>
      </c>
      <c r="K274" s="8">
        <f t="shared" ref="K274:K317" si="68">2*$G$11*$C$3*(POWER($C$2/B274,1.5)*(SQRT(4*$G$10*A274/$C$2/$C$2/PI())*EXP(-POWER(B274-$C$2,2)/4/$G$10/A274)+ERFC((B274-$C$2)/SQRT(4*$G$10*A274)))-POWER($C$2/B274,2)*SQRT(4*$G$10*A274/$C$2/$C$2/PI()))+2*$G$11*$C$3*((1/8)*SQRT($C$2/B274)*(1-$C$2/B274)*(SQRT(4*$G$10*A274/$C$2/$C$2/PI())*EXP(-POWER(B274-$C$2,2)/4/$G$10/A274)-(B274/$C$2-1)*ERFC((B274-$C$2)/SQRT(4*$G$10*A274))))</f>
        <v>-874.7135078579081</v>
      </c>
      <c r="L274" s="9">
        <f t="shared" ref="L274:L317" si="69">2*$G$11*($C$2*$C$3/2/$G$2)*(POWER($C$2/B274,0.5)*(SQRT(4*$G$10*A274/$C$2/$C$2/PI())*EXP(-POWER(B274-$C$2,2)/4/$G$10/A274)-(B274/$C$2-1)*ERFC((B274-$C$2)/SQRT(4*$G$10*A274)))-POWER($C$2/B274,1)*SQRT(4*$G$10*A274/$C$2/$C$2/PI()))</f>
        <v>-3.6650495979245527E-7</v>
      </c>
      <c r="M274" s="9">
        <f t="shared" si="62"/>
        <v>1000000</v>
      </c>
      <c r="O274" s="11">
        <f t="shared" si="63"/>
        <v>-329911.10133470892</v>
      </c>
      <c r="P274" s="11">
        <f t="shared" ref="P274:P317" si="70">$C$11*(-1+4*($G$9-$G$8)/(1-$G$8)*SQRT($C$2/B274)*ERFC((B274-$C$2)/SQRT(4*$G$10*A274))-3*POWER($C$2/B274,4))*COS(2*C274)</f>
        <v>-2201655.9576616767</v>
      </c>
      <c r="Q274" s="11">
        <f t="shared" ref="Q274:Q317" si="71">$C$2*$C$11/2/$G$2*(4*(1-$G$9)*$C$2/B274-POWER($C$2/B274,3))*COS(2*C274)</f>
        <v>6.4216117007726708E-4</v>
      </c>
      <c r="R274" s="11">
        <f t="shared" si="64"/>
        <v>578389.67426972976</v>
      </c>
      <c r="U274" s="12">
        <f t="shared" si="65"/>
        <v>-1430361.0935795614</v>
      </c>
      <c r="V274" s="12">
        <f t="shared" si="66"/>
        <v>-7101205.9654168244</v>
      </c>
      <c r="W274" s="12">
        <f t="shared" ref="W274:W317" si="72">(Q274+L274+H274)</f>
        <v>-1.5375028317212163E-4</v>
      </c>
      <c r="X274" s="12">
        <f t="shared" si="67"/>
        <v>1578389.6742697298</v>
      </c>
      <c r="Y274" s="4"/>
    </row>
    <row r="275" spans="1:25">
      <c r="A275" s="2">
        <f t="shared" ref="A275:A317" si="73">A274</f>
        <v>3.0000000000000001E-3</v>
      </c>
      <c r="B275" s="2">
        <f t="shared" ref="B275:B317" si="74">B274+0.001</f>
        <v>1.2579999999999716</v>
      </c>
      <c r="C275" s="4">
        <v>0</v>
      </c>
      <c r="D275" s="4"/>
      <c r="E275" s="4"/>
      <c r="F275" s="6">
        <f t="shared" ref="F275:F317" si="75">-$C$10*(1-$C$2*$C$2/B275/B275)</f>
        <v>-1104342.0676824851</v>
      </c>
      <c r="G275" s="7">
        <f t="shared" ref="G275:G317" si="76">-$C$10*(1+$C$2*$C$2/B275/B275)</f>
        <v>-4895657.9323175149</v>
      </c>
      <c r="H275" s="6">
        <f t="shared" ref="H275:H317" si="77">-$C$10*$C$2*$C$2/2/$G$2/B275</f>
        <v>-7.9491255961845991E-4</v>
      </c>
      <c r="J275" s="9">
        <f t="shared" ref="J275:J317" si="78">-2*$G$11*$C$3*(POWER($C$2/B275,1.5)*(SQRT(4*$G$10*A275/$C$2/$C$2/PI())*EXP(-POWER(B275-$C$2,2)/4/$G$10/A275)-(B275/$C$2-1)*ERFC((B275-$C$2)/SQRT(4*$G$10*A275)))-POWER($C$2/B275,2)*SQRT(4*$G$10*A275/$C$2/$C$2/PI()))</f>
        <v>873.32341907017974</v>
      </c>
      <c r="K275" s="8">
        <f t="shared" si="68"/>
        <v>-873.32341907017974</v>
      </c>
      <c r="L275" s="9">
        <f t="shared" si="69"/>
        <v>-3.6621362039675383E-7</v>
      </c>
      <c r="M275" s="9">
        <f t="shared" ref="M275:M317" si="79">$C$3*(1-SQRT($C$2/B275)*ERFC((B275-$C$2)/SQRT(4*$G$10*A275))-(1/8)*SQRT($C$2/B275)*(1-($C$2/B275))*(SQRT(4*$G$10*A275/$C$2/$C$2/PI())*EXP(-POWER(B275-$C$2,2)/4/$G$10/A275)-(B275/$C$2-1)*ERFC((B275-$C$2)/SQRT(4*$G$10*A275))))</f>
        <v>1000000</v>
      </c>
      <c r="O275" s="11">
        <f t="shared" ref="O275:O317" si="80">$C$11*(1-4*POWER($C$2/B275,2)+3*POWER($C$2/B275,4))*COS(2*C277)</f>
        <v>-329704.24430391443</v>
      </c>
      <c r="P275" s="11">
        <f t="shared" si="70"/>
        <v>-2197839.6654527723</v>
      </c>
      <c r="Q275" s="11">
        <f t="shared" si="71"/>
        <v>6.4191721241952813E-4</v>
      </c>
      <c r="R275" s="11">
        <f t="shared" ref="R275:R317" si="81">$C$11*4/3*$G$7*(1+$G$9)*(-SQRT($C$2/B275)*ERFC((B275-$C$2)/SQRT(4*$G$10*A275))+POWER($C$2/B275,2))*COS(2*C275)</f>
        <v>577470.50131319324</v>
      </c>
      <c r="U275" s="12">
        <f t="shared" ref="U275:U317" si="82">O275+J275+F275</f>
        <v>-1433172.9885673295</v>
      </c>
      <c r="V275" s="12">
        <f t="shared" ref="V275:V317" si="83">P275+K275+G275</f>
        <v>-7094370.9211893575</v>
      </c>
      <c r="W275" s="12">
        <f t="shared" si="72"/>
        <v>-1.5336156081932856E-4</v>
      </c>
      <c r="X275" s="12">
        <f t="shared" ref="X275:X317" si="84">R275+M275</f>
        <v>1577470.5013131932</v>
      </c>
      <c r="Y275" s="4"/>
    </row>
    <row r="276" spans="1:25">
      <c r="A276" s="2">
        <f t="shared" si="73"/>
        <v>3.0000000000000001E-3</v>
      </c>
      <c r="B276" s="2">
        <f t="shared" si="74"/>
        <v>1.2589999999999715</v>
      </c>
      <c r="C276" s="4">
        <v>0</v>
      </c>
      <c r="D276" s="4"/>
      <c r="E276" s="4"/>
      <c r="F276" s="6">
        <f t="shared" si="75"/>
        <v>-1107352.242566698</v>
      </c>
      <c r="G276" s="7">
        <f t="shared" si="76"/>
        <v>-4892647.7574333018</v>
      </c>
      <c r="H276" s="6">
        <f t="shared" si="77"/>
        <v>-7.9428117553615785E-4</v>
      </c>
      <c r="J276" s="9">
        <f t="shared" si="78"/>
        <v>871.93664133087191</v>
      </c>
      <c r="K276" s="8">
        <f t="shared" si="68"/>
        <v>-871.93664133087191</v>
      </c>
      <c r="L276" s="9">
        <f t="shared" si="69"/>
        <v>-3.6592274381184766E-7</v>
      </c>
      <c r="M276" s="9">
        <f t="shared" si="79"/>
        <v>1000000</v>
      </c>
      <c r="O276" s="11">
        <f t="shared" si="80"/>
        <v>-329491.83200530021</v>
      </c>
      <c r="P276" s="11">
        <f t="shared" si="70"/>
        <v>-2194038.5112391021</v>
      </c>
      <c r="Q276" s="11">
        <f t="shared" si="71"/>
        <v>6.4167300802207329E-4</v>
      </c>
      <c r="R276" s="11">
        <f t="shared" si="81"/>
        <v>576553.51773203525</v>
      </c>
      <c r="U276" s="12">
        <f t="shared" si="82"/>
        <v>-1435972.1379306673</v>
      </c>
      <c r="V276" s="12">
        <f t="shared" si="83"/>
        <v>-7087558.2053137347</v>
      </c>
      <c r="W276" s="12">
        <f t="shared" si="72"/>
        <v>-1.5297409025789637E-4</v>
      </c>
      <c r="X276" s="12">
        <f t="shared" si="84"/>
        <v>1576553.5177320354</v>
      </c>
      <c r="Y276" s="4"/>
    </row>
    <row r="277" spans="1:25">
      <c r="A277" s="2">
        <f t="shared" si="73"/>
        <v>3.0000000000000001E-3</v>
      </c>
      <c r="B277" s="2">
        <f t="shared" si="74"/>
        <v>1.2599999999999714</v>
      </c>
      <c r="C277" s="4">
        <v>0</v>
      </c>
      <c r="D277" s="4"/>
      <c r="E277" s="4"/>
      <c r="F277" s="6">
        <f t="shared" si="75"/>
        <v>-1110355.2532123101</v>
      </c>
      <c r="G277" s="7">
        <f t="shared" si="76"/>
        <v>-4889644.7467876896</v>
      </c>
      <c r="H277" s="6">
        <f t="shared" si="77"/>
        <v>-7.9365079365081176E-4</v>
      </c>
      <c r="J277" s="9">
        <f t="shared" si="78"/>
        <v>870.55316413289268</v>
      </c>
      <c r="K277" s="8">
        <f t="shared" si="68"/>
        <v>-870.55316413289268</v>
      </c>
      <c r="L277" s="9">
        <f t="shared" si="69"/>
        <v>-3.6563232893580661E-7</v>
      </c>
      <c r="M277" s="9">
        <f t="shared" si="79"/>
        <v>1000000</v>
      </c>
      <c r="O277" s="11">
        <f t="shared" si="80"/>
        <v>-329273.90602948226</v>
      </c>
      <c r="P277" s="11">
        <f t="shared" si="70"/>
        <v>-2190252.4230207708</v>
      </c>
      <c r="Q277" s="11">
        <f t="shared" si="71"/>
        <v>6.414285594835736E-4</v>
      </c>
      <c r="R277" s="11">
        <f t="shared" si="81"/>
        <v>575638.71657861711</v>
      </c>
      <c r="U277" s="12">
        <f t="shared" si="82"/>
        <v>-1438758.6060776594</v>
      </c>
      <c r="V277" s="12">
        <f t="shared" si="83"/>
        <v>-7080767.7229725933</v>
      </c>
      <c r="W277" s="12">
        <f t="shared" si="72"/>
        <v>-1.52587866496174E-4</v>
      </c>
      <c r="X277" s="12">
        <f t="shared" si="84"/>
        <v>1575638.7165786172</v>
      </c>
      <c r="Y277" s="4"/>
    </row>
    <row r="278" spans="1:25">
      <c r="A278" s="2">
        <f t="shared" si="73"/>
        <v>3.0000000000000001E-3</v>
      </c>
      <c r="B278" s="2">
        <f t="shared" si="74"/>
        <v>1.2609999999999713</v>
      </c>
      <c r="C278" s="4">
        <v>0</v>
      </c>
      <c r="D278" s="4"/>
      <c r="E278" s="4"/>
      <c r="F278" s="6">
        <f t="shared" si="75"/>
        <v>-1113351.1223358873</v>
      </c>
      <c r="G278" s="7">
        <f t="shared" si="76"/>
        <v>-4886648.8776641125</v>
      </c>
      <c r="H278" s="6">
        <f t="shared" si="77"/>
        <v>-7.9302141157813072E-4</v>
      </c>
      <c r="J278" s="9">
        <f t="shared" si="78"/>
        <v>869.17297701079383</v>
      </c>
      <c r="K278" s="8">
        <f t="shared" si="68"/>
        <v>-869.17297701079383</v>
      </c>
      <c r="L278" s="9">
        <f t="shared" si="69"/>
        <v>-3.6534237467019528E-7</v>
      </c>
      <c r="M278" s="9">
        <f t="shared" si="79"/>
        <v>1000000</v>
      </c>
      <c r="O278" s="11">
        <f t="shared" si="80"/>
        <v>-329050.5076883983</v>
      </c>
      <c r="P278" s="11">
        <f t="shared" si="70"/>
        <v>-2186481.3291970855</v>
      </c>
      <c r="Q278" s="11">
        <f t="shared" si="71"/>
        <v>6.4118386938649241E-4</v>
      </c>
      <c r="R278" s="11">
        <f t="shared" si="81"/>
        <v>574726.09093283629</v>
      </c>
      <c r="U278" s="12">
        <f t="shared" si="82"/>
        <v>-1441532.4570472748</v>
      </c>
      <c r="V278" s="12">
        <f t="shared" si="83"/>
        <v>-7073999.3798382087</v>
      </c>
      <c r="W278" s="12">
        <f t="shared" si="72"/>
        <v>-1.5220288456630848E-4</v>
      </c>
      <c r="X278" s="12">
        <f t="shared" si="84"/>
        <v>1574726.0909328363</v>
      </c>
      <c r="Y278" s="4"/>
    </row>
    <row r="279" spans="1:25">
      <c r="A279" s="2">
        <f t="shared" si="73"/>
        <v>3.0000000000000001E-3</v>
      </c>
      <c r="B279" s="2">
        <f t="shared" si="74"/>
        <v>1.2619999999999711</v>
      </c>
      <c r="C279" s="4">
        <v>0</v>
      </c>
      <c r="D279" s="4"/>
      <c r="E279" s="4"/>
      <c r="F279" s="6">
        <f t="shared" si="75"/>
        <v>-1116339.8725640276</v>
      </c>
      <c r="G279" s="7">
        <f t="shared" si="76"/>
        <v>-4883660.1274359729</v>
      </c>
      <c r="H279" s="6">
        <f t="shared" si="77"/>
        <v>-7.9239302694138105E-4</v>
      </c>
      <c r="J279" s="9">
        <f t="shared" si="78"/>
        <v>867.79606954057579</v>
      </c>
      <c r="K279" s="8">
        <f t="shared" si="68"/>
        <v>-867.79606954057579</v>
      </c>
      <c r="L279" s="9">
        <f t="shared" si="69"/>
        <v>-3.6505287992006055E-7</v>
      </c>
      <c r="M279" s="9">
        <f t="shared" si="79"/>
        <v>1000000</v>
      </c>
      <c r="O279" s="11">
        <f t="shared" si="80"/>
        <v>-328821.6780172619</v>
      </c>
      <c r="P279" s="11">
        <f t="shared" si="70"/>
        <v>-2182725.1585640348</v>
      </c>
      <c r="Q279" s="11">
        <f t="shared" si="71"/>
        <v>6.4093894029718644E-4</v>
      </c>
      <c r="R279" s="11">
        <f t="shared" si="81"/>
        <v>573815.63390199735</v>
      </c>
      <c r="U279" s="12">
        <f t="shared" si="82"/>
        <v>-1444293.7545117489</v>
      </c>
      <c r="V279" s="12">
        <f t="shared" si="83"/>
        <v>-7067253.0820695478</v>
      </c>
      <c r="W279" s="12">
        <f t="shared" si="72"/>
        <v>-1.5181913952411468E-4</v>
      </c>
      <c r="X279" s="12">
        <f t="shared" si="84"/>
        <v>1573815.6339019975</v>
      </c>
      <c r="Y279" s="4"/>
    </row>
    <row r="280" spans="1:25">
      <c r="A280" s="2">
        <f t="shared" si="73"/>
        <v>3.0000000000000001E-3</v>
      </c>
      <c r="B280" s="2">
        <f t="shared" si="74"/>
        <v>1.262999999999971</v>
      </c>
      <c r="C280" s="4">
        <v>0</v>
      </c>
      <c r="D280" s="4"/>
      <c r="E280" s="4"/>
      <c r="F280" s="6">
        <f t="shared" si="75"/>
        <v>-1119321.5264337901</v>
      </c>
      <c r="G280" s="7">
        <f t="shared" si="76"/>
        <v>-4880678.4735662099</v>
      </c>
      <c r="H280" s="6">
        <f t="shared" si="77"/>
        <v>-7.9176563737135626E-4</v>
      </c>
      <c r="J280" s="9">
        <f t="shared" si="78"/>
        <v>866.42243133948875</v>
      </c>
      <c r="K280" s="8">
        <f t="shared" si="68"/>
        <v>-866.42243133948875</v>
      </c>
      <c r="L280" s="9">
        <f t="shared" si="69"/>
        <v>-3.6476384359391638E-7</v>
      </c>
      <c r="M280" s="9">
        <f t="shared" si="79"/>
        <v>1000000</v>
      </c>
      <c r="O280" s="11">
        <f t="shared" si="80"/>
        <v>-328587.45777650358</v>
      </c>
      <c r="P280" s="11">
        <f t="shared" si="70"/>
        <v>-2178983.8403117764</v>
      </c>
      <c r="Q280" s="11">
        <f t="shared" si="71"/>
        <v>6.4069377476600744E-4</v>
      </c>
      <c r="R280" s="11">
        <f t="shared" si="81"/>
        <v>572907.33862068085</v>
      </c>
      <c r="U280" s="12">
        <f t="shared" si="82"/>
        <v>-1447042.5617789542</v>
      </c>
      <c r="V280" s="12">
        <f t="shared" si="83"/>
        <v>-7060528.7363093253</v>
      </c>
      <c r="W280" s="12">
        <f t="shared" si="72"/>
        <v>-1.5143662644894276E-4</v>
      </c>
      <c r="X280" s="12">
        <f t="shared" si="84"/>
        <v>1572907.3386206808</v>
      </c>
      <c r="Y280" s="4"/>
    </row>
    <row r="281" spans="1:25">
      <c r="A281" s="2">
        <f t="shared" si="73"/>
        <v>3.0000000000000001E-3</v>
      </c>
      <c r="B281" s="2">
        <f t="shared" si="74"/>
        <v>1.2639999999999709</v>
      </c>
      <c r="C281" s="4">
        <v>0</v>
      </c>
      <c r="D281" s="4"/>
      <c r="E281" s="4"/>
      <c r="F281" s="6">
        <f t="shared" si="75"/>
        <v>-1122296.1063931198</v>
      </c>
      <c r="G281" s="7">
        <f t="shared" si="76"/>
        <v>-4877703.8936068797</v>
      </c>
      <c r="H281" s="6">
        <f t="shared" si="77"/>
        <v>-7.9113924050634732E-4</v>
      </c>
      <c r="J281" s="9">
        <f t="shared" si="78"/>
        <v>865.05205206583798</v>
      </c>
      <c r="K281" s="8">
        <f t="shared" si="68"/>
        <v>-865.05205206583798</v>
      </c>
      <c r="L281" s="9">
        <f t="shared" si="69"/>
        <v>-3.6447526460373133E-7</v>
      </c>
      <c r="M281" s="9">
        <f t="shared" si="79"/>
        <v>1000000</v>
      </c>
      <c r="O281" s="11">
        <f t="shared" si="80"/>
        <v>-328347.88745369425</v>
      </c>
      <c r="P281" s="11">
        <f t="shared" si="70"/>
        <v>-2175257.3040221464</v>
      </c>
      <c r="Q281" s="11">
        <f t="shared" si="71"/>
        <v>6.4044837532740301E-4</v>
      </c>
      <c r="R281" s="11">
        <f t="shared" si="81"/>
        <v>572001.19825061399</v>
      </c>
      <c r="U281" s="12">
        <f t="shared" si="82"/>
        <v>-1449778.9417947482</v>
      </c>
      <c r="V281" s="12">
        <f t="shared" si="83"/>
        <v>-7053826.2496810919</v>
      </c>
      <c r="W281" s="12">
        <f t="shared" si="72"/>
        <v>-1.5105534044354801E-4</v>
      </c>
      <c r="X281" s="12">
        <f t="shared" si="84"/>
        <v>1572001.1982506141</v>
      </c>
      <c r="Y281" s="4"/>
    </row>
    <row r="282" spans="1:25">
      <c r="A282" s="2">
        <f t="shared" si="73"/>
        <v>3.0000000000000001E-3</v>
      </c>
      <c r="B282" s="2">
        <f t="shared" si="74"/>
        <v>1.2649999999999708</v>
      </c>
      <c r="C282" s="4">
        <v>0</v>
      </c>
      <c r="D282" s="4"/>
      <c r="E282" s="4"/>
      <c r="F282" s="6">
        <f t="shared" si="75"/>
        <v>-1125263.6348012697</v>
      </c>
      <c r="G282" s="7">
        <f t="shared" si="76"/>
        <v>-4874736.3651987305</v>
      </c>
      <c r="H282" s="6">
        <f t="shared" si="77"/>
        <v>-7.9051383399211307E-4</v>
      </c>
      <c r="J282" s="9">
        <f t="shared" si="78"/>
        <v>863.68492141878869</v>
      </c>
      <c r="K282" s="8">
        <f t="shared" si="68"/>
        <v>-863.68492141878869</v>
      </c>
      <c r="L282" s="9">
        <f t="shared" si="69"/>
        <v>-3.6418714186491417E-7</v>
      </c>
      <c r="M282" s="9">
        <f t="shared" si="79"/>
        <v>1000000</v>
      </c>
      <c r="O282" s="11">
        <f t="shared" si="80"/>
        <v>-328103.00726545806</v>
      </c>
      <c r="P282" s="11">
        <f t="shared" si="70"/>
        <v>-2171545.4796661823</v>
      </c>
      <c r="Q282" s="11">
        <f t="shared" si="71"/>
        <v>6.4020274450001641E-4</v>
      </c>
      <c r="R282" s="11">
        <f t="shared" si="81"/>
        <v>571097.20598054212</v>
      </c>
      <c r="U282" s="12">
        <f t="shared" si="82"/>
        <v>-1452502.9571453091</v>
      </c>
      <c r="V282" s="12">
        <f t="shared" si="83"/>
        <v>-7047145.5297863316</v>
      </c>
      <c r="W282" s="12">
        <f t="shared" si="72"/>
        <v>-1.5067527663396158E-4</v>
      </c>
      <c r="X282" s="12">
        <f t="shared" si="84"/>
        <v>1571097.2059805421</v>
      </c>
      <c r="Y282" s="4"/>
    </row>
    <row r="283" spans="1:25">
      <c r="A283" s="2">
        <f t="shared" si="73"/>
        <v>3.0000000000000001E-3</v>
      </c>
      <c r="B283" s="2">
        <f t="shared" si="74"/>
        <v>1.2659999999999707</v>
      </c>
      <c r="C283" s="4">
        <v>0</v>
      </c>
      <c r="D283" s="4"/>
      <c r="E283" s="4"/>
      <c r="F283" s="6">
        <f t="shared" si="75"/>
        <v>-1128224.13392922</v>
      </c>
      <c r="G283" s="7">
        <f t="shared" si="76"/>
        <v>-4871775.86607078</v>
      </c>
      <c r="H283" s="6">
        <f t="shared" si="77"/>
        <v>-7.8988941548185085E-4</v>
      </c>
      <c r="J283" s="9">
        <f t="shared" si="78"/>
        <v>862.321029138173</v>
      </c>
      <c r="K283" s="8">
        <f t="shared" si="68"/>
        <v>-862.321029138173</v>
      </c>
      <c r="L283" s="9">
        <f t="shared" si="69"/>
        <v>-3.6389947429630062E-7</v>
      </c>
      <c r="M283" s="9">
        <f t="shared" si="79"/>
        <v>1000000</v>
      </c>
      <c r="O283" s="11">
        <f t="shared" si="80"/>
        <v>-327852.8571593673</v>
      </c>
      <c r="P283" s="11">
        <f t="shared" si="70"/>
        <v>-2167848.2976016733</v>
      </c>
      <c r="Q283" s="11">
        <f t="shared" si="71"/>
        <v>6.3995688478678584E-4</v>
      </c>
      <c r="R283" s="11">
        <f t="shared" si="81"/>
        <v>570195.355026101</v>
      </c>
      <c r="U283" s="12">
        <f t="shared" si="82"/>
        <v>-1455214.670059449</v>
      </c>
      <c r="V283" s="12">
        <f t="shared" si="83"/>
        <v>-7040486.4847015915</v>
      </c>
      <c r="W283" s="12">
        <f t="shared" si="72"/>
        <v>-1.5029643016936135E-4</v>
      </c>
      <c r="X283" s="12">
        <f t="shared" si="84"/>
        <v>1570195.355026101</v>
      </c>
      <c r="Y283" s="4"/>
    </row>
    <row r="284" spans="1:25">
      <c r="A284" s="2">
        <f t="shared" si="73"/>
        <v>3.0000000000000001E-3</v>
      </c>
      <c r="B284" s="2">
        <f t="shared" si="74"/>
        <v>1.2669999999999706</v>
      </c>
      <c r="C284" s="4">
        <v>0</v>
      </c>
      <c r="D284" s="4"/>
      <c r="E284" s="4"/>
      <c r="F284" s="6">
        <f t="shared" si="75"/>
        <v>-1131177.6259600988</v>
      </c>
      <c r="G284" s="7">
        <f t="shared" si="76"/>
        <v>-4868822.3740399014</v>
      </c>
      <c r="H284" s="6">
        <f t="shared" si="77"/>
        <v>-7.892659826361667E-4</v>
      </c>
      <c r="J284" s="9">
        <f t="shared" si="78"/>
        <v>860.96036500429614</v>
      </c>
      <c r="K284" s="8">
        <f t="shared" si="68"/>
        <v>-860.96036500429614</v>
      </c>
      <c r="L284" s="9">
        <f t="shared" si="69"/>
        <v>-3.6361226082013928E-7</v>
      </c>
      <c r="M284" s="9">
        <f t="shared" si="79"/>
        <v>1000000</v>
      </c>
      <c r="O284" s="11">
        <f t="shared" si="80"/>
        <v>-327597.47681582405</v>
      </c>
      <c r="P284" s="11">
        <f t="shared" si="70"/>
        <v>-2164165.6885707108</v>
      </c>
      <c r="Q284" s="11">
        <f t="shared" si="71"/>
        <v>6.3971079867504324E-4</v>
      </c>
      <c r="R284" s="11">
        <f t="shared" si="81"/>
        <v>569295.63862968807</v>
      </c>
      <c r="U284" s="12">
        <f t="shared" si="82"/>
        <v>-1457914.1424109186</v>
      </c>
      <c r="V284" s="12">
        <f t="shared" si="83"/>
        <v>-7033849.0229756162</v>
      </c>
      <c r="W284" s="12">
        <f t="shared" si="72"/>
        <v>-1.499187962219436E-4</v>
      </c>
      <c r="X284" s="12">
        <f t="shared" si="84"/>
        <v>1569295.638629688</v>
      </c>
      <c r="Y284" s="4"/>
    </row>
    <row r="285" spans="1:25">
      <c r="A285" s="2">
        <f t="shared" si="73"/>
        <v>3.0000000000000001E-3</v>
      </c>
      <c r="B285" s="2">
        <f t="shared" si="74"/>
        <v>1.2679999999999705</v>
      </c>
      <c r="C285" s="4">
        <v>0</v>
      </c>
      <c r="D285" s="4"/>
      <c r="E285" s="4"/>
      <c r="F285" s="6">
        <f t="shared" si="75"/>
        <v>-1134124.1329895933</v>
      </c>
      <c r="G285" s="7">
        <f t="shared" si="76"/>
        <v>-4865875.8670104071</v>
      </c>
      <c r="H285" s="6">
        <f t="shared" si="77"/>
        <v>-7.886435331230468E-4</v>
      </c>
      <c r="J285" s="9">
        <f t="shared" si="78"/>
        <v>859.60291883774721</v>
      </c>
      <c r="K285" s="8">
        <f t="shared" si="68"/>
        <v>-859.60291883774721</v>
      </c>
      <c r="L285" s="9">
        <f t="shared" si="69"/>
        <v>-3.6332550036207931E-7</v>
      </c>
      <c r="M285" s="9">
        <f t="shared" si="79"/>
        <v>1000000</v>
      </c>
      <c r="O285" s="11">
        <f t="shared" si="80"/>
        <v>-327336.90564993001</v>
      </c>
      <c r="P285" s="11">
        <f t="shared" si="70"/>
        <v>-2160497.583697279</v>
      </c>
      <c r="Q285" s="11">
        <f t="shared" si="71"/>
        <v>6.3946448863661171E-4</v>
      </c>
      <c r="R285" s="11">
        <f t="shared" si="81"/>
        <v>568398.05006033846</v>
      </c>
      <c r="U285" s="12">
        <f t="shared" si="82"/>
        <v>-1460601.4357206856</v>
      </c>
      <c r="V285" s="12">
        <f t="shared" si="83"/>
        <v>-7027233.0536265243</v>
      </c>
      <c r="W285" s="12">
        <f t="shared" si="72"/>
        <v>-1.4954236998679718E-4</v>
      </c>
      <c r="X285" s="12">
        <f t="shared" si="84"/>
        <v>1568398.0500603383</v>
      </c>
      <c r="Y285" s="4"/>
    </row>
    <row r="286" spans="1:25">
      <c r="A286" s="2">
        <f t="shared" si="73"/>
        <v>3.0000000000000001E-3</v>
      </c>
      <c r="B286" s="2">
        <f t="shared" si="74"/>
        <v>1.2689999999999704</v>
      </c>
      <c r="C286" s="4">
        <v>0</v>
      </c>
      <c r="D286" s="4"/>
      <c r="E286" s="4"/>
      <c r="F286" s="6">
        <f t="shared" si="75"/>
        <v>-1137063.6770263687</v>
      </c>
      <c r="G286" s="7">
        <f t="shared" si="76"/>
        <v>-4862936.3229736313</v>
      </c>
      <c r="H286" s="6">
        <f t="shared" si="77"/>
        <v>-7.8802206461782767E-4</v>
      </c>
      <c r="J286" s="9">
        <f t="shared" si="78"/>
        <v>858.2486804992061</v>
      </c>
      <c r="K286" s="8">
        <f t="shared" si="68"/>
        <v>-858.2486804992061</v>
      </c>
      <c r="L286" s="9">
        <f t="shared" si="69"/>
        <v>-3.630391918511557E-7</v>
      </c>
      <c r="M286" s="9">
        <f t="shared" si="79"/>
        <v>1000000</v>
      </c>
      <c r="O286" s="11">
        <f t="shared" si="80"/>
        <v>-327071.18281333701</v>
      </c>
      <c r="P286" s="11">
        <f t="shared" si="70"/>
        <v>-2156843.914484838</v>
      </c>
      <c r="Q286" s="11">
        <f t="shared" si="71"/>
        <v>6.392179571279036E-4</v>
      </c>
      <c r="R286" s="11">
        <f t="shared" si="81"/>
        <v>567502.58261359623</v>
      </c>
      <c r="U286" s="12">
        <f t="shared" si="82"/>
        <v>-1463276.6111592064</v>
      </c>
      <c r="V286" s="12">
        <f t="shared" si="83"/>
        <v>-7020638.4861389687</v>
      </c>
      <c r="W286" s="12">
        <f t="shared" si="72"/>
        <v>-1.491671466817752E-4</v>
      </c>
      <c r="X286" s="12">
        <f t="shared" si="84"/>
        <v>1567502.5826135962</v>
      </c>
      <c r="Y286" s="4"/>
    </row>
    <row r="287" spans="1:25">
      <c r="A287" s="2">
        <f t="shared" si="73"/>
        <v>3.0000000000000001E-3</v>
      </c>
      <c r="B287" s="2">
        <f t="shared" si="74"/>
        <v>1.2699999999999703</v>
      </c>
      <c r="C287" s="4">
        <v>0</v>
      </c>
      <c r="D287" s="4"/>
      <c r="E287" s="4"/>
      <c r="F287" s="6">
        <f t="shared" si="75"/>
        <v>-1139996.2799924726</v>
      </c>
      <c r="G287" s="7">
        <f t="shared" si="76"/>
        <v>-4860003.7200075276</v>
      </c>
      <c r="H287" s="6">
        <f t="shared" si="77"/>
        <v>-7.8740157480316803E-4</v>
      </c>
      <c r="J287" s="9">
        <f t="shared" si="78"/>
        <v>856.89763988925688</v>
      </c>
      <c r="K287" s="8">
        <f t="shared" si="68"/>
        <v>-856.89763988925688</v>
      </c>
      <c r="L287" s="9">
        <f t="shared" si="69"/>
        <v>-3.627533342197769E-7</v>
      </c>
      <c r="M287" s="9">
        <f t="shared" si="79"/>
        <v>1000000</v>
      </c>
      <c r="O287" s="11">
        <f t="shared" si="80"/>
        <v>-326800.34719608963</v>
      </c>
      <c r="P287" s="11">
        <f t="shared" si="70"/>
        <v>-2153204.6128139468</v>
      </c>
      <c r="Q287" s="11">
        <f t="shared" si="71"/>
        <v>6.3897120659001691E-4</v>
      </c>
      <c r="R287" s="11">
        <f t="shared" si="81"/>
        <v>566609.22961139178</v>
      </c>
      <c r="U287" s="12">
        <f t="shared" si="82"/>
        <v>-1465939.7295486729</v>
      </c>
      <c r="V287" s="12">
        <f t="shared" si="83"/>
        <v>-7014065.2304613637</v>
      </c>
      <c r="W287" s="12">
        <f t="shared" si="72"/>
        <v>-1.4879312154737095E-4</v>
      </c>
      <c r="X287" s="12">
        <f t="shared" si="84"/>
        <v>1566609.2296113917</v>
      </c>
      <c r="Y287" s="4"/>
    </row>
    <row r="288" spans="1:25">
      <c r="A288" s="2">
        <f t="shared" si="73"/>
        <v>3.0000000000000001E-3</v>
      </c>
      <c r="B288" s="2">
        <f t="shared" si="74"/>
        <v>1.2709999999999702</v>
      </c>
      <c r="C288" s="4">
        <v>0</v>
      </c>
      <c r="D288" s="4"/>
      <c r="E288" s="4"/>
      <c r="F288" s="6">
        <f t="shared" si="75"/>
        <v>-1142921.9637237503</v>
      </c>
      <c r="G288" s="7">
        <f t="shared" si="76"/>
        <v>-4857078.0362762492</v>
      </c>
      <c r="H288" s="6">
        <f t="shared" si="77"/>
        <v>-7.8678206136901933E-4</v>
      </c>
      <c r="J288" s="9">
        <f t="shared" si="78"/>
        <v>855.54978694819704</v>
      </c>
      <c r="K288" s="8">
        <f t="shared" si="68"/>
        <v>-855.54978694819704</v>
      </c>
      <c r="L288" s="9">
        <f t="shared" si="69"/>
        <v>-3.6246792640371097E-7</v>
      </c>
      <c r="M288" s="9">
        <f t="shared" si="79"/>
        <v>1000000</v>
      </c>
      <c r="O288" s="11">
        <f t="shared" si="80"/>
        <v>-326524.43742844905</v>
      </c>
      <c r="P288" s="11">
        <f t="shared" si="70"/>
        <v>-2149579.6109398836</v>
      </c>
      <c r="Q288" s="11">
        <f t="shared" si="71"/>
        <v>6.3872423944883047E-4</v>
      </c>
      <c r="R288" s="11">
        <f t="shared" si="81"/>
        <v>565717.98440191487</v>
      </c>
      <c r="U288" s="12">
        <f t="shared" si="82"/>
        <v>-1468590.8513652512</v>
      </c>
      <c r="V288" s="12">
        <f t="shared" si="83"/>
        <v>-7007513.1970030814</v>
      </c>
      <c r="W288" s="12">
        <f t="shared" si="72"/>
        <v>-1.484202898465926E-4</v>
      </c>
      <c r="X288" s="12">
        <f t="shared" si="84"/>
        <v>1565717.9844019148</v>
      </c>
      <c r="Y288" s="4"/>
    </row>
    <row r="289" spans="1:25">
      <c r="A289" s="2">
        <f t="shared" si="73"/>
        <v>3.0000000000000001E-3</v>
      </c>
      <c r="B289" s="2">
        <f t="shared" si="74"/>
        <v>1.27199999999997</v>
      </c>
      <c r="C289" s="4">
        <v>0</v>
      </c>
      <c r="D289" s="4"/>
      <c r="E289" s="4"/>
      <c r="F289" s="6">
        <f t="shared" si="75"/>
        <v>-1145840.7499702461</v>
      </c>
      <c r="G289" s="7">
        <f t="shared" si="76"/>
        <v>-4854159.2500297539</v>
      </c>
      <c r="H289" s="6">
        <f t="shared" si="77"/>
        <v>-7.861635220125972E-4</v>
      </c>
      <c r="J289" s="9">
        <f t="shared" si="78"/>
        <v>854.20511165585231</v>
      </c>
      <c r="K289" s="8">
        <f t="shared" si="68"/>
        <v>-854.20511165585231</v>
      </c>
      <c r="L289" s="9">
        <f t="shared" si="69"/>
        <v>-3.6218296734207282E-7</v>
      </c>
      <c r="M289" s="9">
        <f t="shared" si="79"/>
        <v>1000000</v>
      </c>
      <c r="O289" s="11">
        <f t="shared" si="80"/>
        <v>-326243.49188270554</v>
      </c>
      <c r="P289" s="11">
        <f t="shared" si="70"/>
        <v>-2145968.8414902994</v>
      </c>
      <c r="Q289" s="11">
        <f t="shared" si="71"/>
        <v>6.3847705811510022E-4</v>
      </c>
      <c r="R289" s="11">
        <f t="shared" si="81"/>
        <v>564828.84035949304</v>
      </c>
      <c r="U289" s="12">
        <f t="shared" si="82"/>
        <v>-1471230.0367412958</v>
      </c>
      <c r="V289" s="12">
        <f t="shared" si="83"/>
        <v>-7000982.2966317087</v>
      </c>
      <c r="W289" s="12">
        <f t="shared" si="72"/>
        <v>-1.4804864686483905E-4</v>
      </c>
      <c r="X289" s="12">
        <f t="shared" si="84"/>
        <v>1564828.8403594932</v>
      </c>
      <c r="Y289" s="4"/>
    </row>
    <row r="290" spans="1:25">
      <c r="A290" s="2">
        <f t="shared" si="73"/>
        <v>3.0000000000000001E-3</v>
      </c>
      <c r="B290" s="2">
        <f t="shared" si="74"/>
        <v>1.2729999999999699</v>
      </c>
      <c r="C290" s="4">
        <v>0</v>
      </c>
      <c r="D290" s="4"/>
      <c r="E290" s="4"/>
      <c r="F290" s="6">
        <f t="shared" si="75"/>
        <v>-1148752.6603966102</v>
      </c>
      <c r="G290" s="7">
        <f t="shared" si="76"/>
        <v>-4851247.3396033896</v>
      </c>
      <c r="H290" s="6">
        <f t="shared" si="77"/>
        <v>-7.8554595443835324E-4</v>
      </c>
      <c r="J290" s="9">
        <f t="shared" si="78"/>
        <v>852.86360403138895</v>
      </c>
      <c r="K290" s="8">
        <f t="shared" si="68"/>
        <v>-852.86360403138895</v>
      </c>
      <c r="L290" s="9">
        <f t="shared" si="69"/>
        <v>-3.6189845597731084E-7</v>
      </c>
      <c r="M290" s="9">
        <f t="shared" si="79"/>
        <v>1000000</v>
      </c>
      <c r="O290" s="11">
        <f t="shared" si="80"/>
        <v>-325957.54867497686</v>
      </c>
      <c r="P290" s="11">
        <f t="shared" si="70"/>
        <v>-2142372.2374628759</v>
      </c>
      <c r="Q290" s="11">
        <f t="shared" si="71"/>
        <v>6.3822966498455389E-4</v>
      </c>
      <c r="R290" s="11">
        <f t="shared" si="81"/>
        <v>563941.79088446673</v>
      </c>
      <c r="U290" s="12">
        <f t="shared" si="82"/>
        <v>-1473857.3454675556</v>
      </c>
      <c r="V290" s="12">
        <f t="shared" si="83"/>
        <v>-6994472.4406702965</v>
      </c>
      <c r="W290" s="12">
        <f t="shared" si="72"/>
        <v>-1.4767818790977665E-4</v>
      </c>
      <c r="X290" s="12">
        <f t="shared" si="84"/>
        <v>1563941.7908844668</v>
      </c>
      <c r="Y290" s="4"/>
    </row>
    <row r="291" spans="1:25">
      <c r="A291" s="2">
        <f t="shared" si="73"/>
        <v>3.0000000000000001E-3</v>
      </c>
      <c r="B291" s="2">
        <f t="shared" si="74"/>
        <v>1.2739999999999698</v>
      </c>
      <c r="C291" s="4">
        <v>0</v>
      </c>
      <c r="D291" s="4"/>
      <c r="E291" s="4"/>
      <c r="F291" s="6">
        <f t="shared" si="75"/>
        <v>-1151657.7165825001</v>
      </c>
      <c r="G291" s="7">
        <f t="shared" si="76"/>
        <v>-4848342.2834175006</v>
      </c>
      <c r="H291" s="6">
        <f t="shared" si="77"/>
        <v>-7.8492935635794637E-4</v>
      </c>
      <c r="J291" s="9">
        <f t="shared" si="78"/>
        <v>851.52525413312924</v>
      </c>
      <c r="K291" s="8">
        <f t="shared" si="68"/>
        <v>-851.52525413312924</v>
      </c>
      <c r="L291" s="9">
        <f t="shared" si="69"/>
        <v>-3.6161439125519368E-7</v>
      </c>
      <c r="M291" s="9">
        <f t="shared" si="79"/>
        <v>1000000</v>
      </c>
      <c r="O291" s="11">
        <f t="shared" si="80"/>
        <v>-325666.6456669941</v>
      </c>
      <c r="P291" s="11">
        <f t="shared" si="70"/>
        <v>-2138789.732223006</v>
      </c>
      <c r="Q291" s="11">
        <f t="shared" si="71"/>
        <v>6.3798206243798387E-4</v>
      </c>
      <c r="R291" s="11">
        <f t="shared" si="81"/>
        <v>563056.82940306817</v>
      </c>
      <c r="U291" s="12">
        <f t="shared" si="82"/>
        <v>-1476472.8369953611</v>
      </c>
      <c r="V291" s="12">
        <f t="shared" si="83"/>
        <v>-6987983.5408946397</v>
      </c>
      <c r="W291" s="12">
        <f t="shared" si="72"/>
        <v>-1.4730890831121766E-4</v>
      </c>
      <c r="X291" s="12">
        <f t="shared" si="84"/>
        <v>1563056.8294030682</v>
      </c>
      <c r="Y291" s="4"/>
    </row>
    <row r="292" spans="1:25">
      <c r="A292" s="2">
        <f t="shared" si="73"/>
        <v>3.0000000000000001E-3</v>
      </c>
      <c r="B292" s="2">
        <f t="shared" si="74"/>
        <v>1.2749999999999697</v>
      </c>
      <c r="C292" s="4">
        <v>0</v>
      </c>
      <c r="D292" s="4"/>
      <c r="E292" s="4"/>
      <c r="F292" s="6">
        <f t="shared" si="75"/>
        <v>-1154555.9400229803</v>
      </c>
      <c r="G292" s="7">
        <f t="shared" si="76"/>
        <v>-4845444.0599770192</v>
      </c>
      <c r="H292" s="6">
        <f t="shared" si="77"/>
        <v>-7.8431372549021469E-4</v>
      </c>
      <c r="J292" s="9">
        <f t="shared" si="78"/>
        <v>850.19005205836731</v>
      </c>
      <c r="K292" s="8">
        <f t="shared" si="68"/>
        <v>-850.19005205836731</v>
      </c>
      <c r="L292" s="9">
        <f t="shared" si="69"/>
        <v>-3.6133077212479751E-7</v>
      </c>
      <c r="M292" s="9">
        <f t="shared" si="79"/>
        <v>1000000</v>
      </c>
      <c r="O292" s="11">
        <f t="shared" si="80"/>
        <v>-325370.82046787092</v>
      </c>
      <c r="P292" s="11">
        <f t="shared" si="70"/>
        <v>-2135221.2595014889</v>
      </c>
      <c r="Q292" s="11">
        <f t="shared" si="71"/>
        <v>6.3773425284134242E-4</v>
      </c>
      <c r="R292" s="11">
        <f t="shared" si="81"/>
        <v>562173.9493672984</v>
      </c>
      <c r="U292" s="12">
        <f t="shared" si="82"/>
        <v>-1479076.5704387929</v>
      </c>
      <c r="V292" s="12">
        <f t="shared" si="83"/>
        <v>-6981515.5095305666</v>
      </c>
      <c r="W292" s="12">
        <f t="shared" si="72"/>
        <v>-1.4694080342099707E-4</v>
      </c>
      <c r="X292" s="12">
        <f t="shared" si="84"/>
        <v>1562173.9493672983</v>
      </c>
      <c r="Y292" s="4"/>
    </row>
    <row r="293" spans="1:25">
      <c r="A293" s="2">
        <f t="shared" si="73"/>
        <v>3.0000000000000001E-3</v>
      </c>
      <c r="B293" s="2">
        <f t="shared" si="74"/>
        <v>1.2759999999999696</v>
      </c>
      <c r="C293" s="4">
        <v>0</v>
      </c>
      <c r="D293" s="4"/>
      <c r="E293" s="4"/>
      <c r="F293" s="6">
        <f t="shared" si="75"/>
        <v>-1157447.3521289204</v>
      </c>
      <c r="G293" s="7">
        <f t="shared" si="76"/>
        <v>-4842552.6478710799</v>
      </c>
      <c r="H293" s="6">
        <f t="shared" si="77"/>
        <v>-7.8369905956114725E-4</v>
      </c>
      <c r="J293" s="9">
        <f t="shared" si="78"/>
        <v>848.85798794318498</v>
      </c>
      <c r="K293" s="8">
        <f t="shared" si="68"/>
        <v>-848.85798794318498</v>
      </c>
      <c r="L293" s="9">
        <f t="shared" si="69"/>
        <v>-3.6104759753849276E-7</v>
      </c>
      <c r="M293" s="9">
        <f t="shared" si="79"/>
        <v>1000000</v>
      </c>
      <c r="O293" s="11">
        <f t="shared" si="80"/>
        <v>-325070.11043586378</v>
      </c>
      <c r="P293" s="11">
        <f t="shared" si="70"/>
        <v>-2131666.7533922419</v>
      </c>
      <c r="Q293" s="11">
        <f t="shared" si="71"/>
        <v>6.3748623854583287E-4</v>
      </c>
      <c r="R293" s="11">
        <f t="shared" si="81"/>
        <v>561293.1442548068</v>
      </c>
      <c r="U293" s="12">
        <f t="shared" si="82"/>
        <v>-1481668.604576841</v>
      </c>
      <c r="V293" s="12">
        <f t="shared" si="83"/>
        <v>-6975068.2592512649</v>
      </c>
      <c r="W293" s="12">
        <f t="shared" si="72"/>
        <v>-1.4657386861285286E-4</v>
      </c>
      <c r="X293" s="12">
        <f t="shared" si="84"/>
        <v>1561293.1442548069</v>
      </c>
      <c r="Y293" s="4"/>
    </row>
    <row r="294" spans="1:25">
      <c r="A294" s="2">
        <f t="shared" si="73"/>
        <v>3.0000000000000001E-3</v>
      </c>
      <c r="B294" s="2">
        <f t="shared" si="74"/>
        <v>1.2769999999999695</v>
      </c>
      <c r="C294" s="4">
        <v>0</v>
      </c>
      <c r="D294" s="4"/>
      <c r="E294" s="4"/>
      <c r="F294" s="6">
        <f t="shared" si="75"/>
        <v>-1160331.9742273896</v>
      </c>
      <c r="G294" s="7">
        <f t="shared" si="76"/>
        <v>-4839668.0257726107</v>
      </c>
      <c r="H294" s="6">
        <f t="shared" si="77"/>
        <v>-7.8308535630385587E-4</v>
      </c>
      <c r="J294" s="9">
        <f t="shared" si="78"/>
        <v>847.52905196227175</v>
      </c>
      <c r="K294" s="8">
        <f t="shared" si="68"/>
        <v>-847.52905196227175</v>
      </c>
      <c r="L294" s="9">
        <f t="shared" si="69"/>
        <v>-3.6076486645193171E-7</v>
      </c>
      <c r="M294" s="9">
        <f t="shared" si="79"/>
        <v>1000000</v>
      </c>
      <c r="O294" s="11">
        <f t="shared" si="80"/>
        <v>-324764.55268011597</v>
      </c>
      <c r="P294" s="11">
        <f t="shared" si="70"/>
        <v>-2128126.1483500311</v>
      </c>
      <c r="Q294" s="11">
        <f t="shared" si="71"/>
        <v>6.3723802188800263E-4</v>
      </c>
      <c r="R294" s="11">
        <f t="shared" si="81"/>
        <v>560414.40756877116</v>
      </c>
      <c r="U294" s="12">
        <f t="shared" si="82"/>
        <v>-1484248.9978555432</v>
      </c>
      <c r="V294" s="12">
        <f t="shared" si="83"/>
        <v>-6968641.7031746041</v>
      </c>
      <c r="W294" s="12">
        <f t="shared" si="72"/>
        <v>-1.4620809928230514E-4</v>
      </c>
      <c r="X294" s="12">
        <f t="shared" si="84"/>
        <v>1560414.4075687712</v>
      </c>
      <c r="Y294" s="4"/>
    </row>
    <row r="295" spans="1:25">
      <c r="A295" s="2">
        <f t="shared" si="73"/>
        <v>3.0000000000000001E-3</v>
      </c>
      <c r="B295" s="2">
        <f t="shared" si="74"/>
        <v>1.2779999999999694</v>
      </c>
      <c r="C295" s="4">
        <v>0</v>
      </c>
      <c r="D295" s="4"/>
      <c r="E295" s="4"/>
      <c r="F295" s="6">
        <f t="shared" si="75"/>
        <v>-1163209.8275620507</v>
      </c>
      <c r="G295" s="7">
        <f t="shared" si="76"/>
        <v>-4836790.1724379491</v>
      </c>
      <c r="H295" s="6">
        <f t="shared" si="77"/>
        <v>-7.8247261345854773E-4</v>
      </c>
      <c r="J295" s="9">
        <f t="shared" si="78"/>
        <v>846.20323432874113</v>
      </c>
      <c r="K295" s="8">
        <f t="shared" si="68"/>
        <v>-846.20323432874113</v>
      </c>
      <c r="L295" s="9">
        <f t="shared" si="69"/>
        <v>-3.6048257782403509E-7</v>
      </c>
      <c r="M295" s="9">
        <f t="shared" si="79"/>
        <v>1000000</v>
      </c>
      <c r="O295" s="11">
        <f t="shared" si="80"/>
        <v>-324454.18406238867</v>
      </c>
      <c r="P295" s="11">
        <f t="shared" si="70"/>
        <v>-2124599.3791882107</v>
      </c>
      <c r="Q295" s="11">
        <f t="shared" si="71"/>
        <v>6.3698960518983447E-4</v>
      </c>
      <c r="R295" s="11">
        <f t="shared" si="81"/>
        <v>559537.73283777642</v>
      </c>
      <c r="U295" s="12">
        <f t="shared" si="82"/>
        <v>-1486817.8083901107</v>
      </c>
      <c r="V295" s="12">
        <f t="shared" si="83"/>
        <v>-6962235.7548604887</v>
      </c>
      <c r="W295" s="12">
        <f t="shared" si="72"/>
        <v>-1.4584349084653734E-4</v>
      </c>
      <c r="X295" s="12">
        <f t="shared" si="84"/>
        <v>1559537.7328377764</v>
      </c>
      <c r="Y295" s="4"/>
    </row>
    <row r="296" spans="1:25">
      <c r="A296" s="2">
        <f t="shared" si="73"/>
        <v>3.0000000000000001E-3</v>
      </c>
      <c r="B296" s="2">
        <f t="shared" si="74"/>
        <v>1.2789999999999693</v>
      </c>
      <c r="C296" s="4">
        <v>0</v>
      </c>
      <c r="D296" s="4"/>
      <c r="E296" s="4"/>
      <c r="F296" s="6">
        <f t="shared" si="75"/>
        <v>-1166080.9332935512</v>
      </c>
      <c r="G296" s="7">
        <f t="shared" si="76"/>
        <v>-4833919.0667064488</v>
      </c>
      <c r="H296" s="6">
        <f t="shared" si="77"/>
        <v>-7.8186082877249735E-4</v>
      </c>
      <c r="J296" s="9">
        <f t="shared" si="78"/>
        <v>844.88052529395213</v>
      </c>
      <c r="K296" s="8">
        <f t="shared" si="68"/>
        <v>-844.88052529395213</v>
      </c>
      <c r="L296" s="9">
        <f t="shared" si="69"/>
        <v>-3.602007306169796E-7</v>
      </c>
      <c r="M296" s="9">
        <f t="shared" si="79"/>
        <v>1000000</v>
      </c>
      <c r="O296" s="11">
        <f t="shared" si="80"/>
        <v>-324139.04119878099</v>
      </c>
      <c r="P296" s="11">
        <f t="shared" si="70"/>
        <v>-2121086.381076484</v>
      </c>
      <c r="Q296" s="11">
        <f t="shared" si="71"/>
        <v>6.3674099075883739E-4</v>
      </c>
      <c r="R296" s="11">
        <f t="shared" si="81"/>
        <v>558663.11361569667</v>
      </c>
      <c r="U296" s="12">
        <f t="shared" si="82"/>
        <v>-1489375.0939670382</v>
      </c>
      <c r="V296" s="12">
        <f t="shared" si="83"/>
        <v>-6955850.3283082265</v>
      </c>
      <c r="W296" s="12">
        <f t="shared" si="72"/>
        <v>-1.4548003874427691E-4</v>
      </c>
      <c r="X296" s="12">
        <f t="shared" si="84"/>
        <v>1558663.1136156968</v>
      </c>
      <c r="Y296" s="4"/>
    </row>
    <row r="297" spans="1:25">
      <c r="A297" s="2">
        <f t="shared" si="73"/>
        <v>3.0000000000000001E-3</v>
      </c>
      <c r="B297" s="2">
        <f t="shared" si="74"/>
        <v>1.2799999999999692</v>
      </c>
      <c r="C297" s="4">
        <v>0</v>
      </c>
      <c r="D297" s="4"/>
      <c r="E297" s="4"/>
      <c r="F297" s="6">
        <f t="shared" si="75"/>
        <v>-1168945.3124999118</v>
      </c>
      <c r="G297" s="7">
        <f t="shared" si="76"/>
        <v>-4831054.6875000875</v>
      </c>
      <c r="H297" s="6">
        <f t="shared" si="77"/>
        <v>-7.812500000000188E-4</v>
      </c>
      <c r="J297" s="9">
        <f t="shared" si="78"/>
        <v>843.5609151473293</v>
      </c>
      <c r="K297" s="8">
        <f t="shared" si="68"/>
        <v>-843.5609151473293</v>
      </c>
      <c r="L297" s="9">
        <f t="shared" si="69"/>
        <v>-3.5991932379618512E-7</v>
      </c>
      <c r="M297" s="9">
        <f t="shared" si="79"/>
        <v>1000000</v>
      </c>
      <c r="O297" s="11">
        <f t="shared" si="80"/>
        <v>-323819.16046143579</v>
      </c>
      <c r="P297" s="11">
        <f t="shared" si="70"/>
        <v>-2117587.0895386827</v>
      </c>
      <c r="Q297" s="11">
        <f t="shared" si="71"/>
        <v>6.3649218088813694E-4</v>
      </c>
      <c r="R297" s="11">
        <f t="shared" si="81"/>
        <v>557790.54348157661</v>
      </c>
      <c r="U297" s="12">
        <f t="shared" si="82"/>
        <v>-1491920.9120462001</v>
      </c>
      <c r="V297" s="12">
        <f t="shared" si="83"/>
        <v>-6949485.3379539177</v>
      </c>
      <c r="W297" s="12">
        <f t="shared" si="72"/>
        <v>-1.45117738435678E-4</v>
      </c>
      <c r="X297" s="12">
        <f t="shared" si="84"/>
        <v>1557790.5434815767</v>
      </c>
      <c r="Y297" s="4"/>
    </row>
    <row r="298" spans="1:25">
      <c r="A298" s="2">
        <f t="shared" si="73"/>
        <v>3.0000000000000001E-3</v>
      </c>
      <c r="B298" s="2">
        <f t="shared" si="74"/>
        <v>1.2809999999999691</v>
      </c>
      <c r="C298" s="4">
        <v>0</v>
      </c>
      <c r="D298" s="4"/>
      <c r="E298" s="4"/>
      <c r="F298" s="6">
        <f t="shared" si="75"/>
        <v>-1171802.9861769138</v>
      </c>
      <c r="G298" s="7">
        <f t="shared" si="76"/>
        <v>-4828197.0138230864</v>
      </c>
      <c r="H298" s="6">
        <f t="shared" si="77"/>
        <v>-7.8064012490243885E-4</v>
      </c>
      <c r="J298" s="9">
        <f t="shared" si="78"/>
        <v>842.24439421618456</v>
      </c>
      <c r="K298" s="8">
        <f t="shared" si="68"/>
        <v>-842.24439421618456</v>
      </c>
      <c r="L298" s="9">
        <f t="shared" si="69"/>
        <v>-3.5963835633030206E-7</v>
      </c>
      <c r="M298" s="9">
        <f t="shared" si="79"/>
        <v>1000000</v>
      </c>
      <c r="O298" s="11">
        <f t="shared" si="80"/>
        <v>-323494.57798023184</v>
      </c>
      <c r="P298" s="11">
        <f t="shared" si="70"/>
        <v>-2114101.4404505496</v>
      </c>
      <c r="Q298" s="11">
        <f t="shared" si="71"/>
        <v>6.3624317785656518E-4</v>
      </c>
      <c r="R298" s="11">
        <f t="shared" si="81"/>
        <v>556920.01603951294</v>
      </c>
      <c r="U298" s="12">
        <f t="shared" si="82"/>
        <v>-1494455.3197629296</v>
      </c>
      <c r="V298" s="12">
        <f t="shared" si="83"/>
        <v>-6943140.6986678522</v>
      </c>
      <c r="W298" s="12">
        <f t="shared" si="72"/>
        <v>-1.4475658540220393E-4</v>
      </c>
      <c r="X298" s="12">
        <f t="shared" si="84"/>
        <v>1556920.0160395131</v>
      </c>
      <c r="Y298" s="4"/>
    </row>
    <row r="299" spans="1:25">
      <c r="A299" s="2">
        <f t="shared" si="73"/>
        <v>3.0000000000000001E-3</v>
      </c>
      <c r="B299" s="2">
        <f t="shared" si="74"/>
        <v>1.2819999999999689</v>
      </c>
      <c r="C299" s="4">
        <v>0</v>
      </c>
      <c r="D299" s="4"/>
      <c r="E299" s="4"/>
      <c r="F299" s="6">
        <f t="shared" si="75"/>
        <v>-1174653.9752384843</v>
      </c>
      <c r="G299" s="7">
        <f t="shared" si="76"/>
        <v>-4825346.0247615157</v>
      </c>
      <c r="H299" s="6">
        <f t="shared" si="77"/>
        <v>-7.8003120124806881E-4</v>
      </c>
      <c r="J299" s="9">
        <f t="shared" si="78"/>
        <v>840.93095286554046</v>
      </c>
      <c r="K299" s="8">
        <f t="shared" si="68"/>
        <v>-840.93095286554046</v>
      </c>
      <c r="L299" s="9">
        <f t="shared" si="69"/>
        <v>-3.5935782719119891E-7</v>
      </c>
      <c r="M299" s="9">
        <f t="shared" si="79"/>
        <v>1000000</v>
      </c>
      <c r="O299" s="11">
        <f t="shared" si="80"/>
        <v>-323165.329644465</v>
      </c>
      <c r="P299" s="11">
        <f t="shared" si="70"/>
        <v>-2110629.3700375562</v>
      </c>
      <c r="Q299" s="11">
        <f t="shared" si="71"/>
        <v>6.3599398392874941E-4</v>
      </c>
      <c r="R299" s="11">
        <f t="shared" si="81"/>
        <v>556051.52491853805</v>
      </c>
      <c r="U299" s="12">
        <f t="shared" si="82"/>
        <v>-1496978.3739300838</v>
      </c>
      <c r="V299" s="12">
        <f t="shared" si="83"/>
        <v>-6936816.3257519379</v>
      </c>
      <c r="W299" s="12">
        <f t="shared" si="72"/>
        <v>-1.4439657514651058E-4</v>
      </c>
      <c r="X299" s="12">
        <f t="shared" si="84"/>
        <v>1556051.5249185381</v>
      </c>
      <c r="Y299" s="4"/>
    </row>
    <row r="300" spans="1:25">
      <c r="A300" s="2">
        <f t="shared" si="73"/>
        <v>3.0000000000000001E-3</v>
      </c>
      <c r="B300" s="2">
        <f t="shared" si="74"/>
        <v>1.2829999999999688</v>
      </c>
      <c r="C300" s="4">
        <v>0</v>
      </c>
      <c r="D300" s="4"/>
      <c r="E300" s="4"/>
      <c r="F300" s="6">
        <f t="shared" si="75"/>
        <v>-1177498.3005170769</v>
      </c>
      <c r="G300" s="7">
        <f t="shared" si="76"/>
        <v>-4822501.6994829234</v>
      </c>
      <c r="H300" s="6">
        <f t="shared" si="77"/>
        <v>-7.7942322681217799E-4</v>
      </c>
      <c r="J300" s="9">
        <f t="shared" si="78"/>
        <v>839.62058149795337</v>
      </c>
      <c r="K300" s="8">
        <f t="shared" si="68"/>
        <v>-839.62058149795337</v>
      </c>
      <c r="L300" s="9">
        <f t="shared" si="69"/>
        <v>-3.5907773535394934E-7</v>
      </c>
      <c r="M300" s="9">
        <f t="shared" si="79"/>
        <v>1000000</v>
      </c>
      <c r="O300" s="11">
        <f t="shared" si="80"/>
        <v>-322831.45110451651</v>
      </c>
      <c r="P300" s="11">
        <f t="shared" si="70"/>
        <v>-2107170.8148727142</v>
      </c>
      <c r="Q300" s="11">
        <f t="shared" si="71"/>
        <v>6.3574460135520092E-4</v>
      </c>
      <c r="R300" s="11">
        <f t="shared" si="81"/>
        <v>555185.0637725027</v>
      </c>
      <c r="U300" s="12">
        <f t="shared" si="82"/>
        <v>-1499490.1310400954</v>
      </c>
      <c r="V300" s="12">
        <f t="shared" si="83"/>
        <v>-6930512.1349371355</v>
      </c>
      <c r="W300" s="12">
        <f t="shared" si="72"/>
        <v>-1.4403770319233104E-4</v>
      </c>
      <c r="X300" s="12">
        <f t="shared" si="84"/>
        <v>1555185.0637725028</v>
      </c>
      <c r="Y300" s="4"/>
    </row>
    <row r="301" spans="1:25">
      <c r="A301" s="2">
        <f t="shared" si="73"/>
        <v>3.0000000000000001E-3</v>
      </c>
      <c r="B301" s="2">
        <f t="shared" si="74"/>
        <v>1.2839999999999687</v>
      </c>
      <c r="C301" s="4">
        <v>0</v>
      </c>
      <c r="D301" s="4"/>
      <c r="E301" s="4"/>
      <c r="F301" s="6">
        <f t="shared" si="75"/>
        <v>-1180335.9827640539</v>
      </c>
      <c r="G301" s="7">
        <f t="shared" si="76"/>
        <v>-4819664.0172359468</v>
      </c>
      <c r="H301" s="6">
        <f t="shared" si="77"/>
        <v>-7.7881619937696599E-4</v>
      </c>
      <c r="J301" s="9">
        <f t="shared" si="78"/>
        <v>838.31327055333838</v>
      </c>
      <c r="K301" s="8">
        <f t="shared" si="68"/>
        <v>-838.31327055333838</v>
      </c>
      <c r="L301" s="9">
        <f t="shared" si="69"/>
        <v>-3.5879807979682012E-7</v>
      </c>
      <c r="M301" s="9">
        <f t="shared" si="79"/>
        <v>1000000</v>
      </c>
      <c r="O301" s="11">
        <f t="shared" si="80"/>
        <v>-322492.97777350771</v>
      </c>
      <c r="P301" s="11">
        <f t="shared" si="70"/>
        <v>-2103725.7118744208</v>
      </c>
      <c r="Q301" s="11">
        <f t="shared" si="71"/>
        <v>6.3549503237240242E-4</v>
      </c>
      <c r="R301" s="11">
        <f t="shared" si="81"/>
        <v>554320.62627996097</v>
      </c>
      <c r="U301" s="12">
        <f t="shared" si="82"/>
        <v>-1501990.6472670082</v>
      </c>
      <c r="V301" s="12">
        <f t="shared" si="83"/>
        <v>-6924228.0423809215</v>
      </c>
      <c r="W301" s="12">
        <f t="shared" si="72"/>
        <v>-1.4367996508436037E-4</v>
      </c>
      <c r="X301" s="12">
        <f t="shared" si="84"/>
        <v>1554320.6262799609</v>
      </c>
      <c r="Y301" s="4"/>
    </row>
    <row r="302" spans="1:25">
      <c r="A302" s="2">
        <f t="shared" si="73"/>
        <v>3.0000000000000001E-3</v>
      </c>
      <c r="B302" s="2">
        <f t="shared" si="74"/>
        <v>1.2849999999999686</v>
      </c>
      <c r="C302" s="4">
        <v>0</v>
      </c>
      <c r="D302" s="4"/>
      <c r="E302" s="4"/>
      <c r="F302" s="6">
        <f t="shared" si="75"/>
        <v>-1183167.0426500647</v>
      </c>
      <c r="G302" s="7">
        <f t="shared" si="76"/>
        <v>-4816832.9573499355</v>
      </c>
      <c r="H302" s="6">
        <f t="shared" si="77"/>
        <v>-7.7821011673153654E-4</v>
      </c>
      <c r="J302" s="9">
        <f t="shared" si="78"/>
        <v>837.00901050879486</v>
      </c>
      <c r="K302" s="8">
        <f t="shared" si="68"/>
        <v>-837.00901050879486</v>
      </c>
      <c r="L302" s="9">
        <f t="shared" si="69"/>
        <v>-3.5851885950125843E-7</v>
      </c>
      <c r="M302" s="9">
        <f t="shared" si="79"/>
        <v>1000000</v>
      </c>
      <c r="O302" s="11">
        <f t="shared" si="80"/>
        <v>-322149.94482894312</v>
      </c>
      <c r="P302" s="11">
        <f t="shared" si="70"/>
        <v>-2100293.9983043033</v>
      </c>
      <c r="Q302" s="11">
        <f t="shared" si="71"/>
        <v>6.3524527920289615E-4</v>
      </c>
      <c r="R302" s="11">
        <f t="shared" si="81"/>
        <v>553458.20614405395</v>
      </c>
      <c r="U302" s="12">
        <f t="shared" si="82"/>
        <v>-1504479.9784684991</v>
      </c>
      <c r="V302" s="12">
        <f t="shared" si="83"/>
        <v>-6917963.9646647479</v>
      </c>
      <c r="W302" s="12">
        <f t="shared" si="72"/>
        <v>-1.4332335638814165E-4</v>
      </c>
      <c r="X302" s="12">
        <f t="shared" si="84"/>
        <v>1553458.206144054</v>
      </c>
      <c r="Y302" s="4"/>
    </row>
    <row r="303" spans="1:25">
      <c r="A303" s="2">
        <f t="shared" si="73"/>
        <v>3.0000000000000001E-3</v>
      </c>
      <c r="B303" s="2">
        <f t="shared" si="74"/>
        <v>1.2859999999999685</v>
      </c>
      <c r="C303" s="4">
        <v>0</v>
      </c>
      <c r="D303" s="4"/>
      <c r="E303" s="4"/>
      <c r="F303" s="6">
        <f t="shared" si="75"/>
        <v>-1185991.5007654226</v>
      </c>
      <c r="G303" s="7">
        <f t="shared" si="76"/>
        <v>-4814008.4992345776</v>
      </c>
      <c r="H303" s="6">
        <f t="shared" si="77"/>
        <v>-7.7760497667186978E-4</v>
      </c>
      <c r="J303" s="9">
        <f t="shared" si="78"/>
        <v>835.70779187843334</v>
      </c>
      <c r="K303" s="8">
        <f t="shared" si="68"/>
        <v>-835.70779187843334</v>
      </c>
      <c r="L303" s="9">
        <f t="shared" si="69"/>
        <v>-3.5824007345187954E-7</v>
      </c>
      <c r="M303" s="9">
        <f t="shared" si="79"/>
        <v>1000000</v>
      </c>
      <c r="O303" s="11">
        <f t="shared" si="80"/>
        <v>-321802.38721434207</v>
      </c>
      <c r="P303" s="11">
        <f t="shared" si="70"/>
        <v>-2096875.6117650943</v>
      </c>
      <c r="Q303" s="11">
        <f t="shared" si="71"/>
        <v>6.3499534405536988E-4</v>
      </c>
      <c r="R303" s="11">
        <f t="shared" si="81"/>
        <v>552597.79709239583</v>
      </c>
      <c r="U303" s="12">
        <f t="shared" si="82"/>
        <v>-1506958.1801878861</v>
      </c>
      <c r="V303" s="12">
        <f t="shared" si="83"/>
        <v>-6911719.8187915506</v>
      </c>
      <c r="W303" s="12">
        <f t="shared" si="72"/>
        <v>-1.429678726899518E-4</v>
      </c>
      <c r="X303" s="12">
        <f t="shared" si="84"/>
        <v>1552597.7970923958</v>
      </c>
      <c r="Y303" s="4"/>
    </row>
    <row r="304" spans="1:25">
      <c r="A304" s="2">
        <f t="shared" si="73"/>
        <v>3.0000000000000001E-3</v>
      </c>
      <c r="B304" s="2">
        <f t="shared" si="74"/>
        <v>1.2869999999999684</v>
      </c>
      <c r="C304" s="4">
        <v>0</v>
      </c>
      <c r="D304" s="4"/>
      <c r="E304" s="4"/>
      <c r="F304" s="6">
        <f t="shared" si="75"/>
        <v>-1188809.3776204775</v>
      </c>
      <c r="G304" s="7">
        <f t="shared" si="76"/>
        <v>-4811190.6223795228</v>
      </c>
      <c r="H304" s="6">
        <f t="shared" si="77"/>
        <v>-7.7700077700079608E-4</v>
      </c>
      <c r="J304" s="9">
        <f t="shared" si="78"/>
        <v>834.40960521320153</v>
      </c>
      <c r="K304" s="8">
        <f t="shared" si="68"/>
        <v>-834.40960521320153</v>
      </c>
      <c r="L304" s="9">
        <f t="shared" si="69"/>
        <v>-3.5796172063645463E-7</v>
      </c>
      <c r="M304" s="9">
        <f t="shared" si="79"/>
        <v>1000000</v>
      </c>
      <c r="O304" s="11">
        <f t="shared" si="80"/>
        <v>-321450.33964085591</v>
      </c>
      <c r="P304" s="11">
        <f t="shared" si="70"/>
        <v>-2093470.4901985074</v>
      </c>
      <c r="Q304" s="11">
        <f t="shared" si="71"/>
        <v>6.3474522912474374E-4</v>
      </c>
      <c r="R304" s="11">
        <f t="shared" si="81"/>
        <v>551739.39287695906</v>
      </c>
      <c r="U304" s="12">
        <f t="shared" si="82"/>
        <v>-1509425.30765612</v>
      </c>
      <c r="V304" s="12">
        <f t="shared" si="83"/>
        <v>-6905495.5221832432</v>
      </c>
      <c r="W304" s="12">
        <f t="shared" si="72"/>
        <v>-1.4261350959668883E-4</v>
      </c>
      <c r="X304" s="12">
        <f t="shared" si="84"/>
        <v>1551739.3928769589</v>
      </c>
      <c r="Y304" s="4"/>
    </row>
    <row r="305" spans="1:25">
      <c r="A305" s="2">
        <f t="shared" si="73"/>
        <v>3.0000000000000001E-3</v>
      </c>
      <c r="B305" s="2">
        <f t="shared" si="74"/>
        <v>1.2879999999999683</v>
      </c>
      <c r="C305" s="4">
        <v>0</v>
      </c>
      <c r="D305" s="4"/>
      <c r="E305" s="4"/>
      <c r="F305" s="6">
        <f t="shared" si="75"/>
        <v>-1191620.6936459895</v>
      </c>
      <c r="G305" s="7">
        <f t="shared" si="76"/>
        <v>-4808379.3063540105</v>
      </c>
      <c r="H305" s="6">
        <f t="shared" si="77"/>
        <v>-7.7639751552796945E-4</v>
      </c>
      <c r="J305" s="9">
        <f t="shared" si="78"/>
        <v>833.11444110071557</v>
      </c>
      <c r="K305" s="8">
        <f t="shared" si="68"/>
        <v>-833.11444110071557</v>
      </c>
      <c r="L305" s="9">
        <f t="shared" si="69"/>
        <v>-3.5768380004589842E-7</v>
      </c>
      <c r="M305" s="9">
        <f t="shared" si="79"/>
        <v>1000000</v>
      </c>
      <c r="O305" s="11">
        <f t="shared" si="80"/>
        <v>-321093.83658887667</v>
      </c>
      <c r="P305" s="11">
        <f t="shared" si="70"/>
        <v>-2090078.5718831373</v>
      </c>
      <c r="Q305" s="11">
        <f t="shared" si="71"/>
        <v>6.3449493659225502E-4</v>
      </c>
      <c r="R305" s="11">
        <f t="shared" si="81"/>
        <v>550882.98727396224</v>
      </c>
      <c r="U305" s="12">
        <f t="shared" si="82"/>
        <v>-1511881.4157937653</v>
      </c>
      <c r="V305" s="12">
        <f t="shared" si="83"/>
        <v>-6899290.9926782483</v>
      </c>
      <c r="W305" s="12">
        <f t="shared" si="72"/>
        <v>-1.422602627357603E-4</v>
      </c>
      <c r="X305" s="12">
        <f t="shared" si="84"/>
        <v>1550882.9872739622</v>
      </c>
      <c r="Y305" s="4"/>
    </row>
    <row r="306" spans="1:25">
      <c r="A306" s="2">
        <f t="shared" si="73"/>
        <v>3.0000000000000001E-3</v>
      </c>
      <c r="B306" s="2">
        <f t="shared" si="74"/>
        <v>1.2889999999999682</v>
      </c>
      <c r="C306" s="4">
        <v>0</v>
      </c>
      <c r="D306" s="4"/>
      <c r="E306" s="4"/>
      <c r="F306" s="6">
        <f t="shared" si="75"/>
        <v>-1194425.4691934988</v>
      </c>
      <c r="G306" s="7">
        <f t="shared" si="76"/>
        <v>-4805574.5308065014</v>
      </c>
      <c r="H306" s="6">
        <f t="shared" si="77"/>
        <v>-7.7579519006984075E-4</v>
      </c>
      <c r="J306" s="9">
        <f t="shared" si="78"/>
        <v>831.82229016508722</v>
      </c>
      <c r="K306" s="8">
        <f t="shared" si="68"/>
        <v>-831.82229016508722</v>
      </c>
      <c r="L306" s="9">
        <f t="shared" si="69"/>
        <v>-3.5740631067425694E-7</v>
      </c>
      <c r="M306" s="9">
        <f t="shared" si="79"/>
        <v>1000000</v>
      </c>
      <c r="O306" s="11">
        <f t="shared" si="80"/>
        <v>-320732.9123096292</v>
      </c>
      <c r="P306" s="11">
        <f t="shared" si="70"/>
        <v>-2086699.7954323723</v>
      </c>
      <c r="Q306" s="11">
        <f t="shared" si="71"/>
        <v>6.3424446862554338E-4</v>
      </c>
      <c r="R306" s="11">
        <f t="shared" si="81"/>
        <v>550028.57408375584</v>
      </c>
      <c r="U306" s="12">
        <f t="shared" si="82"/>
        <v>-1514326.5592129631</v>
      </c>
      <c r="V306" s="12">
        <f t="shared" si="83"/>
        <v>-6893106.1485290388</v>
      </c>
      <c r="W306" s="12">
        <f t="shared" si="72"/>
        <v>-1.4190812775497158E-4</v>
      </c>
      <c r="X306" s="12">
        <f t="shared" si="84"/>
        <v>1550028.5740837557</v>
      </c>
      <c r="Y306" s="4"/>
    </row>
    <row r="307" spans="1:25">
      <c r="A307" s="2">
        <f t="shared" si="73"/>
        <v>3.0000000000000001E-3</v>
      </c>
      <c r="B307" s="2">
        <f t="shared" si="74"/>
        <v>1.2899999999999681</v>
      </c>
      <c r="C307" s="4">
        <v>0</v>
      </c>
      <c r="D307" s="4"/>
      <c r="E307" s="4"/>
      <c r="F307" s="6">
        <f t="shared" si="75"/>
        <v>-1197223.724535696</v>
      </c>
      <c r="G307" s="7">
        <f t="shared" si="76"/>
        <v>-4802776.2754643038</v>
      </c>
      <c r="H307" s="6">
        <f t="shared" si="77"/>
        <v>-7.7519379844963158E-4</v>
      </c>
      <c r="J307" s="9">
        <f t="shared" si="78"/>
        <v>830.53314306675429</v>
      </c>
      <c r="K307" s="8">
        <f t="shared" si="68"/>
        <v>-830.53314306675429</v>
      </c>
      <c r="L307" s="9">
        <f t="shared" si="69"/>
        <v>-3.5712925151869551E-7</v>
      </c>
      <c r="M307" s="9">
        <f t="shared" si="79"/>
        <v>1000000</v>
      </c>
      <c r="O307" s="11">
        <f t="shared" si="80"/>
        <v>-320367.60082675598</v>
      </c>
      <c r="P307" s="11">
        <f t="shared" si="70"/>
        <v>-2083334.0997923161</v>
      </c>
      <c r="Q307" s="11">
        <f t="shared" si="71"/>
        <v>6.3399382737873639E-4</v>
      </c>
      <c r="R307" s="11">
        <f t="shared" si="81"/>
        <v>549176.147130711</v>
      </c>
      <c r="U307" s="12">
        <f t="shared" si="82"/>
        <v>-1516760.7922193853</v>
      </c>
      <c r="V307" s="12">
        <f t="shared" si="83"/>
        <v>-6886940.9083996862</v>
      </c>
      <c r="W307" s="12">
        <f t="shared" si="72"/>
        <v>-1.4155710032241384E-4</v>
      </c>
      <c r="X307" s="12">
        <f t="shared" si="84"/>
        <v>1549176.147130711</v>
      </c>
      <c r="Y307" s="4"/>
    </row>
    <row r="308" spans="1:25">
      <c r="A308" s="2">
        <f t="shared" si="73"/>
        <v>3.0000000000000001E-3</v>
      </c>
      <c r="B308" s="2">
        <f t="shared" si="74"/>
        <v>1.290999999999968</v>
      </c>
      <c r="C308" s="4">
        <v>0</v>
      </c>
      <c r="D308" s="4"/>
      <c r="E308" s="4"/>
      <c r="F308" s="6">
        <f t="shared" si="75"/>
        <v>-1200015.4798667838</v>
      </c>
      <c r="G308" s="7">
        <f t="shared" si="76"/>
        <v>-4799984.5201332159</v>
      </c>
      <c r="H308" s="6">
        <f t="shared" si="77"/>
        <v>-7.7459333849730816E-4</v>
      </c>
      <c r="J308" s="9">
        <f t="shared" si="78"/>
        <v>829.24699050231334</v>
      </c>
      <c r="K308" s="8">
        <f t="shared" si="68"/>
        <v>-829.24699050231334</v>
      </c>
      <c r="L308" s="9">
        <f t="shared" si="69"/>
        <v>-3.5685262157948669E-7</v>
      </c>
      <c r="M308" s="9">
        <f t="shared" si="79"/>
        <v>1000000</v>
      </c>
      <c r="O308" s="11">
        <f t="shared" si="80"/>
        <v>-319997.93593788682</v>
      </c>
      <c r="P308" s="11">
        <f t="shared" si="70"/>
        <v>-2079981.4242397349</v>
      </c>
      <c r="Q308" s="11">
        <f t="shared" si="71"/>
        <v>6.3374301499253096E-4</v>
      </c>
      <c r="R308" s="11">
        <f t="shared" si="81"/>
        <v>548325.70026310754</v>
      </c>
      <c r="U308" s="12">
        <f t="shared" si="82"/>
        <v>-1519184.1688141683</v>
      </c>
      <c r="V308" s="12">
        <f t="shared" si="83"/>
        <v>-6880795.1913634529</v>
      </c>
      <c r="W308" s="12">
        <f t="shared" si="72"/>
        <v>-1.4120717612635674E-4</v>
      </c>
      <c r="X308" s="12">
        <f t="shared" si="84"/>
        <v>1548325.7002631077</v>
      </c>
      <c r="Y308" s="4"/>
    </row>
    <row r="309" spans="1:25">
      <c r="A309" s="2">
        <f t="shared" si="73"/>
        <v>3.0000000000000001E-3</v>
      </c>
      <c r="B309" s="2">
        <f t="shared" si="74"/>
        <v>1.2919999999999678</v>
      </c>
      <c r="C309" s="4">
        <v>0</v>
      </c>
      <c r="D309" s="4"/>
      <c r="E309" s="4"/>
      <c r="F309" s="6">
        <f t="shared" si="75"/>
        <v>-1202800.7553028464</v>
      </c>
      <c r="G309" s="7">
        <f t="shared" si="76"/>
        <v>-4797199.2446971536</v>
      </c>
      <c r="H309" s="6">
        <f t="shared" si="77"/>
        <v>-7.7399380804955484E-4</v>
      </c>
      <c r="J309" s="9">
        <f t="shared" si="78"/>
        <v>827.96382320435021</v>
      </c>
      <c r="K309" s="8">
        <f t="shared" si="68"/>
        <v>-827.96382320435021</v>
      </c>
      <c r="L309" s="9">
        <f t="shared" si="69"/>
        <v>-3.5657641985999791E-7</v>
      </c>
      <c r="M309" s="9">
        <f t="shared" si="79"/>
        <v>1000000</v>
      </c>
      <c r="O309" s="11">
        <f t="shared" si="80"/>
        <v>-319623.95121619827</v>
      </c>
      <c r="P309" s="11">
        <f t="shared" si="70"/>
        <v>-2076641.7083800067</v>
      </c>
      <c r="Q309" s="11">
        <f t="shared" si="71"/>
        <v>6.3349203359427931E-4</v>
      </c>
      <c r="R309" s="11">
        <f t="shared" si="81"/>
        <v>547477.2273530229</v>
      </c>
      <c r="U309" s="12">
        <f t="shared" si="82"/>
        <v>-1521596.7426958403</v>
      </c>
      <c r="V309" s="12">
        <f t="shared" si="83"/>
        <v>-6874668.9169003647</v>
      </c>
      <c r="W309" s="12">
        <f t="shared" si="72"/>
        <v>-1.4085835087513548E-4</v>
      </c>
      <c r="X309" s="12">
        <f t="shared" si="84"/>
        <v>1547477.2273530229</v>
      </c>
      <c r="Y309" s="4"/>
    </row>
    <row r="310" spans="1:25">
      <c r="A310" s="2">
        <f t="shared" si="73"/>
        <v>3.0000000000000001E-3</v>
      </c>
      <c r="B310" s="2">
        <f t="shared" si="74"/>
        <v>1.2929999999999677</v>
      </c>
      <c r="C310" s="4">
        <v>0</v>
      </c>
      <c r="D310" s="4"/>
      <c r="E310" s="4"/>
      <c r="F310" s="6">
        <f t="shared" si="75"/>
        <v>-1205579.5708822091</v>
      </c>
      <c r="G310" s="7">
        <f t="shared" si="76"/>
        <v>-4794420.4291177914</v>
      </c>
      <c r="H310" s="6">
        <f t="shared" si="77"/>
        <v>-7.7339520494974865E-4</v>
      </c>
      <c r="J310" s="9">
        <f t="shared" si="78"/>
        <v>826.68363194127357</v>
      </c>
      <c r="K310" s="8">
        <f t="shared" si="68"/>
        <v>-826.68363194127357</v>
      </c>
      <c r="L310" s="9">
        <f t="shared" si="69"/>
        <v>-3.5630064536668008E-7</v>
      </c>
      <c r="M310" s="9">
        <f t="shared" si="79"/>
        <v>1000000</v>
      </c>
      <c r="O310" s="11">
        <f t="shared" si="80"/>
        <v>-319245.68001196231</v>
      </c>
      <c r="P310" s="11">
        <f t="shared" si="70"/>
        <v>-2073314.8921450919</v>
      </c>
      <c r="Q310" s="11">
        <f t="shared" si="71"/>
        <v>6.3324088529807018E-4</v>
      </c>
      <c r="R310" s="11">
        <f t="shared" si="81"/>
        <v>546630.722296222</v>
      </c>
      <c r="U310" s="12">
        <f t="shared" si="82"/>
        <v>-1523998.5672622302</v>
      </c>
      <c r="V310" s="12">
        <f t="shared" si="83"/>
        <v>-6868562.0048948247</v>
      </c>
      <c r="W310" s="12">
        <f t="shared" si="72"/>
        <v>-1.4051062029704511E-4</v>
      </c>
      <c r="X310" s="12">
        <f t="shared" si="84"/>
        <v>1546630.7222962221</v>
      </c>
      <c r="Y310" s="4"/>
    </row>
    <row r="311" spans="1:25">
      <c r="A311" s="2">
        <f t="shared" si="73"/>
        <v>3.0000000000000001E-3</v>
      </c>
      <c r="B311" s="2">
        <f t="shared" si="74"/>
        <v>1.2939999999999676</v>
      </c>
      <c r="C311" s="4">
        <v>0</v>
      </c>
      <c r="D311" s="4"/>
      <c r="E311" s="4"/>
      <c r="F311" s="6">
        <f t="shared" si="75"/>
        <v>-1208351.9465657987</v>
      </c>
      <c r="G311" s="7">
        <f t="shared" si="76"/>
        <v>-4791648.0534342006</v>
      </c>
      <c r="H311" s="6">
        <f t="shared" si="77"/>
        <v>-7.7279752704793284E-4</v>
      </c>
      <c r="J311" s="9">
        <f t="shared" si="78"/>
        <v>825.40640751715</v>
      </c>
      <c r="K311" s="8">
        <f t="shared" si="68"/>
        <v>-825.40640751715</v>
      </c>
      <c r="L311" s="9">
        <f t="shared" si="69"/>
        <v>-3.5602529710905515E-7</v>
      </c>
      <c r="M311" s="9">
        <f t="shared" si="79"/>
        <v>1000000</v>
      </c>
      <c r="O311" s="11">
        <f t="shared" si="80"/>
        <v>-318863.15545408084</v>
      </c>
      <c r="P311" s="11">
        <f t="shared" si="70"/>
        <v>-2070000.9157915211</v>
      </c>
      <c r="Q311" s="11">
        <f t="shared" si="71"/>
        <v>6.3298957220481135E-4</v>
      </c>
      <c r="R311" s="11">
        <f t="shared" si="81"/>
        <v>545786.17901204748</v>
      </c>
      <c r="U311" s="12">
        <f t="shared" si="82"/>
        <v>-1526389.6956123624</v>
      </c>
      <c r="V311" s="12">
        <f t="shared" si="83"/>
        <v>-6862474.3756332388</v>
      </c>
      <c r="W311" s="12">
        <f t="shared" si="72"/>
        <v>-1.4016398014023059E-4</v>
      </c>
      <c r="X311" s="12">
        <f t="shared" si="84"/>
        <v>1545786.1790120476</v>
      </c>
      <c r="Y311" s="4"/>
    </row>
    <row r="312" spans="1:25">
      <c r="A312" s="2">
        <f t="shared" si="73"/>
        <v>3.0000000000000001E-3</v>
      </c>
      <c r="B312" s="2">
        <f t="shared" si="74"/>
        <v>1.2949999999999675</v>
      </c>
      <c r="C312" s="4">
        <v>0</v>
      </c>
      <c r="D312" s="4"/>
      <c r="E312" s="4"/>
      <c r="F312" s="6">
        <f t="shared" si="75"/>
        <v>-1211117.9022375036</v>
      </c>
      <c r="G312" s="7">
        <f t="shared" si="76"/>
        <v>-4788882.0977624962</v>
      </c>
      <c r="H312" s="6">
        <f t="shared" si="77"/>
        <v>-7.722007722007916E-4</v>
      </c>
      <c r="J312" s="9">
        <f t="shared" si="78"/>
        <v>824.13214077153691</v>
      </c>
      <c r="K312" s="8">
        <f t="shared" si="68"/>
        <v>-824.13214077153691</v>
      </c>
      <c r="L312" s="9">
        <f t="shared" si="69"/>
        <v>-3.5575037409970454E-7</v>
      </c>
      <c r="M312" s="9">
        <f t="shared" si="79"/>
        <v>1000000</v>
      </c>
      <c r="O312" s="11">
        <f t="shared" si="80"/>
        <v>-318476.41045161179</v>
      </c>
      <c r="P312" s="11">
        <f t="shared" si="70"/>
        <v>-2066699.7198983829</v>
      </c>
      <c r="Q312" s="11">
        <f t="shared" si="71"/>
        <v>6.3273809640231125E-4</v>
      </c>
      <c r="R312" s="11">
        <f t="shared" si="81"/>
        <v>544943.59144330979</v>
      </c>
      <c r="U312" s="12">
        <f t="shared" si="82"/>
        <v>-1528770.1805483438</v>
      </c>
      <c r="V312" s="12">
        <f t="shared" si="83"/>
        <v>-6856405.9498016508</v>
      </c>
      <c r="W312" s="12">
        <f t="shared" si="72"/>
        <v>-1.3981842617258008E-4</v>
      </c>
      <c r="X312" s="12">
        <f t="shared" si="84"/>
        <v>1544943.5914433098</v>
      </c>
      <c r="Y312" s="4"/>
    </row>
    <row r="313" spans="1:25">
      <c r="A313" s="2">
        <f t="shared" si="73"/>
        <v>3.0000000000000001E-3</v>
      </c>
      <c r="B313" s="2">
        <f t="shared" si="74"/>
        <v>1.2959999999999674</v>
      </c>
      <c r="C313" s="4">
        <v>0</v>
      </c>
      <c r="D313" s="4"/>
      <c r="E313" s="4"/>
      <c r="F313" s="6">
        <f t="shared" si="75"/>
        <v>-1213877.4577045282</v>
      </c>
      <c r="G313" s="7">
        <f t="shared" si="76"/>
        <v>-4786122.5422954718</v>
      </c>
      <c r="H313" s="6">
        <f t="shared" si="77"/>
        <v>-7.7160493827162441E-4</v>
      </c>
      <c r="J313" s="9">
        <f t="shared" si="78"/>
        <v>822.86082257932003</v>
      </c>
      <c r="K313" s="8">
        <f t="shared" si="68"/>
        <v>-822.86082257932003</v>
      </c>
      <c r="L313" s="9">
        <f t="shared" si="69"/>
        <v>-3.5547587535425726E-7</v>
      </c>
      <c r="M313" s="9">
        <f t="shared" si="79"/>
        <v>1000000</v>
      </c>
      <c r="O313" s="11">
        <f t="shared" si="80"/>
        <v>-318085.47769528261</v>
      </c>
      <c r="P313" s="11">
        <f t="shared" si="70"/>
        <v>-2063411.2453653461</v>
      </c>
      <c r="Q313" s="11">
        <f t="shared" si="71"/>
        <v>6.3248645996536043E-4</v>
      </c>
      <c r="R313" s="11">
        <f t="shared" si="81"/>
        <v>544102.95355618012</v>
      </c>
      <c r="U313" s="12">
        <f t="shared" si="82"/>
        <v>-1531140.0745772314</v>
      </c>
      <c r="V313" s="12">
        <f t="shared" si="83"/>
        <v>-6850356.6484833974</v>
      </c>
      <c r="W313" s="12">
        <f t="shared" si="72"/>
        <v>-1.3947395418161825E-4</v>
      </c>
      <c r="X313" s="12">
        <f t="shared" si="84"/>
        <v>1544102.95355618</v>
      </c>
      <c r="Y313" s="4"/>
    </row>
    <row r="314" spans="1:25">
      <c r="A314" s="2">
        <f t="shared" si="73"/>
        <v>3.0000000000000001E-3</v>
      </c>
      <c r="B314" s="2">
        <f t="shared" si="74"/>
        <v>1.2969999999999673</v>
      </c>
      <c r="C314" s="4">
        <v>0</v>
      </c>
      <c r="D314" s="4"/>
      <c r="E314" s="4"/>
      <c r="F314" s="6">
        <f t="shared" si="75"/>
        <v>-1216630.6326977497</v>
      </c>
      <c r="G314" s="7">
        <f t="shared" si="76"/>
        <v>-4783369.3673022501</v>
      </c>
      <c r="H314" s="6">
        <f t="shared" si="77"/>
        <v>-7.7101002313032017E-4</v>
      </c>
      <c r="J314" s="9">
        <f t="shared" si="78"/>
        <v>821.59244385054853</v>
      </c>
      <c r="K314" s="8">
        <f t="shared" si="68"/>
        <v>-821.59244385054853</v>
      </c>
      <c r="L314" s="9">
        <f t="shared" si="69"/>
        <v>-3.5520179989137816E-7</v>
      </c>
      <c r="M314" s="9">
        <f t="shared" si="79"/>
        <v>1000000</v>
      </c>
      <c r="O314" s="11">
        <f t="shared" si="80"/>
        <v>-317690.3896589909</v>
      </c>
      <c r="P314" s="11">
        <f t="shared" si="70"/>
        <v>-2060135.4334106769</v>
      </c>
      <c r="Q314" s="11">
        <f t="shared" si="71"/>
        <v>6.322346649558113E-4</v>
      </c>
      <c r="R314" s="11">
        <f t="shared" si="81"/>
        <v>543264.25934008032</v>
      </c>
      <c r="U314" s="12">
        <f t="shared" si="82"/>
        <v>-1533499.4299128901</v>
      </c>
      <c r="V314" s="12">
        <f t="shared" si="83"/>
        <v>-6844326.3931567781</v>
      </c>
      <c r="W314" s="12">
        <f t="shared" si="72"/>
        <v>-1.391305599744003E-4</v>
      </c>
      <c r="X314" s="12">
        <f t="shared" si="84"/>
        <v>1543264.2593400804</v>
      </c>
      <c r="Y314" s="4"/>
    </row>
    <row r="315" spans="1:25">
      <c r="A315" s="2">
        <f t="shared" si="73"/>
        <v>3.0000000000000001E-3</v>
      </c>
      <c r="B315" s="2">
        <f t="shared" si="74"/>
        <v>1.2979999999999672</v>
      </c>
      <c r="C315" s="4">
        <v>0</v>
      </c>
      <c r="D315" s="4"/>
      <c r="E315" s="4"/>
      <c r="F315" s="6">
        <f t="shared" si="75"/>
        <v>-1219377.4468720683</v>
      </c>
      <c r="G315" s="7">
        <f t="shared" si="76"/>
        <v>-4780622.5531279314</v>
      </c>
      <c r="H315" s="6">
        <f t="shared" si="77"/>
        <v>-7.7041602465333233E-4</v>
      </c>
      <c r="J315" s="9">
        <f t="shared" si="78"/>
        <v>820.32699553027373</v>
      </c>
      <c r="K315" s="8">
        <f t="shared" si="68"/>
        <v>-820.32699553027373</v>
      </c>
      <c r="L315" s="9">
        <f t="shared" si="69"/>
        <v>-3.5492814673275615E-7</v>
      </c>
      <c r="M315" s="9">
        <f t="shared" si="79"/>
        <v>1000000</v>
      </c>
      <c r="O315" s="11">
        <f t="shared" si="80"/>
        <v>-317291.17860129772</v>
      </c>
      <c r="P315" s="11">
        <f t="shared" si="70"/>
        <v>-2056872.2255692778</v>
      </c>
      <c r="Q315" s="11">
        <f t="shared" si="71"/>
        <v>6.3198271342265917E-4</v>
      </c>
      <c r="R315" s="11">
        <f t="shared" si="81"/>
        <v>542427.50280757714</v>
      </c>
      <c r="U315" s="12">
        <f t="shared" si="82"/>
        <v>-1535848.2984778357</v>
      </c>
      <c r="V315" s="12">
        <f t="shared" si="83"/>
        <v>-6838315.1056927396</v>
      </c>
      <c r="W315" s="12">
        <f t="shared" si="72"/>
        <v>-1.3878823937740596E-4</v>
      </c>
      <c r="X315" s="12">
        <f t="shared" si="84"/>
        <v>1542427.5028075771</v>
      </c>
      <c r="Y315" s="4"/>
    </row>
    <row r="316" spans="1:25">
      <c r="A316" s="2">
        <f t="shared" si="73"/>
        <v>3.0000000000000001E-3</v>
      </c>
      <c r="B316" s="2">
        <f t="shared" si="74"/>
        <v>1.2989999999999671</v>
      </c>
      <c r="C316" s="4">
        <v>0</v>
      </c>
      <c r="D316" s="4"/>
      <c r="E316" s="4"/>
      <c r="F316" s="6">
        <f t="shared" si="75"/>
        <v>-1222117.9198067607</v>
      </c>
      <c r="G316" s="7">
        <f t="shared" si="76"/>
        <v>-4777882.0801932393</v>
      </c>
      <c r="H316" s="6">
        <f t="shared" si="77"/>
        <v>-7.6982294072365314E-4</v>
      </c>
      <c r="J316" s="9">
        <f t="shared" si="78"/>
        <v>819.06446859838752</v>
      </c>
      <c r="K316" s="8">
        <f t="shared" si="68"/>
        <v>-819.06446859838752</v>
      </c>
      <c r="L316" s="9">
        <f t="shared" si="69"/>
        <v>-3.5465491490309276E-7</v>
      </c>
      <c r="M316" s="9">
        <f t="shared" si="79"/>
        <v>1000000</v>
      </c>
      <c r="O316" s="11">
        <f t="shared" si="80"/>
        <v>-316887.87656690564</v>
      </c>
      <c r="P316" s="11">
        <f t="shared" si="70"/>
        <v>-2053621.5636907467</v>
      </c>
      <c r="Q316" s="11">
        <f t="shared" si="71"/>
        <v>6.3173060740212116E-4</v>
      </c>
      <c r="R316" s="11">
        <f t="shared" si="81"/>
        <v>541592.67799427477</v>
      </c>
      <c r="U316" s="12">
        <f t="shared" si="82"/>
        <v>-1538186.731905068</v>
      </c>
      <c r="V316" s="12">
        <f t="shared" si="83"/>
        <v>-6832322.7083525844</v>
      </c>
      <c r="W316" s="12">
        <f t="shared" si="72"/>
        <v>-1.3844698823643504E-4</v>
      </c>
      <c r="X316" s="12">
        <f t="shared" si="84"/>
        <v>1541592.6779942748</v>
      </c>
      <c r="Y316" s="4"/>
    </row>
    <row r="317" spans="1:25">
      <c r="A317" s="2">
        <f t="shared" si="73"/>
        <v>3.0000000000000001E-3</v>
      </c>
      <c r="B317" s="2">
        <f t="shared" si="74"/>
        <v>1.299999999999967</v>
      </c>
      <c r="C317" s="4">
        <v>0</v>
      </c>
      <c r="D317" s="4"/>
      <c r="E317" s="4"/>
      <c r="F317" s="6">
        <f t="shared" si="75"/>
        <v>-1224852.0710058268</v>
      </c>
      <c r="G317" s="7">
        <f t="shared" si="76"/>
        <v>-4775147.9289941732</v>
      </c>
      <c r="H317" s="6">
        <f t="shared" si="77"/>
        <v>-7.6923076923078875E-4</v>
      </c>
      <c r="J317" s="9">
        <f t="shared" si="78"/>
        <v>817.80485406946025</v>
      </c>
      <c r="K317" s="8">
        <f t="shared" si="68"/>
        <v>-817.80485406946025</v>
      </c>
      <c r="L317" s="9">
        <f t="shared" si="69"/>
        <v>-3.5438210343009043E-7</v>
      </c>
      <c r="M317" s="9">
        <f t="shared" si="79"/>
        <v>1000000</v>
      </c>
      <c r="O317" s="11">
        <f t="shared" si="80"/>
        <v>-316480.51538813027</v>
      </c>
      <c r="P317" s="11">
        <f t="shared" si="70"/>
        <v>-2050383.3899374339</v>
      </c>
      <c r="Q317" s="11">
        <f t="shared" si="71"/>
        <v>6.3147834891771491E-4</v>
      </c>
      <c r="R317" s="11">
        <f t="shared" si="81"/>
        <v>540759.77895870851</v>
      </c>
      <c r="U317" s="12">
        <f t="shared" si="82"/>
        <v>-1540514.7815398877</v>
      </c>
      <c r="V317" s="12">
        <f t="shared" si="83"/>
        <v>-6826349.1237856764</v>
      </c>
      <c r="W317" s="12">
        <f t="shared" si="72"/>
        <v>-1.3810680241650394E-4</v>
      </c>
      <c r="X317" s="12">
        <f t="shared" si="84"/>
        <v>1540759.7789587085</v>
      </c>
      <c r="Y317" s="4"/>
    </row>
    <row r="318" spans="1:25">
      <c r="D318" s="4"/>
      <c r="E318" s="4"/>
      <c r="J318" s="4"/>
      <c r="L318" s="5"/>
      <c r="M318" s="4"/>
      <c r="O318" s="4"/>
      <c r="Q318" s="4"/>
      <c r="R318" s="4"/>
      <c r="U318" s="4"/>
      <c r="V318" s="4"/>
      <c r="W318" s="4"/>
      <c r="X318" s="4"/>
    </row>
    <row r="319" spans="1:25">
      <c r="D319" s="4"/>
      <c r="E319" s="4"/>
      <c r="J319" s="4"/>
      <c r="L319" s="5"/>
      <c r="M319" s="4"/>
      <c r="O319" s="4"/>
      <c r="Q319" s="4"/>
      <c r="R319" s="4"/>
      <c r="U319" s="4"/>
      <c r="V319" s="4"/>
      <c r="W319" s="4"/>
      <c r="X319" s="4"/>
    </row>
    <row r="320" spans="1:25">
      <c r="D320" s="4"/>
      <c r="E320" s="4"/>
      <c r="J320" s="4"/>
      <c r="L320" s="5"/>
      <c r="M320" s="4"/>
      <c r="O320" s="4"/>
      <c r="Q320" s="4"/>
      <c r="R320" s="4"/>
      <c r="U320" s="4"/>
      <c r="V320" s="4"/>
      <c r="W320" s="4"/>
      <c r="X320" s="4"/>
    </row>
    <row r="321" spans="4:24">
      <c r="D321" s="4"/>
      <c r="E321" s="4"/>
      <c r="J321" s="4"/>
      <c r="L321" s="5"/>
      <c r="M321" s="4"/>
      <c r="O321" s="4"/>
      <c r="Q321" s="4"/>
      <c r="R321" s="4"/>
      <c r="U321" s="4"/>
      <c r="V321" s="4"/>
      <c r="W321" s="4"/>
      <c r="X321" s="4"/>
    </row>
    <row r="322" spans="4:24">
      <c r="D322" s="4"/>
      <c r="E322" s="4"/>
      <c r="J322" s="4"/>
      <c r="L322" s="5"/>
      <c r="M322" s="4"/>
      <c r="O322" s="4"/>
      <c r="Q322" s="4"/>
      <c r="R322" s="4"/>
      <c r="U322" s="4"/>
      <c r="V322" s="4"/>
      <c r="W322" s="4"/>
      <c r="X322" s="4"/>
    </row>
    <row r="323" spans="4:24">
      <c r="D323" s="4"/>
      <c r="E323" s="4"/>
      <c r="J323" s="4"/>
      <c r="L323" s="5"/>
      <c r="M323" s="4"/>
      <c r="O323" s="4"/>
      <c r="Q323" s="4"/>
      <c r="R323" s="4"/>
      <c r="U323" s="4"/>
      <c r="V323" s="4"/>
      <c r="W323" s="4"/>
      <c r="X323" s="4"/>
    </row>
    <row r="324" spans="4:24">
      <c r="D324" s="4"/>
      <c r="E324" s="4"/>
      <c r="J324" s="4"/>
      <c r="L324" s="5"/>
      <c r="M324" s="4"/>
      <c r="O324" s="4"/>
      <c r="Q324" s="4"/>
      <c r="R324" s="4"/>
      <c r="U324" s="4"/>
      <c r="V324" s="4"/>
      <c r="W324" s="4"/>
      <c r="X324" s="4"/>
    </row>
    <row r="325" spans="4:24">
      <c r="D325" s="4"/>
      <c r="E325" s="4"/>
      <c r="J325" s="4"/>
      <c r="L325" s="5"/>
      <c r="M325" s="4"/>
      <c r="O325" s="4"/>
      <c r="Q325" s="4"/>
      <c r="R325" s="4"/>
      <c r="U325" s="4"/>
      <c r="V325" s="4"/>
      <c r="W325" s="4"/>
      <c r="X325" s="4"/>
    </row>
    <row r="326" spans="4:24">
      <c r="D326" s="4"/>
      <c r="E326" s="4"/>
      <c r="J326" s="4"/>
      <c r="L326" s="5"/>
      <c r="M326" s="4"/>
      <c r="O326" s="4"/>
      <c r="Q326" s="4"/>
      <c r="R326" s="4"/>
      <c r="U326" s="4"/>
      <c r="V326" s="4"/>
      <c r="W326" s="4"/>
      <c r="X326" s="4"/>
    </row>
    <row r="327" spans="4:24">
      <c r="D327" s="4"/>
      <c r="E327" s="4"/>
      <c r="J327" s="4"/>
      <c r="L327" s="5"/>
      <c r="M327" s="4"/>
      <c r="O327" s="4"/>
      <c r="Q327" s="4"/>
      <c r="R327" s="4"/>
      <c r="U327" s="4"/>
      <c r="V327" s="4"/>
      <c r="W327" s="4"/>
      <c r="X327" s="4"/>
    </row>
    <row r="328" spans="4:24">
      <c r="D328" s="4"/>
      <c r="E328" s="4"/>
      <c r="J328" s="4"/>
      <c r="L328" s="5"/>
      <c r="M328" s="4"/>
      <c r="O328" s="4"/>
      <c r="Q328" s="4"/>
      <c r="R328" s="4"/>
      <c r="U328" s="4"/>
      <c r="V328" s="4"/>
      <c r="W328" s="4"/>
      <c r="X328" s="4"/>
    </row>
    <row r="329" spans="4:24">
      <c r="D329" s="4"/>
      <c r="E329" s="4"/>
      <c r="J329" s="4"/>
      <c r="L329" s="5"/>
      <c r="M329" s="4"/>
      <c r="O329" s="4"/>
      <c r="Q329" s="4"/>
      <c r="R329" s="4"/>
      <c r="U329" s="4"/>
      <c r="V329" s="4"/>
      <c r="W329" s="4"/>
      <c r="X329" s="4"/>
    </row>
    <row r="330" spans="4:24">
      <c r="D330" s="4"/>
      <c r="E330" s="4"/>
      <c r="J330" s="4"/>
      <c r="L330" s="5"/>
      <c r="M330" s="4"/>
      <c r="O330" s="4"/>
      <c r="Q330" s="4"/>
      <c r="R330" s="4"/>
      <c r="U330" s="4"/>
      <c r="V330" s="4"/>
      <c r="W330" s="4"/>
      <c r="X330" s="4"/>
    </row>
    <row r="331" spans="4:24">
      <c r="D331" s="4"/>
      <c r="E331" s="4"/>
      <c r="J331" s="4"/>
      <c r="L331" s="5"/>
      <c r="M331" s="4"/>
      <c r="O331" s="4"/>
      <c r="Q331" s="4"/>
      <c r="R331" s="4"/>
      <c r="U331" s="4"/>
      <c r="V331" s="4"/>
      <c r="W331" s="4"/>
      <c r="X331" s="4"/>
    </row>
    <row r="332" spans="4:24">
      <c r="D332" s="4"/>
      <c r="E332" s="4"/>
      <c r="J332" s="4"/>
      <c r="L332" s="5"/>
      <c r="M332" s="4"/>
      <c r="O332" s="4"/>
      <c r="Q332" s="4"/>
      <c r="R332" s="4"/>
      <c r="U332" s="4"/>
      <c r="V332" s="4"/>
      <c r="W332" s="4"/>
      <c r="X332" s="4"/>
    </row>
    <row r="333" spans="4:24">
      <c r="D333" s="4"/>
      <c r="E333" s="4"/>
      <c r="J333" s="4"/>
      <c r="L333" s="5"/>
      <c r="M333" s="4"/>
      <c r="O333" s="4"/>
      <c r="Q333" s="4"/>
      <c r="R333" s="4"/>
      <c r="U333" s="4"/>
      <c r="V333" s="4"/>
      <c r="W333" s="4"/>
      <c r="X333" s="4"/>
    </row>
    <row r="334" spans="4:24">
      <c r="D334" s="4"/>
      <c r="E334" s="4"/>
      <c r="J334" s="4"/>
      <c r="L334" s="5"/>
      <c r="M334" s="4"/>
      <c r="O334" s="4"/>
      <c r="Q334" s="4"/>
      <c r="R334" s="4"/>
      <c r="U334" s="4"/>
      <c r="V334" s="4"/>
      <c r="W334" s="4"/>
      <c r="X334" s="4"/>
    </row>
    <row r="335" spans="4:24">
      <c r="D335" s="4"/>
      <c r="E335" s="4"/>
      <c r="J335" s="4"/>
      <c r="L335" s="5"/>
      <c r="M335" s="4"/>
      <c r="O335" s="4"/>
      <c r="Q335" s="4"/>
      <c r="R335" s="4"/>
      <c r="U335" s="4"/>
      <c r="V335" s="4"/>
      <c r="W335" s="4"/>
      <c r="X335" s="4"/>
    </row>
    <row r="336" spans="4:24">
      <c r="D336" s="4"/>
      <c r="E336" s="4"/>
      <c r="J336" s="4"/>
      <c r="L336" s="5"/>
      <c r="M336" s="4"/>
      <c r="O336" s="4"/>
      <c r="Q336" s="4"/>
      <c r="R336" s="4"/>
      <c r="U336" s="4"/>
      <c r="V336" s="4"/>
      <c r="W336" s="4"/>
      <c r="X336" s="4"/>
    </row>
    <row r="337" spans="4:24">
      <c r="D337" s="4"/>
      <c r="E337" s="4"/>
      <c r="J337" s="4"/>
      <c r="L337" s="5"/>
      <c r="M337" s="4"/>
      <c r="O337" s="4"/>
      <c r="Q337" s="4"/>
      <c r="R337" s="4"/>
      <c r="U337" s="4"/>
      <c r="V337" s="4"/>
      <c r="W337" s="4"/>
      <c r="X337" s="4"/>
    </row>
    <row r="338" spans="4:24">
      <c r="D338" s="4"/>
      <c r="E338" s="4"/>
      <c r="J338" s="4"/>
      <c r="L338" s="5"/>
      <c r="M338" s="4"/>
      <c r="O338" s="4"/>
      <c r="Q338" s="4"/>
      <c r="R338" s="4"/>
      <c r="U338" s="4"/>
      <c r="V338" s="4"/>
      <c r="W338" s="4"/>
      <c r="X338" s="4"/>
    </row>
    <row r="339" spans="4:24">
      <c r="D339" s="4"/>
      <c r="E339" s="4"/>
      <c r="J339" s="4"/>
      <c r="L339" s="5"/>
      <c r="M339" s="4"/>
      <c r="O339" s="4"/>
      <c r="Q339" s="4"/>
      <c r="R339" s="4"/>
      <c r="U339" s="4"/>
      <c r="V339" s="4"/>
      <c r="W339" s="4"/>
      <c r="X339" s="4"/>
    </row>
    <row r="340" spans="4:24">
      <c r="D340" s="4"/>
      <c r="E340" s="4"/>
      <c r="J340" s="4"/>
      <c r="L340" s="5"/>
      <c r="M340" s="4"/>
      <c r="O340" s="4"/>
      <c r="Q340" s="4"/>
      <c r="R340" s="4"/>
      <c r="U340" s="4"/>
      <c r="V340" s="4"/>
      <c r="W340" s="4"/>
      <c r="X340" s="4"/>
    </row>
    <row r="341" spans="4:24">
      <c r="D341" s="4"/>
      <c r="E341" s="4"/>
      <c r="J341" s="4"/>
      <c r="L341" s="5"/>
      <c r="M341" s="4"/>
      <c r="O341" s="4"/>
      <c r="Q341" s="4"/>
      <c r="R341" s="4"/>
      <c r="U341" s="4"/>
      <c r="V341" s="4"/>
      <c r="W341" s="4"/>
      <c r="X341" s="4"/>
    </row>
    <row r="342" spans="4:24">
      <c r="D342" s="4"/>
      <c r="E342" s="4"/>
      <c r="J342" s="4"/>
      <c r="L342" s="5"/>
      <c r="M342" s="4"/>
      <c r="O342" s="4"/>
      <c r="Q342" s="4"/>
      <c r="R342" s="4"/>
      <c r="U342" s="4"/>
      <c r="V342" s="4"/>
      <c r="W342" s="4"/>
      <c r="X342" s="4"/>
    </row>
    <row r="343" spans="4:24">
      <c r="D343" s="4"/>
      <c r="E343" s="4"/>
      <c r="J343" s="4"/>
      <c r="L343" s="5"/>
      <c r="M343" s="4"/>
      <c r="O343" s="4"/>
      <c r="Q343" s="4"/>
      <c r="R343" s="4"/>
      <c r="U343" s="4"/>
      <c r="V343" s="4"/>
      <c r="W343" s="4"/>
      <c r="X343" s="4"/>
    </row>
    <row r="344" spans="4:24">
      <c r="D344" s="4"/>
      <c r="E344" s="4"/>
      <c r="J344" s="4"/>
      <c r="L344" s="5"/>
      <c r="M344" s="4"/>
      <c r="O344" s="4"/>
      <c r="Q344" s="4"/>
      <c r="R344" s="4"/>
      <c r="U344" s="4"/>
      <c r="V344" s="4"/>
      <c r="W344" s="4"/>
      <c r="X344" s="4"/>
    </row>
    <row r="345" spans="4:24">
      <c r="D345" s="4"/>
      <c r="E345" s="4"/>
      <c r="J345" s="4"/>
      <c r="L345" s="5"/>
      <c r="M345" s="4"/>
      <c r="O345" s="4"/>
      <c r="Q345" s="4"/>
      <c r="R345" s="4"/>
      <c r="U345" s="4"/>
      <c r="V345" s="4"/>
      <c r="W345" s="4"/>
      <c r="X345" s="4"/>
    </row>
    <row r="346" spans="4:24">
      <c r="D346" s="4"/>
      <c r="E346" s="4"/>
      <c r="J346" s="4"/>
      <c r="L346" s="5"/>
      <c r="M346" s="4"/>
      <c r="O346" s="4"/>
      <c r="Q346" s="4"/>
      <c r="R346" s="4"/>
      <c r="U346" s="4"/>
      <c r="V346" s="4"/>
      <c r="W346" s="4"/>
      <c r="X346" s="4"/>
    </row>
    <row r="347" spans="4:24">
      <c r="D347" s="4"/>
      <c r="E347" s="4"/>
      <c r="J347" s="4"/>
      <c r="L347" s="5"/>
      <c r="M347" s="4"/>
      <c r="O347" s="4"/>
      <c r="Q347" s="4"/>
      <c r="R347" s="4"/>
      <c r="U347" s="4"/>
      <c r="V347" s="4"/>
      <c r="W347" s="4"/>
      <c r="X347" s="4"/>
    </row>
    <row r="348" spans="4:24">
      <c r="D348" s="4"/>
      <c r="E348" s="4"/>
      <c r="J348" s="4"/>
      <c r="L348" s="5"/>
      <c r="M348" s="4"/>
      <c r="O348" s="4"/>
      <c r="Q348" s="4"/>
      <c r="R348" s="4"/>
      <c r="U348" s="4"/>
      <c r="V348" s="4"/>
      <c r="W348" s="4"/>
      <c r="X348" s="4"/>
    </row>
    <row r="349" spans="4:24">
      <c r="D349" s="4"/>
      <c r="E349" s="4"/>
      <c r="J349" s="4"/>
      <c r="L349" s="5"/>
      <c r="M349" s="4"/>
      <c r="O349" s="4"/>
      <c r="Q349" s="4"/>
      <c r="R349" s="4"/>
      <c r="U349" s="4"/>
      <c r="V349" s="4"/>
      <c r="W349" s="4"/>
      <c r="X349" s="4"/>
    </row>
    <row r="350" spans="4:24">
      <c r="D350" s="4"/>
      <c r="E350" s="4"/>
      <c r="J350" s="4"/>
      <c r="L350" s="5"/>
      <c r="M350" s="4"/>
      <c r="O350" s="4"/>
      <c r="Q350" s="4"/>
      <c r="R350" s="4"/>
      <c r="U350" s="4"/>
      <c r="V350" s="4"/>
      <c r="W350" s="4"/>
      <c r="X350" s="4"/>
    </row>
    <row r="351" spans="4:24">
      <c r="D351" s="4"/>
      <c r="E351" s="4"/>
      <c r="J351" s="4"/>
      <c r="L351" s="5"/>
      <c r="M351" s="4"/>
      <c r="O351" s="4"/>
      <c r="Q351" s="4"/>
      <c r="R351" s="4"/>
      <c r="U351" s="4"/>
      <c r="V351" s="4"/>
      <c r="W351" s="4"/>
      <c r="X351" s="4"/>
    </row>
    <row r="352" spans="4:24">
      <c r="D352" s="4"/>
      <c r="E352" s="4"/>
      <c r="J352" s="4"/>
      <c r="L352" s="5"/>
      <c r="M352" s="4"/>
      <c r="O352" s="4"/>
      <c r="Q352" s="4"/>
      <c r="R352" s="4"/>
      <c r="U352" s="4"/>
      <c r="V352" s="4"/>
      <c r="W352" s="4"/>
      <c r="X352" s="4"/>
    </row>
    <row r="353" spans="4:24">
      <c r="D353" s="4"/>
      <c r="E353" s="4"/>
      <c r="J353" s="4"/>
      <c r="L353" s="5"/>
      <c r="M353" s="4"/>
      <c r="O353" s="4"/>
      <c r="Q353" s="4"/>
      <c r="R353" s="4"/>
      <c r="U353" s="4"/>
      <c r="V353" s="4"/>
      <c r="W353" s="4"/>
      <c r="X353" s="4"/>
    </row>
    <row r="354" spans="4:24">
      <c r="D354" s="4"/>
      <c r="E354" s="4"/>
      <c r="J354" s="4"/>
      <c r="L354" s="5"/>
      <c r="M354" s="4"/>
      <c r="O354" s="4"/>
      <c r="Q354" s="4"/>
      <c r="R354" s="4"/>
      <c r="U354" s="4"/>
      <c r="V354" s="4"/>
      <c r="W354" s="4"/>
      <c r="X354" s="4"/>
    </row>
    <row r="355" spans="4:24">
      <c r="D355" s="4"/>
      <c r="E355" s="4"/>
      <c r="J355" s="4"/>
      <c r="L355" s="5"/>
      <c r="M355" s="4"/>
      <c r="O355" s="4"/>
      <c r="Q355" s="4"/>
      <c r="R355" s="4"/>
      <c r="U355" s="4"/>
      <c r="V355" s="4"/>
      <c r="W355" s="4"/>
      <c r="X355" s="4"/>
    </row>
    <row r="356" spans="4:24">
      <c r="D356" s="4"/>
      <c r="E356" s="4"/>
      <c r="J356" s="4"/>
      <c r="L356" s="5"/>
      <c r="M356" s="4"/>
      <c r="O356" s="4"/>
      <c r="Q356" s="4"/>
      <c r="R356" s="4"/>
      <c r="U356" s="4"/>
      <c r="V356" s="4"/>
      <c r="W356" s="4"/>
      <c r="X356" s="4"/>
    </row>
    <row r="357" spans="4:24">
      <c r="D357" s="4"/>
      <c r="E357" s="4"/>
      <c r="J357" s="4"/>
      <c r="L357" s="5"/>
      <c r="M357" s="4"/>
      <c r="O357" s="4"/>
      <c r="Q357" s="4"/>
      <c r="R357" s="4"/>
      <c r="U357" s="4"/>
      <c r="V357" s="4"/>
      <c r="W357" s="4"/>
      <c r="X357" s="4"/>
    </row>
    <row r="358" spans="4:24">
      <c r="D358" s="4"/>
      <c r="E358" s="4"/>
      <c r="J358" s="4"/>
      <c r="L358" s="5"/>
      <c r="M358" s="4"/>
      <c r="O358" s="4"/>
      <c r="Q358" s="4"/>
      <c r="R358" s="4"/>
      <c r="U358" s="4"/>
      <c r="V358" s="4"/>
      <c r="W358" s="4"/>
      <c r="X358" s="4"/>
    </row>
    <row r="359" spans="4:24">
      <c r="D359" s="4"/>
      <c r="E359" s="4"/>
      <c r="J359" s="4"/>
      <c r="L359" s="5"/>
      <c r="M359" s="4"/>
      <c r="O359" s="4"/>
      <c r="Q359" s="4"/>
      <c r="R359" s="4"/>
      <c r="U359" s="4"/>
      <c r="V359" s="4"/>
      <c r="W359" s="4"/>
      <c r="X359" s="4"/>
    </row>
    <row r="360" spans="4:24">
      <c r="D360" s="4"/>
      <c r="E360" s="4"/>
      <c r="J360" s="4"/>
      <c r="L360" s="5"/>
      <c r="M360" s="4"/>
      <c r="O360" s="4"/>
      <c r="Q360" s="4"/>
      <c r="R360" s="4"/>
      <c r="U360" s="4"/>
      <c r="V360" s="4"/>
      <c r="W360" s="4"/>
      <c r="X360" s="4"/>
    </row>
    <row r="361" spans="4:24">
      <c r="D361" s="4"/>
      <c r="E361" s="4"/>
      <c r="J361" s="4"/>
      <c r="L361" s="5"/>
      <c r="M361" s="4"/>
      <c r="O361" s="4"/>
      <c r="Q361" s="4"/>
      <c r="R361" s="4"/>
      <c r="U361" s="4"/>
      <c r="V361" s="4"/>
      <c r="W361" s="4"/>
      <c r="X361" s="4"/>
    </row>
    <row r="362" spans="4:24">
      <c r="D362" s="4"/>
      <c r="E362" s="4"/>
      <c r="J362" s="4"/>
      <c r="L362" s="5"/>
      <c r="M362" s="4"/>
      <c r="O362" s="4"/>
      <c r="Q362" s="4"/>
      <c r="R362" s="4"/>
      <c r="U362" s="4"/>
      <c r="V362" s="4"/>
      <c r="W362" s="4"/>
      <c r="X362" s="4"/>
    </row>
    <row r="363" spans="4:24">
      <c r="D363" s="4"/>
      <c r="E363" s="4"/>
      <c r="J363" s="4"/>
      <c r="L363" s="5"/>
      <c r="M363" s="4"/>
      <c r="O363" s="4"/>
      <c r="Q363" s="4"/>
      <c r="R363" s="4"/>
      <c r="U363" s="4"/>
      <c r="V363" s="4"/>
      <c r="W363" s="4"/>
      <c r="X363" s="4"/>
    </row>
    <row r="364" spans="4:24">
      <c r="D364" s="4"/>
      <c r="E364" s="4"/>
      <c r="J364" s="4"/>
      <c r="L364" s="5"/>
      <c r="M364" s="4"/>
      <c r="O364" s="4"/>
      <c r="Q364" s="4"/>
      <c r="R364" s="4"/>
      <c r="U364" s="4"/>
      <c r="V364" s="4"/>
      <c r="W364" s="4"/>
      <c r="X364" s="4"/>
    </row>
    <row r="365" spans="4:24">
      <c r="D365" s="4"/>
      <c r="E365" s="4"/>
      <c r="J365" s="4"/>
      <c r="L365" s="5"/>
      <c r="M365" s="4"/>
      <c r="O365" s="4"/>
      <c r="Q365" s="4"/>
      <c r="R365" s="4"/>
      <c r="U365" s="4"/>
      <c r="V365" s="4"/>
      <c r="W365" s="4"/>
      <c r="X365" s="4"/>
    </row>
    <row r="366" spans="4:24">
      <c r="D366" s="4"/>
      <c r="E366" s="4"/>
      <c r="J366" s="4"/>
      <c r="L366" s="5"/>
      <c r="M366" s="4"/>
      <c r="O366" s="4"/>
      <c r="Q366" s="4"/>
      <c r="R366" s="4"/>
      <c r="U366" s="4"/>
      <c r="V366" s="4"/>
      <c r="W366" s="4"/>
      <c r="X366" s="4"/>
    </row>
    <row r="367" spans="4:24">
      <c r="D367" s="4"/>
      <c r="E367" s="4"/>
      <c r="J367" s="4"/>
      <c r="L367" s="5"/>
      <c r="M367" s="4"/>
      <c r="O367" s="4"/>
      <c r="Q367" s="4"/>
      <c r="R367" s="4"/>
      <c r="U367" s="4"/>
      <c r="V367" s="4"/>
      <c r="W367" s="4"/>
      <c r="X367" s="4"/>
    </row>
    <row r="368" spans="4:24">
      <c r="D368" s="4"/>
      <c r="E368" s="4"/>
      <c r="J368" s="4"/>
      <c r="L368" s="5"/>
      <c r="M368" s="4"/>
      <c r="O368" s="4"/>
      <c r="Q368" s="4"/>
      <c r="R368" s="4"/>
      <c r="U368" s="4"/>
      <c r="V368" s="4"/>
      <c r="W368" s="4"/>
      <c r="X368" s="4"/>
    </row>
    <row r="369" spans="4:24">
      <c r="D369" s="4"/>
      <c r="E369" s="4"/>
      <c r="J369" s="4"/>
      <c r="L369" s="5"/>
      <c r="M369" s="4"/>
      <c r="O369" s="4"/>
      <c r="Q369" s="4"/>
      <c r="R369" s="4"/>
      <c r="U369" s="4"/>
      <c r="V369" s="4"/>
      <c r="W369" s="4"/>
      <c r="X369" s="4"/>
    </row>
    <row r="370" spans="4:24">
      <c r="D370" s="4"/>
      <c r="E370" s="4"/>
      <c r="J370" s="4"/>
      <c r="L370" s="5"/>
      <c r="M370" s="4"/>
      <c r="O370" s="4"/>
      <c r="Q370" s="4"/>
      <c r="R370" s="4"/>
      <c r="U370" s="4"/>
      <c r="V370" s="4"/>
      <c r="W370" s="4"/>
      <c r="X370" s="4"/>
    </row>
    <row r="371" spans="4:24">
      <c r="D371" s="4"/>
      <c r="E371" s="4"/>
      <c r="J371" s="4"/>
      <c r="L371" s="5"/>
      <c r="M371" s="4"/>
      <c r="O371" s="4"/>
      <c r="Q371" s="4"/>
      <c r="R371" s="4"/>
      <c r="U371" s="4"/>
      <c r="V371" s="4"/>
      <c r="W371" s="4"/>
      <c r="X371" s="4"/>
    </row>
    <row r="372" spans="4:24">
      <c r="D372" s="4"/>
      <c r="E372" s="4"/>
      <c r="J372" s="4"/>
      <c r="L372" s="5"/>
      <c r="M372" s="4"/>
      <c r="O372" s="4"/>
      <c r="Q372" s="4"/>
      <c r="R372" s="4"/>
      <c r="U372" s="4"/>
      <c r="V372" s="4"/>
      <c r="W372" s="4"/>
      <c r="X372" s="4"/>
    </row>
    <row r="373" spans="4:24">
      <c r="D373" s="4"/>
      <c r="E373" s="4"/>
      <c r="J373" s="4"/>
      <c r="L373" s="5"/>
      <c r="M373" s="4"/>
      <c r="O373" s="4"/>
      <c r="Q373" s="4"/>
      <c r="R373" s="4"/>
      <c r="U373" s="4"/>
      <c r="V373" s="4"/>
      <c r="W373" s="4"/>
      <c r="X373" s="4"/>
    </row>
    <row r="374" spans="4:24">
      <c r="D374" s="4"/>
      <c r="E374" s="4"/>
      <c r="J374" s="4"/>
      <c r="L374" s="5"/>
      <c r="M374" s="4"/>
      <c r="O374" s="4"/>
      <c r="Q374" s="4"/>
      <c r="R374" s="4"/>
      <c r="U374" s="4"/>
      <c r="V374" s="4"/>
      <c r="W374" s="4"/>
      <c r="X374" s="4"/>
    </row>
    <row r="375" spans="4:24">
      <c r="D375" s="4"/>
      <c r="E375" s="4"/>
      <c r="J375" s="4"/>
      <c r="L375" s="5"/>
      <c r="M375" s="4"/>
      <c r="O375" s="4"/>
      <c r="Q375" s="4"/>
      <c r="R375" s="4"/>
      <c r="U375" s="4"/>
      <c r="V375" s="4"/>
      <c r="W375" s="4"/>
      <c r="X375" s="4"/>
    </row>
    <row r="376" spans="4:24">
      <c r="D376" s="4"/>
      <c r="E376" s="4"/>
      <c r="J376" s="4"/>
      <c r="L376" s="5"/>
      <c r="M376" s="4"/>
      <c r="O376" s="4"/>
      <c r="Q376" s="4"/>
      <c r="R376" s="4"/>
      <c r="U376" s="4"/>
      <c r="V376" s="4"/>
      <c r="W376" s="4"/>
      <c r="X376" s="4"/>
    </row>
    <row r="377" spans="4:24">
      <c r="D377" s="4"/>
      <c r="E377" s="4"/>
      <c r="J377" s="4"/>
      <c r="L377" s="5"/>
      <c r="M377" s="4"/>
      <c r="O377" s="4"/>
      <c r="Q377" s="4"/>
      <c r="R377" s="4"/>
      <c r="U377" s="4"/>
      <c r="V377" s="4"/>
      <c r="W377" s="4"/>
      <c r="X377" s="4"/>
    </row>
    <row r="378" spans="4:24">
      <c r="D378" s="4"/>
      <c r="E378" s="4"/>
      <c r="J378" s="4"/>
      <c r="L378" s="5"/>
      <c r="M378" s="4"/>
      <c r="O378" s="4"/>
      <c r="Q378" s="4"/>
      <c r="R378" s="4"/>
      <c r="U378" s="4"/>
      <c r="V378" s="4"/>
      <c r="W378" s="4"/>
      <c r="X378" s="4"/>
    </row>
    <row r="379" spans="4:24">
      <c r="D379" s="4"/>
      <c r="E379" s="4"/>
      <c r="J379" s="4"/>
      <c r="L379" s="5"/>
      <c r="M379" s="4"/>
      <c r="O379" s="4"/>
      <c r="Q379" s="4"/>
      <c r="R379" s="4"/>
      <c r="U379" s="4"/>
      <c r="V379" s="4"/>
      <c r="W379" s="4"/>
      <c r="X379" s="4"/>
    </row>
    <row r="380" spans="4:24">
      <c r="D380" s="4"/>
      <c r="E380" s="4"/>
      <c r="J380" s="4"/>
      <c r="L380" s="5"/>
      <c r="M380" s="4"/>
      <c r="O380" s="4"/>
      <c r="Q380" s="4"/>
      <c r="R380" s="4"/>
      <c r="U380" s="4"/>
      <c r="V380" s="4"/>
      <c r="W380" s="4"/>
      <c r="X380" s="4"/>
    </row>
    <row r="381" spans="4:24">
      <c r="D381" s="4"/>
      <c r="E381" s="4"/>
      <c r="J381" s="4"/>
      <c r="L381" s="5"/>
      <c r="M381" s="4"/>
      <c r="O381" s="4"/>
      <c r="Q381" s="4"/>
      <c r="R381" s="4"/>
      <c r="U381" s="4"/>
      <c r="V381" s="4"/>
      <c r="W381" s="4"/>
      <c r="X381" s="4"/>
    </row>
    <row r="382" spans="4:24">
      <c r="D382" s="4"/>
      <c r="E382" s="4"/>
      <c r="J382" s="4"/>
      <c r="L382" s="5"/>
      <c r="M382" s="4"/>
      <c r="O382" s="4"/>
      <c r="Q382" s="4"/>
      <c r="R382" s="4"/>
      <c r="U382" s="4"/>
      <c r="V382" s="4"/>
      <c r="W382" s="4"/>
      <c r="X382" s="4"/>
    </row>
    <row r="383" spans="4:24">
      <c r="D383" s="4"/>
      <c r="E383" s="4"/>
      <c r="J383" s="4"/>
      <c r="L383" s="5"/>
      <c r="M383" s="4"/>
      <c r="O383" s="4"/>
      <c r="Q383" s="4"/>
      <c r="R383" s="4"/>
      <c r="U383" s="4"/>
      <c r="V383" s="4"/>
      <c r="W383" s="4"/>
      <c r="X383" s="4"/>
    </row>
    <row r="384" spans="4:24">
      <c r="D384" s="4"/>
      <c r="E384" s="4"/>
      <c r="J384" s="4"/>
      <c r="L384" s="5"/>
      <c r="M384" s="4"/>
      <c r="O384" s="4"/>
      <c r="Q384" s="4"/>
      <c r="R384" s="4"/>
      <c r="U384" s="4"/>
      <c r="V384" s="4"/>
      <c r="W384" s="4"/>
      <c r="X384" s="4"/>
    </row>
    <row r="385" spans="4:24">
      <c r="D385" s="4"/>
      <c r="E385" s="4"/>
      <c r="J385" s="4"/>
      <c r="L385" s="5"/>
      <c r="M385" s="4"/>
      <c r="O385" s="4"/>
      <c r="Q385" s="4"/>
      <c r="R385" s="4"/>
      <c r="U385" s="4"/>
      <c r="V385" s="4"/>
      <c r="W385" s="4"/>
      <c r="X385" s="4"/>
    </row>
    <row r="386" spans="4:24">
      <c r="D386" s="4"/>
      <c r="E386" s="4"/>
      <c r="J386" s="4"/>
      <c r="L386" s="5"/>
      <c r="M386" s="4"/>
      <c r="O386" s="4"/>
      <c r="Q386" s="4"/>
      <c r="R386" s="4"/>
      <c r="U386" s="4"/>
      <c r="V386" s="4"/>
      <c r="W386" s="4"/>
      <c r="X386" s="4"/>
    </row>
    <row r="387" spans="4:24">
      <c r="D387" s="4"/>
      <c r="E387" s="4"/>
      <c r="J387" s="4"/>
      <c r="L387" s="5"/>
      <c r="M387" s="4"/>
      <c r="O387" s="4"/>
      <c r="Q387" s="4"/>
      <c r="R387" s="4"/>
      <c r="U387" s="4"/>
      <c r="V387" s="4"/>
      <c r="W387" s="4"/>
      <c r="X387" s="4"/>
    </row>
    <row r="388" spans="4:24">
      <c r="D388" s="4"/>
      <c r="E388" s="4"/>
      <c r="J388" s="4"/>
      <c r="L388" s="5"/>
      <c r="M388" s="4"/>
      <c r="O388" s="4"/>
      <c r="Q388" s="4"/>
      <c r="R388" s="4"/>
      <c r="U388" s="4"/>
      <c r="V388" s="4"/>
      <c r="W388" s="4"/>
      <c r="X388" s="4"/>
    </row>
    <row r="389" spans="4:24">
      <c r="D389" s="4"/>
      <c r="E389" s="4"/>
      <c r="J389" s="4"/>
      <c r="L389" s="5"/>
      <c r="M389" s="4"/>
      <c r="O389" s="4"/>
      <c r="Q389" s="4"/>
      <c r="R389" s="4"/>
      <c r="U389" s="4"/>
      <c r="V389" s="4"/>
      <c r="W389" s="4"/>
      <c r="X389" s="4"/>
    </row>
    <row r="390" spans="4:24">
      <c r="D390" s="4"/>
      <c r="E390" s="4"/>
      <c r="J390" s="4"/>
      <c r="L390" s="5"/>
      <c r="M390" s="4"/>
      <c r="O390" s="4"/>
      <c r="Q390" s="4"/>
      <c r="R390" s="4"/>
      <c r="U390" s="4"/>
      <c r="V390" s="4"/>
      <c r="W390" s="4"/>
      <c r="X390" s="4"/>
    </row>
    <row r="391" spans="4:24">
      <c r="D391" s="4"/>
      <c r="E391" s="4"/>
      <c r="J391" s="4"/>
      <c r="L391" s="5"/>
      <c r="M391" s="4"/>
      <c r="O391" s="4"/>
      <c r="Q391" s="4"/>
      <c r="R391" s="4"/>
      <c r="U391" s="4"/>
      <c r="V391" s="4"/>
      <c r="W391" s="4"/>
      <c r="X391" s="4"/>
    </row>
    <row r="392" spans="4:24">
      <c r="D392" s="4"/>
      <c r="E392" s="4"/>
      <c r="J392" s="4"/>
      <c r="L392" s="5"/>
      <c r="M392" s="4"/>
      <c r="O392" s="4"/>
      <c r="Q392" s="4"/>
      <c r="R392" s="4"/>
      <c r="U392" s="4"/>
      <c r="V392" s="4"/>
      <c r="W392" s="4"/>
      <c r="X392" s="4"/>
    </row>
    <row r="393" spans="4:24">
      <c r="D393" s="4"/>
      <c r="E393" s="4"/>
      <c r="J393" s="4"/>
      <c r="L393" s="5"/>
      <c r="M393" s="4"/>
      <c r="O393" s="4"/>
      <c r="Q393" s="4"/>
      <c r="R393" s="4"/>
      <c r="U393" s="4"/>
      <c r="V393" s="4"/>
      <c r="W393" s="4"/>
      <c r="X393" s="4"/>
    </row>
    <row r="394" spans="4:24">
      <c r="D394" s="4"/>
      <c r="E394" s="4"/>
      <c r="J394" s="4"/>
      <c r="L394" s="5"/>
      <c r="M394" s="4"/>
      <c r="O394" s="4"/>
      <c r="Q394" s="4"/>
      <c r="R394" s="4"/>
      <c r="U394" s="4"/>
      <c r="V394" s="4"/>
      <c r="W394" s="4"/>
      <c r="X394" s="4"/>
    </row>
    <row r="395" spans="4:24">
      <c r="D395" s="4"/>
      <c r="E395" s="4"/>
      <c r="J395" s="4"/>
      <c r="L395" s="5"/>
      <c r="M395" s="4"/>
      <c r="O395" s="4"/>
      <c r="Q395" s="4"/>
      <c r="R395" s="4"/>
      <c r="U395" s="4"/>
      <c r="V395" s="4"/>
      <c r="W395" s="4"/>
      <c r="X395" s="4"/>
    </row>
    <row r="396" spans="4:24">
      <c r="D396" s="4"/>
      <c r="E396" s="4"/>
      <c r="J396" s="4"/>
      <c r="L396" s="5"/>
      <c r="M396" s="4"/>
      <c r="O396" s="4"/>
      <c r="Q396" s="4"/>
      <c r="R396" s="4"/>
      <c r="U396" s="4"/>
      <c r="V396" s="4"/>
      <c r="W396" s="4"/>
      <c r="X396" s="4"/>
    </row>
    <row r="397" spans="4:24">
      <c r="D397" s="4"/>
      <c r="E397" s="4"/>
      <c r="J397" s="4"/>
      <c r="L397" s="5"/>
      <c r="M397" s="4"/>
      <c r="O397" s="4"/>
      <c r="Q397" s="4"/>
      <c r="R397" s="4"/>
      <c r="U397" s="4"/>
      <c r="V397" s="4"/>
      <c r="W397" s="4"/>
      <c r="X397" s="4"/>
    </row>
    <row r="398" spans="4:24">
      <c r="D398" s="4"/>
      <c r="E398" s="4"/>
      <c r="J398" s="4"/>
      <c r="L398" s="5"/>
      <c r="M398" s="4"/>
      <c r="O398" s="4"/>
      <c r="Q398" s="4"/>
      <c r="R398" s="4"/>
      <c r="U398" s="4"/>
      <c r="V398" s="4"/>
      <c r="W398" s="4"/>
      <c r="X398" s="4"/>
    </row>
    <row r="399" spans="4:24">
      <c r="D399" s="4"/>
      <c r="E399" s="4"/>
      <c r="J399" s="4"/>
      <c r="L399" s="5"/>
      <c r="M399" s="4"/>
      <c r="O399" s="4"/>
      <c r="Q399" s="4"/>
      <c r="R399" s="4"/>
      <c r="U399" s="4"/>
      <c r="V399" s="4"/>
      <c r="W399" s="4"/>
      <c r="X399" s="4"/>
    </row>
    <row r="400" spans="4:24">
      <c r="D400" s="4"/>
      <c r="E400" s="4"/>
      <c r="J400" s="4"/>
      <c r="L400" s="5"/>
      <c r="M400" s="4"/>
      <c r="O400" s="4"/>
      <c r="Q400" s="4"/>
      <c r="R400" s="4"/>
      <c r="U400" s="4"/>
      <c r="V400" s="4"/>
      <c r="W400" s="4"/>
      <c r="X400" s="4"/>
    </row>
    <row r="401" spans="4:24">
      <c r="D401" s="4"/>
      <c r="E401" s="4"/>
      <c r="J401" s="4"/>
      <c r="L401" s="5"/>
      <c r="M401" s="4"/>
      <c r="O401" s="4"/>
      <c r="Q401" s="4"/>
      <c r="R401" s="4"/>
      <c r="U401" s="4"/>
      <c r="V401" s="4"/>
      <c r="W401" s="4"/>
      <c r="X401" s="4"/>
    </row>
    <row r="402" spans="4:24">
      <c r="D402" s="4"/>
      <c r="E402" s="4"/>
      <c r="J402" s="4"/>
      <c r="L402" s="5"/>
      <c r="M402" s="4"/>
      <c r="O402" s="4"/>
      <c r="Q402" s="4"/>
      <c r="R402" s="4"/>
      <c r="U402" s="4"/>
      <c r="V402" s="4"/>
      <c r="W402" s="4"/>
      <c r="X402" s="4"/>
    </row>
    <row r="403" spans="4:24">
      <c r="D403" s="4"/>
      <c r="E403" s="4"/>
      <c r="J403" s="4"/>
      <c r="L403" s="5"/>
      <c r="M403" s="4"/>
      <c r="O403" s="4"/>
      <c r="Q403" s="4"/>
      <c r="R403" s="4"/>
      <c r="U403" s="4"/>
      <c r="V403" s="4"/>
      <c r="W403" s="4"/>
      <c r="X403" s="4"/>
    </row>
    <row r="404" spans="4:24">
      <c r="D404" s="4"/>
      <c r="E404" s="4"/>
      <c r="J404" s="4"/>
      <c r="L404" s="5"/>
      <c r="M404" s="4"/>
      <c r="O404" s="4"/>
      <c r="Q404" s="4"/>
      <c r="R404" s="4"/>
      <c r="U404" s="4"/>
      <c r="V404" s="4"/>
      <c r="W404" s="4"/>
      <c r="X404" s="4"/>
    </row>
    <row r="405" spans="4:24">
      <c r="D405" s="4"/>
      <c r="E405" s="4"/>
      <c r="J405" s="4"/>
      <c r="L405" s="5"/>
      <c r="M405" s="4"/>
      <c r="O405" s="4"/>
      <c r="Q405" s="4"/>
      <c r="R405" s="4"/>
      <c r="U405" s="4"/>
      <c r="V405" s="4"/>
      <c r="W405" s="4"/>
      <c r="X405" s="4"/>
    </row>
    <row r="406" spans="4:24">
      <c r="D406" s="4"/>
      <c r="E406" s="4"/>
      <c r="J406" s="4"/>
      <c r="L406" s="5"/>
      <c r="M406" s="4"/>
      <c r="O406" s="4"/>
      <c r="Q406" s="4"/>
      <c r="R406" s="4"/>
      <c r="U406" s="4"/>
      <c r="V406" s="4"/>
      <c r="W406" s="4"/>
      <c r="X406" s="4"/>
    </row>
    <row r="407" spans="4:24">
      <c r="D407" s="4"/>
      <c r="E407" s="4"/>
      <c r="J407" s="4"/>
      <c r="L407" s="5"/>
      <c r="M407" s="4"/>
      <c r="O407" s="4"/>
      <c r="Q407" s="4"/>
      <c r="R407" s="4"/>
      <c r="U407" s="4"/>
      <c r="V407" s="4"/>
      <c r="W407" s="4"/>
      <c r="X407" s="4"/>
    </row>
    <row r="408" spans="4:24">
      <c r="D408" s="4"/>
      <c r="E408" s="4"/>
      <c r="J408" s="4"/>
      <c r="L408" s="5"/>
      <c r="M408" s="4"/>
      <c r="O408" s="4"/>
      <c r="Q408" s="4"/>
      <c r="R408" s="4"/>
      <c r="U408" s="4"/>
      <c r="V408" s="4"/>
      <c r="W408" s="4"/>
      <c r="X408" s="4"/>
    </row>
    <row r="409" spans="4:24">
      <c r="D409" s="4"/>
      <c r="E409" s="4"/>
      <c r="J409" s="4"/>
      <c r="L409" s="5"/>
      <c r="M409" s="4"/>
      <c r="O409" s="4"/>
      <c r="Q409" s="4"/>
      <c r="R409" s="4"/>
      <c r="U409" s="4"/>
      <c r="V409" s="4"/>
      <c r="W409" s="4"/>
      <c r="X409" s="4"/>
    </row>
    <row r="410" spans="4:24">
      <c r="D410" s="4"/>
      <c r="E410" s="4"/>
      <c r="J410" s="4"/>
      <c r="L410" s="5"/>
      <c r="M410" s="4"/>
      <c r="O410" s="4"/>
      <c r="Q410" s="4"/>
      <c r="R410" s="4"/>
      <c r="U410" s="4"/>
      <c r="V410" s="4"/>
      <c r="W410" s="4"/>
      <c r="X410" s="4"/>
    </row>
    <row r="411" spans="4:24">
      <c r="D411" s="4"/>
      <c r="E411" s="4"/>
      <c r="J411" s="4"/>
      <c r="L411" s="5"/>
      <c r="M411" s="4"/>
      <c r="O411" s="4"/>
      <c r="Q411" s="4"/>
      <c r="R411" s="4"/>
      <c r="U411" s="4"/>
      <c r="V411" s="4"/>
      <c r="W411" s="4"/>
      <c r="X411" s="4"/>
    </row>
    <row r="412" spans="4:24">
      <c r="D412" s="4"/>
      <c r="E412" s="4"/>
      <c r="J412" s="4"/>
      <c r="L412" s="5"/>
      <c r="M412" s="4"/>
      <c r="O412" s="4"/>
      <c r="Q412" s="4"/>
      <c r="R412" s="4"/>
      <c r="U412" s="4"/>
      <c r="V412" s="4"/>
      <c r="W412" s="4"/>
      <c r="X412" s="4"/>
    </row>
    <row r="413" spans="4:24">
      <c r="D413" s="4"/>
      <c r="E413" s="4"/>
      <c r="J413" s="4"/>
      <c r="L413" s="5"/>
      <c r="M413" s="4"/>
      <c r="O413" s="4"/>
      <c r="Q413" s="4"/>
      <c r="R413" s="4"/>
      <c r="U413" s="4"/>
      <c r="V413" s="4"/>
      <c r="W413" s="4"/>
      <c r="X413" s="4"/>
    </row>
    <row r="414" spans="4:24">
      <c r="D414" s="4"/>
      <c r="E414" s="4"/>
      <c r="J414" s="4"/>
      <c r="L414" s="5"/>
      <c r="M414" s="4"/>
      <c r="O414" s="4"/>
      <c r="Q414" s="4"/>
      <c r="R414" s="4"/>
      <c r="U414" s="4"/>
      <c r="V414" s="4"/>
      <c r="W414" s="4"/>
      <c r="X414" s="4"/>
    </row>
    <row r="415" spans="4:24">
      <c r="D415" s="4"/>
      <c r="E415" s="4"/>
      <c r="J415" s="4"/>
      <c r="L415" s="5"/>
      <c r="M415" s="4"/>
      <c r="O415" s="4"/>
      <c r="Q415" s="4"/>
      <c r="R415" s="4"/>
      <c r="U415" s="4"/>
      <c r="V415" s="4"/>
      <c r="W415" s="4"/>
      <c r="X415" s="4"/>
    </row>
    <row r="416" spans="4:24">
      <c r="D416" s="4"/>
      <c r="E416" s="4"/>
      <c r="J416" s="4"/>
      <c r="L416" s="5"/>
      <c r="M416" s="4"/>
      <c r="O416" s="4"/>
      <c r="Q416" s="4"/>
      <c r="R416" s="4"/>
      <c r="U416" s="4"/>
      <c r="V416" s="4"/>
      <c r="W416" s="4"/>
      <c r="X416" s="4"/>
    </row>
    <row r="417" spans="4:24">
      <c r="D417" s="4"/>
      <c r="E417" s="4"/>
      <c r="J417" s="4"/>
      <c r="L417" s="5"/>
      <c r="M417" s="4"/>
      <c r="O417" s="4"/>
      <c r="Q417" s="4"/>
      <c r="R417" s="4"/>
      <c r="U417" s="4"/>
      <c r="V417" s="4"/>
      <c r="W417" s="4"/>
      <c r="X417" s="4"/>
    </row>
    <row r="418" spans="4:24">
      <c r="D418" s="4"/>
      <c r="E418" s="4"/>
      <c r="J418" s="4"/>
      <c r="L418" s="5"/>
      <c r="M418" s="4"/>
      <c r="O418" s="4"/>
      <c r="Q418" s="4"/>
      <c r="R418" s="4"/>
      <c r="U418" s="4"/>
      <c r="V418" s="4"/>
      <c r="W418" s="4"/>
      <c r="X418" s="4"/>
    </row>
    <row r="419" spans="4:24">
      <c r="D419" s="4"/>
      <c r="E419" s="4"/>
      <c r="J419" s="4"/>
      <c r="L419" s="5"/>
      <c r="M419" s="4"/>
      <c r="O419" s="4"/>
      <c r="Q419" s="4"/>
      <c r="R419" s="4"/>
      <c r="U419" s="4"/>
      <c r="V419" s="4"/>
      <c r="W419" s="4"/>
      <c r="X419" s="4"/>
    </row>
    <row r="420" spans="4:24">
      <c r="D420" s="4"/>
      <c r="E420" s="4"/>
      <c r="J420" s="4"/>
      <c r="L420" s="5"/>
      <c r="M420" s="4"/>
      <c r="O420" s="4"/>
      <c r="Q420" s="4"/>
      <c r="R420" s="4"/>
      <c r="U420" s="4"/>
      <c r="V420" s="4"/>
      <c r="W420" s="4"/>
      <c r="X420" s="4"/>
    </row>
    <row r="421" spans="4:24">
      <c r="D421" s="4"/>
      <c r="E421" s="4"/>
      <c r="J421" s="4"/>
      <c r="L421" s="5"/>
      <c r="M421" s="4"/>
      <c r="O421" s="4"/>
      <c r="Q421" s="4"/>
      <c r="R421" s="4"/>
      <c r="U421" s="4"/>
      <c r="V421" s="4"/>
      <c r="W421" s="4"/>
      <c r="X421" s="4"/>
    </row>
    <row r="422" spans="4:24">
      <c r="D422" s="4"/>
      <c r="E422" s="4"/>
      <c r="J422" s="4"/>
      <c r="L422" s="5"/>
      <c r="M422" s="4"/>
      <c r="O422" s="4"/>
      <c r="Q422" s="4"/>
      <c r="R422" s="4"/>
      <c r="U422" s="4"/>
      <c r="V422" s="4"/>
      <c r="W422" s="4"/>
      <c r="X422" s="4"/>
    </row>
    <row r="423" spans="4:24">
      <c r="D423" s="4"/>
      <c r="E423" s="4"/>
      <c r="J423" s="4"/>
      <c r="L423" s="5"/>
      <c r="M423" s="4"/>
      <c r="O423" s="4"/>
      <c r="Q423" s="4"/>
      <c r="R423" s="4"/>
      <c r="U423" s="4"/>
      <c r="V423" s="4"/>
      <c r="W423" s="4"/>
      <c r="X423" s="4"/>
    </row>
    <row r="424" spans="4:24">
      <c r="D424" s="4"/>
      <c r="E424" s="4"/>
      <c r="J424" s="4"/>
      <c r="L424" s="5"/>
      <c r="M424" s="4"/>
      <c r="O424" s="4"/>
      <c r="Q424" s="4"/>
      <c r="R424" s="4"/>
      <c r="U424" s="4"/>
      <c r="V424" s="4"/>
      <c r="W424" s="4"/>
      <c r="X424" s="4"/>
    </row>
    <row r="425" spans="4:24">
      <c r="D425" s="4"/>
      <c r="E425" s="4"/>
      <c r="J425" s="4"/>
      <c r="L425" s="5"/>
      <c r="M425" s="4"/>
      <c r="O425" s="4"/>
      <c r="Q425" s="4"/>
      <c r="R425" s="4"/>
      <c r="U425" s="4"/>
      <c r="V425" s="4"/>
      <c r="W425" s="4"/>
      <c r="X425" s="4"/>
    </row>
    <row r="426" spans="4:24">
      <c r="D426" s="4"/>
      <c r="E426" s="4"/>
      <c r="J426" s="4"/>
      <c r="L426" s="5"/>
      <c r="M426" s="4"/>
      <c r="O426" s="4"/>
      <c r="Q426" s="4"/>
      <c r="R426" s="4"/>
      <c r="U426" s="4"/>
      <c r="V426" s="4"/>
      <c r="W426" s="4"/>
      <c r="X426" s="4"/>
    </row>
    <row r="427" spans="4:24">
      <c r="D427" s="4"/>
      <c r="E427" s="4"/>
      <c r="J427" s="4"/>
      <c r="L427" s="5"/>
      <c r="M427" s="4"/>
      <c r="O427" s="4"/>
      <c r="Q427" s="4"/>
      <c r="R427" s="4"/>
      <c r="U427" s="4"/>
      <c r="V427" s="4"/>
      <c r="W427" s="4"/>
      <c r="X427" s="4"/>
    </row>
    <row r="428" spans="4:24">
      <c r="D428" s="4"/>
      <c r="E428" s="4"/>
      <c r="J428" s="4"/>
      <c r="L428" s="5"/>
      <c r="M428" s="4"/>
      <c r="O428" s="4"/>
      <c r="Q428" s="4"/>
      <c r="R428" s="4"/>
      <c r="U428" s="4"/>
      <c r="V428" s="4"/>
      <c r="W428" s="4"/>
      <c r="X428" s="4"/>
    </row>
    <row r="429" spans="4:24">
      <c r="D429" s="4"/>
      <c r="E429" s="4"/>
      <c r="J429" s="4"/>
      <c r="L429" s="5"/>
      <c r="M429" s="4"/>
      <c r="O429" s="4"/>
      <c r="Q429" s="4"/>
      <c r="R429" s="4"/>
      <c r="U429" s="4"/>
      <c r="V429" s="4"/>
      <c r="W429" s="4"/>
      <c r="X429" s="4"/>
    </row>
    <row r="430" spans="4:24">
      <c r="D430" s="4"/>
      <c r="E430" s="4"/>
      <c r="J430" s="4"/>
      <c r="L430" s="5"/>
      <c r="M430" s="4"/>
      <c r="O430" s="4"/>
      <c r="Q430" s="4"/>
      <c r="R430" s="4"/>
      <c r="U430" s="4"/>
      <c r="V430" s="4"/>
      <c r="W430" s="4"/>
      <c r="X430" s="4"/>
    </row>
    <row r="431" spans="4:24">
      <c r="D431" s="4"/>
      <c r="E431" s="4"/>
      <c r="J431" s="4"/>
      <c r="L431" s="5"/>
      <c r="M431" s="4"/>
      <c r="O431" s="4"/>
      <c r="Q431" s="4"/>
      <c r="R431" s="4"/>
      <c r="U431" s="4"/>
      <c r="V431" s="4"/>
      <c r="W431" s="4"/>
      <c r="X431" s="4"/>
    </row>
    <row r="432" spans="4:24">
      <c r="D432" s="4"/>
      <c r="E432" s="4"/>
      <c r="J432" s="4"/>
      <c r="L432" s="5"/>
      <c r="M432" s="4"/>
      <c r="O432" s="4"/>
      <c r="Q432" s="4"/>
      <c r="R432" s="4"/>
      <c r="U432" s="4"/>
      <c r="V432" s="4"/>
      <c r="W432" s="4"/>
      <c r="X432" s="4"/>
    </row>
    <row r="433" spans="4:24">
      <c r="D433" s="4"/>
      <c r="E433" s="4"/>
      <c r="J433" s="4"/>
      <c r="L433" s="5"/>
      <c r="M433" s="4"/>
      <c r="O433" s="4"/>
      <c r="Q433" s="4"/>
      <c r="R433" s="4"/>
      <c r="U433" s="4"/>
      <c r="V433" s="4"/>
      <c r="W433" s="4"/>
      <c r="X433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Y433"/>
  <sheetViews>
    <sheetView workbookViewId="0"/>
  </sheetViews>
  <sheetFormatPr defaultRowHeight="14.4"/>
  <cols>
    <col min="1" max="2" width="8.88671875" style="2"/>
    <col min="3" max="3" width="22.5546875" style="4" bestFit="1" customWidth="1"/>
    <col min="4" max="4" width="22.5546875" style="2" bestFit="1" customWidth="1"/>
    <col min="5" max="6" width="22.21875" style="2" bestFit="1" customWidth="1"/>
    <col min="7" max="7" width="29" style="4" customWidth="1"/>
    <col min="8" max="10" width="22.5546875" style="2" bestFit="1" customWidth="1"/>
    <col min="11" max="11" width="21.88671875" style="2" bestFit="1" customWidth="1"/>
    <col min="12" max="12" width="22.21875" style="2" bestFit="1" customWidth="1"/>
    <col min="13" max="13" width="21.88671875" style="2" bestFit="1" customWidth="1"/>
    <col min="14" max="14" width="22.21875" style="2" bestFit="1" customWidth="1"/>
    <col min="15" max="16" width="22.5546875" style="2" bestFit="1" customWidth="1"/>
    <col min="17" max="17" width="21.5546875" style="2" bestFit="1" customWidth="1"/>
    <col min="18" max="18" width="21.88671875" style="2" bestFit="1" customWidth="1"/>
    <col min="19" max="20" width="8.88671875" style="2"/>
    <col min="21" max="21" width="29.5546875" style="2" customWidth="1"/>
    <col min="22" max="22" width="22.5546875" style="2" bestFit="1" customWidth="1"/>
    <col min="23" max="23" width="22.21875" style="2" bestFit="1" customWidth="1"/>
    <col min="24" max="24" width="21.88671875" style="2" bestFit="1" customWidth="1"/>
    <col min="25" max="25" width="22.5546875" style="2" bestFit="1" customWidth="1"/>
    <col min="26" max="16384" width="8.88671875" style="2"/>
  </cols>
  <sheetData>
    <row r="2" spans="1:24">
      <c r="A2" s="2" t="s">
        <v>32</v>
      </c>
      <c r="B2" s="2" t="s">
        <v>0</v>
      </c>
      <c r="C2" s="4">
        <v>1</v>
      </c>
      <c r="E2" s="2" t="s">
        <v>5</v>
      </c>
      <c r="F2" s="2" t="s">
        <v>6</v>
      </c>
      <c r="G2" s="4">
        <f>C5</f>
        <v>1500000000</v>
      </c>
      <c r="I2" s="2" t="s">
        <v>107</v>
      </c>
    </row>
    <row r="3" spans="1:24">
      <c r="A3" s="2" t="s">
        <v>45</v>
      </c>
      <c r="B3" s="2" t="s">
        <v>31</v>
      </c>
      <c r="C3" s="4">
        <v>1000000</v>
      </c>
      <c r="E3" s="2" t="s">
        <v>20</v>
      </c>
      <c r="F3" s="2" t="s">
        <v>7</v>
      </c>
      <c r="G3" s="4">
        <f>C4+2*C5/3</f>
        <v>1500000000</v>
      </c>
      <c r="I3" s="4">
        <f>3*(G9-G8)/G7/(1-2*G8)/(1+G9)</f>
        <v>0.65</v>
      </c>
    </row>
    <row r="4" spans="1:24">
      <c r="A4" s="2" t="s">
        <v>1</v>
      </c>
      <c r="B4" s="2" t="s">
        <v>2</v>
      </c>
      <c r="C4" s="4">
        <v>500000000</v>
      </c>
      <c r="E4" s="2" t="s">
        <v>10</v>
      </c>
      <c r="F4" s="2" t="s">
        <v>11</v>
      </c>
      <c r="G4" s="4">
        <f>1/C6</f>
        <v>1.3944443940895081E-9</v>
      </c>
      <c r="I4" s="2" t="s">
        <v>108</v>
      </c>
    </row>
    <row r="5" spans="1:24">
      <c r="A5" s="2" t="s">
        <v>3</v>
      </c>
      <c r="B5" s="2" t="s">
        <v>4</v>
      </c>
      <c r="C5" s="4">
        <v>1500000000</v>
      </c>
      <c r="E5" s="2" t="s">
        <v>16</v>
      </c>
      <c r="F5" s="2" t="s">
        <v>17</v>
      </c>
      <c r="G5" s="4">
        <f>1/(C7/C6+(C8-C7)*(1-C8)/G3)</f>
        <v>2000000060.4259255</v>
      </c>
      <c r="I5" s="4">
        <f>2*C9*G7*G7*G2*(1-G8)*POWER(1+G9,2)/9/(1-G9)/(G9-G8)</f>
        <v>1.6110472198758979E-3</v>
      </c>
    </row>
    <row r="6" spans="1:24">
      <c r="A6" s="2" t="s">
        <v>8</v>
      </c>
      <c r="B6" s="2" t="s">
        <v>9</v>
      </c>
      <c r="C6" s="4">
        <v>717131500</v>
      </c>
      <c r="E6" s="2" t="s">
        <v>18</v>
      </c>
      <c r="F6" s="2" t="s">
        <v>19</v>
      </c>
      <c r="G6" s="4">
        <f>G3+C8*C8*G5</f>
        <v>2345000025.5299535</v>
      </c>
      <c r="I6" s="2" t="s">
        <v>109</v>
      </c>
    </row>
    <row r="7" spans="1:24">
      <c r="A7" s="2" t="s">
        <v>12</v>
      </c>
      <c r="B7" s="2" t="s">
        <v>13</v>
      </c>
      <c r="C7" s="4">
        <v>0.3</v>
      </c>
      <c r="E7" s="2" t="s">
        <v>21</v>
      </c>
      <c r="F7" s="2" t="s">
        <v>22</v>
      </c>
      <c r="G7" s="4">
        <f>C8*G5/G6</f>
        <v>0.55437101284596391</v>
      </c>
      <c r="I7" s="4">
        <f>3*(G9-G8)/2/G7/(1-G8)/(1+G9)</f>
        <v>0.27857142857142858</v>
      </c>
    </row>
    <row r="8" spans="1:24">
      <c r="A8" s="2" t="s">
        <v>14</v>
      </c>
      <c r="B8" s="2" t="s">
        <v>15</v>
      </c>
      <c r="C8" s="4">
        <v>0.65</v>
      </c>
      <c r="E8" s="2" t="s">
        <v>23</v>
      </c>
      <c r="F8" s="2" t="s">
        <v>24</v>
      </c>
      <c r="G8" s="4">
        <f>(3*G3 - 2*G2)/(6*G3 +2*G2)</f>
        <v>0.125</v>
      </c>
    </row>
    <row r="9" spans="1:24">
      <c r="A9" s="2" t="s">
        <v>28</v>
      </c>
      <c r="B9" s="2" t="s">
        <v>29</v>
      </c>
      <c r="C9" s="4">
        <v>9.9999999999999998E-13</v>
      </c>
      <c r="E9" s="2" t="s">
        <v>25</v>
      </c>
      <c r="F9" s="2" t="s">
        <v>26</v>
      </c>
      <c r="G9" s="4">
        <f>(3*G6-2*G2)/(6*G6+2*G2)</f>
        <v>0.23637961572239585</v>
      </c>
    </row>
    <row r="10" spans="1:24">
      <c r="A10" s="2" t="s">
        <v>33</v>
      </c>
      <c r="B10" s="2" t="s">
        <v>34</v>
      </c>
      <c r="C10" s="4">
        <v>3000000</v>
      </c>
      <c r="E10" s="2" t="s">
        <v>37</v>
      </c>
      <c r="F10" s="2" t="s">
        <v>27</v>
      </c>
      <c r="G10" s="4">
        <f>C9/(1/G5+C8*C8/(G3+4*G2/3))</f>
        <v>1.6110472198758985E-3</v>
      </c>
    </row>
    <row r="11" spans="1:24">
      <c r="A11" s="2" t="s">
        <v>36</v>
      </c>
      <c r="B11" s="2" t="s">
        <v>35</v>
      </c>
      <c r="C11" s="4">
        <v>1000000</v>
      </c>
      <c r="E11" s="2" t="s">
        <v>38</v>
      </c>
      <c r="F11" s="2" t="s">
        <v>39</v>
      </c>
      <c r="G11" s="4">
        <f>C8*(1-2*G8)/2/(1-G8)</f>
        <v>0.27857142857142858</v>
      </c>
    </row>
    <row r="15" spans="1:24">
      <c r="F15" s="6" t="s">
        <v>49</v>
      </c>
      <c r="G15" s="7"/>
      <c r="H15" s="6"/>
      <c r="J15" s="8" t="s">
        <v>50</v>
      </c>
      <c r="K15" s="8"/>
      <c r="L15" s="8"/>
      <c r="M15" s="8"/>
      <c r="O15" s="10" t="s">
        <v>51</v>
      </c>
      <c r="P15" s="10"/>
      <c r="Q15" s="10"/>
      <c r="R15" s="10"/>
      <c r="U15" s="3" t="s">
        <v>52</v>
      </c>
      <c r="V15" s="3"/>
      <c r="W15" s="3"/>
      <c r="X15" s="3"/>
    </row>
    <row r="16" spans="1:24">
      <c r="A16" s="2" t="s">
        <v>46</v>
      </c>
      <c r="B16" s="2" t="s">
        <v>40</v>
      </c>
      <c r="C16" s="4" t="s">
        <v>47</v>
      </c>
      <c r="F16" s="6" t="s">
        <v>41</v>
      </c>
      <c r="G16" s="7" t="s">
        <v>42</v>
      </c>
      <c r="H16" s="6" t="s">
        <v>43</v>
      </c>
      <c r="J16" s="8" t="s">
        <v>41</v>
      </c>
      <c r="K16" s="8" t="s">
        <v>42</v>
      </c>
      <c r="L16" s="8" t="s">
        <v>43</v>
      </c>
      <c r="M16" s="8" t="s">
        <v>48</v>
      </c>
      <c r="O16" s="10" t="s">
        <v>41</v>
      </c>
      <c r="P16" s="10" t="s">
        <v>42</v>
      </c>
      <c r="Q16" s="10" t="s">
        <v>43</v>
      </c>
      <c r="R16" s="10" t="s">
        <v>44</v>
      </c>
      <c r="U16" s="3" t="s">
        <v>41</v>
      </c>
      <c r="V16" s="3" t="s">
        <v>42</v>
      </c>
      <c r="W16" s="3" t="s">
        <v>43</v>
      </c>
      <c r="X16" s="3" t="s">
        <v>44</v>
      </c>
    </row>
    <row r="17" spans="1:25">
      <c r="A17" s="2">
        <v>0.3</v>
      </c>
      <c r="B17" s="2">
        <v>1</v>
      </c>
      <c r="C17" s="4">
        <v>0</v>
      </c>
      <c r="D17" s="4"/>
      <c r="E17" s="4"/>
      <c r="F17" s="6">
        <f>-$C$10*(1-$C$2*$C$2/B17/B17)</f>
        <v>0</v>
      </c>
      <c r="G17" s="7">
        <f>-$C$10*(1+$C$2*$C$2/B17/B17)</f>
        <v>-6000000</v>
      </c>
      <c r="H17" s="7">
        <f>-$C$10*$C$2*$C$2/2/$G$2/B17</f>
        <v>-1E-3</v>
      </c>
      <c r="J17" s="9">
        <f>-2*$G$11*$C$3*(POWER($C$2/B17,1.5)*(SQRT(4*$G$10*A17/$C$2/$C$2/PI())*EXP(-POWER(B17-$C$2,2)/4/$G$10/A17)-(B17/$C$2-1)*ERFC((B17-$C$2)/SQRT(4*$G$10*A17)))-POWER($C$2/B17,2)*SQRT(4*$G$10*A17/$C$2/$C$2/PI()))</f>
        <v>0</v>
      </c>
      <c r="K17" s="8">
        <f>2*$G$11*$C$3*(POWER($C$2/B17,1.5)*(SQRT(4*$G$10*A17/$C$2/$C$2/PI())*EXP(-POWER(B17-$C$2,2)/4/$G$10/A17)+ERFC((B17-$C$2)/SQRT(4*$G$10*A17)))-POWER($C$2/B17,2)*SQRT(4*$G$10*A17/$C$2/$C$2/PI()))+2*$G$11*$C$3*((1/8)*SQRT($C$2/B17)*(1-$C$2/B17)*(SQRT(4*$G$10*A17/$C$2/$C$2/PI())*EXP(-POWER(B17-$C$2,2)/4/$G$10/A17)-(B17/$C$2-1)*ERFC((B17-$C$2)/SQRT(4*$G$10*A17))))</f>
        <v>557142.85714285716</v>
      </c>
      <c r="L17" s="9">
        <f>2*$G$11*($C$2*$C$3/2/$G$2)*(POWER($C$2/B17,0.5)*(SQRT(4*$G$10*A17/$C$2/$C$2/PI())*EXP(-POWER(B17-$C$2,2)/4/$G$10/A17)-(B17/$C$2-1)*ERFC((B17-$C$2)/SQRT(4*$G$10*A17)))-POWER($C$2/B17,1)*SQRT(4*$G$10*A17/$C$2/$C$2/PI()))</f>
        <v>0</v>
      </c>
      <c r="M17" s="9">
        <f>$C$3*(1-SQRT($C$2/B17)*ERFC((B17-$C$2)/SQRT(4*$G$10*A17))-(1/8)*SQRT($C$2/B17)*(1-($C$2/B17))*(SQRT(4*$G$10*A17/$C$2/$C$2/PI())*EXP(-POWER(B17-$C$2,2)/4/$G$10/A17)-(B17/$C$2-1)*ERFC((B17-$C$2)/SQRT(4*$G$10*A17))))</f>
        <v>0</v>
      </c>
      <c r="O17" s="11">
        <f>$C$11*(1-4*POWER($C$2/B17,2)+3*POWER($C$2/B17,4))*COS(2*C19)</f>
        <v>0</v>
      </c>
      <c r="P17" s="11">
        <f>$C$11*(-1+4*($G$9-$G$8)/(1-$G$8)*SQRT($C$2/B17)*ERFC((B17-$C$2)/SQRT(4*$G$10*A17))-3*POWER($C$2/B17,4))*COS(2*C17)</f>
        <v>-3490836.0424119048</v>
      </c>
      <c r="Q17" s="11">
        <f t="shared" ref="Q17:Q81" si="0">$C$2*$C$11/2/$G$2*(4*(1-$G$9)*$C$2/B17-POWER($C$2/B17,3))*COS(2*C17)</f>
        <v>6.848271790368055E-4</v>
      </c>
      <c r="R17" s="11">
        <f>$C$11*4/3*$G$7*(1+$G$9)*(-SQRT($C$2/B17)*ERFC((B17-$C$2)/SQRT(4*$G$10*A17))+POWER($C$2/B17,2))*COS(2*C17)</f>
        <v>0</v>
      </c>
      <c r="U17" s="12">
        <f>O17+J17+F17</f>
        <v>0</v>
      </c>
      <c r="V17" s="12">
        <f>P17+K17+G17</f>
        <v>-8933693.1852690466</v>
      </c>
      <c r="W17" s="12">
        <f>(Q17+L17+H17)</f>
        <v>-3.1517282096319452E-4</v>
      </c>
      <c r="X17" s="12">
        <f>R17+M17</f>
        <v>0</v>
      </c>
      <c r="Y17" s="4"/>
    </row>
    <row r="18" spans="1:25">
      <c r="A18" s="2">
        <f>A17</f>
        <v>0.3</v>
      </c>
      <c r="B18" s="2">
        <f>B17+0.001</f>
        <v>1.0009999999999999</v>
      </c>
      <c r="C18" s="4">
        <v>0</v>
      </c>
      <c r="D18" s="4"/>
      <c r="E18" s="4"/>
      <c r="F18" s="6">
        <f>-$C$10*(1-$C$2*$C$2/B18/B18)</f>
        <v>-5991.0119850170586</v>
      </c>
      <c r="G18" s="7">
        <f>-$C$10*(1+$C$2*$C$2/B18/B18)</f>
        <v>-5994008.988014983</v>
      </c>
      <c r="H18" s="6">
        <f>-$C$10*$C$2*$C$2/2/$G$2/B18</f>
        <v>-9.9900099900099922E-4</v>
      </c>
      <c r="J18" s="9">
        <f>-2*$G$11*$C$3*(POWER($C$2/B18,1.5)*(SQRT(4*$G$10*A18/$C$2/$C$2/PI())*EXP(-POWER(B18-$C$2,2)/4/$G$10/A18)-(B18/$C$2-1)*ERFC((B18-$C$2)/SQRT(4*$G$10*A18)))-POWER($C$2/B18,2)*SQRT(4*$G$10*A18/$C$2/$C$2/PI()))</f>
        <v>542.27555831156985</v>
      </c>
      <c r="K18" s="8">
        <f t="shared" ref="K18:K81" si="1">2*$G$11*$C$3*(POWER($C$2/B18,1.5)*(SQRT(4*$G$10*A18/$C$2/$C$2/PI())*EXP(-POWER(B18-$C$2,2)/4/$G$10/A18)+ERFC((B18-$C$2)/SQRT(4*$G$10*A18)))-POWER($C$2/B18,2)*SQRT(4*$G$10*A18/$C$2/$C$2/PI()))+2*$G$11*$C$3*((1/8)*SQRT($C$2/B18)*(1-$C$2/B18)*(SQRT(4*$G$10*A18/$C$2/$C$2/PI())*EXP(-POWER(B18-$C$2,2)/4/$G$10/A18)-(B18/$C$2-1)*ERFC((B18-$C$2)/SQRT(4*$G$10*A18))))</f>
        <v>542035.43074858934</v>
      </c>
      <c r="L18" s="9">
        <f t="shared" ref="L18:L81" si="2">2*$G$11*($C$2*$C$3/2/$G$2)*(POWER($C$2/B18,0.5)*(SQRT(4*$G$10*A18/$C$2/$C$2/PI())*EXP(-POWER(B18-$C$2,2)/4/$G$10/A18)-(B18/$C$2-1)*ERFC((B18-$C$2)/SQRT(4*$G$10*A18)))-POWER($C$2/B18,1)*SQRT(4*$G$10*A18/$C$2/$C$2/PI()))</f>
        <v>-1.8093927795662726E-7</v>
      </c>
      <c r="M18" s="9">
        <f>$C$3*(1-SQRT($C$2/B18)*ERFC((B18-$C$2)/SQRT(4*$G$10*A18))-(1/8)*SQRT($C$2/B18)*(1-($C$2/B18))*(SQRT(4*$G$10*A18/$C$2/$C$2/PI())*EXP(-POWER(B18-$C$2,2)/4/$G$10/A18)-(B18/$C$2-1)*ERFC((B18-$C$2)/SQRT(4*$G$10*A18))))</f>
        <v>26142.578423511157</v>
      </c>
      <c r="O18" s="11">
        <f>$C$11*(1-4*POWER($C$2/B18,2)+3*POWER($C$2/B18,4))*COS(2*C20)</f>
        <v>-3982.0439151432297</v>
      </c>
      <c r="P18" s="11">
        <f t="shared" ref="P18:P81" si="3">$C$11*(-1+4*($G$9-$G$8)/(1-$G$8)*SQRT($C$2/B18)*ERFC((B18-$C$2)/SQRT(4*$G$10*A18))-3*POWER($C$2/B18,4))*COS(2*C18)</f>
        <v>-3492178.3549460443</v>
      </c>
      <c r="Q18" s="11">
        <f t="shared" si="0"/>
        <v>6.8480803899614471E-4</v>
      </c>
      <c r="R18" s="11">
        <f>$C$11*4/3*$G$7*(1+$G$9)*(-SQRT($C$2/B18)*ERFC((B18-$C$2)/SQRT(4*$G$10*A18))+POWER($C$2/B18,2))*COS(2*C18)</f>
        <v>22068.971744416485</v>
      </c>
      <c r="U18" s="12">
        <f>O18+J18+F18</f>
        <v>-9430.7803418487183</v>
      </c>
      <c r="V18" s="12">
        <f>P18+K18+G18</f>
        <v>-8944151.9122124389</v>
      </c>
      <c r="W18" s="12">
        <f t="shared" ref="W18:W81" si="4">(Q18+L18+H18)</f>
        <v>-3.1437389928281115E-4</v>
      </c>
      <c r="X18" s="12">
        <f>R18+M18</f>
        <v>48211.550167927642</v>
      </c>
      <c r="Y18" s="4"/>
    </row>
    <row r="19" spans="1:25">
      <c r="A19" s="2">
        <f t="shared" ref="A19:A82" si="5">A18</f>
        <v>0.3</v>
      </c>
      <c r="B19" s="2">
        <f t="shared" ref="B19:B82" si="6">B18+0.001</f>
        <v>1.0019999999999998</v>
      </c>
      <c r="C19" s="4">
        <v>0</v>
      </c>
      <c r="D19" s="4"/>
      <c r="E19" s="4"/>
      <c r="F19" s="6">
        <f t="shared" ref="F19:F82" si="7">-$C$10*(1-$C$2*$C$2/B19/B19)</f>
        <v>-11964.095760573446</v>
      </c>
      <c r="G19" s="7">
        <f t="shared" ref="G19:G82" si="8">-$C$10*(1+$C$2*$C$2/B19/B19)</f>
        <v>-5988035.9042394273</v>
      </c>
      <c r="H19" s="6">
        <f t="shared" ref="H19:H82" si="9">-$C$10*$C$2*$C$2/2/$G$2/B19</f>
        <v>-9.980039920159682E-4</v>
      </c>
      <c r="J19" s="9">
        <f t="shared" ref="J19:J82" si="10">-2*$G$11*$C$3*(POWER($C$2/B19,1.5)*(SQRT(4*$G$10*A19/$C$2/$C$2/PI())*EXP(-POWER(B19-$C$2,2)/4/$G$10/A19)-(B19/$C$2-1)*ERFC((B19-$C$2)/SQRT(4*$G$10*A19)))-POWER($C$2/B19,2)*SQRT(4*$G$10*A19/$C$2/$C$2/PI()))</f>
        <v>1068.6915851450915</v>
      </c>
      <c r="K19" s="8">
        <f t="shared" si="1"/>
        <v>526973.17114685418</v>
      </c>
      <c r="L19" s="9">
        <f t="shared" si="2"/>
        <v>-3.5694298943846116E-7</v>
      </c>
      <c r="M19" s="9">
        <f t="shared" ref="M19:M82" si="11">$C$3*(1-SQRT($C$2/B19)*ERFC((B19-$C$2)/SQRT(4*$G$10*A19))-(1/8)*SQRT($C$2/B19)*(1-($C$2/B19))*(SQRT(4*$G$10*A19/$C$2/$C$2/PI())*EXP(-POWER(B19-$C$2,2)/4/$G$10/A19)-(B19/$C$2-1)*ERFC((B19-$C$2)/SQRT(4*$G$10*A19))))</f>
        <v>52232.554070770493</v>
      </c>
      <c r="O19" s="11">
        <f t="shared" ref="O19:O82" si="12">$C$11*(1-4*POWER($C$2/B19,2)+3*POWER($C$2/B19,4))*COS(2*C21)</f>
        <v>-7928.3506445930743</v>
      </c>
      <c r="P19" s="11">
        <f t="shared" si="3"/>
        <v>-3493553.3989496017</v>
      </c>
      <c r="Q19" s="11">
        <f t="shared" si="0"/>
        <v>6.8478694911197884E-4</v>
      </c>
      <c r="R19" s="11">
        <f t="shared" ref="R19:R82" si="13">$C$11*4/3*$G$7*(1+$G$9)*(-SQRT($C$2/B19)*ERFC((B19-$C$2)/SQRT(4*$G$10*A19))+POWER($C$2/B19,2))*COS(2*C19)</f>
        <v>44095.104931558977</v>
      </c>
      <c r="U19" s="12">
        <f t="shared" ref="U19:V82" si="14">O19+J19+F19</f>
        <v>-18823.75482002143</v>
      </c>
      <c r="V19" s="12">
        <f t="shared" si="14"/>
        <v>-8954616.1320421752</v>
      </c>
      <c r="W19" s="12">
        <f t="shared" si="4"/>
        <v>-3.1357398589342781E-4</v>
      </c>
      <c r="X19" s="12">
        <f t="shared" ref="X19:X82" si="15">R19+M19</f>
        <v>96327.65900232947</v>
      </c>
      <c r="Y19" s="4"/>
    </row>
    <row r="20" spans="1:25">
      <c r="A20" s="2">
        <f t="shared" si="5"/>
        <v>0.3</v>
      </c>
      <c r="B20" s="2">
        <f t="shared" si="6"/>
        <v>1.0029999999999997</v>
      </c>
      <c r="C20" s="4">
        <v>0</v>
      </c>
      <c r="D20" s="4"/>
      <c r="E20" s="4"/>
      <c r="F20" s="6">
        <f t="shared" si="7"/>
        <v>-17919.322789356596</v>
      </c>
      <c r="G20" s="7">
        <f t="shared" si="8"/>
        <v>-5982080.677210643</v>
      </c>
      <c r="H20" s="6">
        <f t="shared" si="9"/>
        <v>-9.9700897308075808E-4</v>
      </c>
      <c r="J20" s="9">
        <f t="shared" si="10"/>
        <v>1579.3400318911322</v>
      </c>
      <c r="K20" s="8">
        <f t="shared" si="1"/>
        <v>511970.64952328522</v>
      </c>
      <c r="L20" s="9">
        <f t="shared" si="2"/>
        <v>-5.2802601732893529E-7</v>
      </c>
      <c r="M20" s="9">
        <f t="shared" si="11"/>
        <v>78243.60849070939</v>
      </c>
      <c r="O20" s="11">
        <f t="shared" si="12"/>
        <v>-11839.181149828182</v>
      </c>
      <c r="P20" s="11">
        <f t="shared" si="3"/>
        <v>-3494947.4232026581</v>
      </c>
      <c r="Q20" s="11">
        <f t="shared" si="0"/>
        <v>6.8476392313289111E-4</v>
      </c>
      <c r="R20" s="11">
        <f t="shared" si="13"/>
        <v>66054.335529325166</v>
      </c>
      <c r="U20" s="12">
        <f t="shared" si="14"/>
        <v>-28179.163907293645</v>
      </c>
      <c r="V20" s="12">
        <f t="shared" si="14"/>
        <v>-8965057.4508900158</v>
      </c>
      <c r="W20" s="12">
        <f t="shared" si="4"/>
        <v>-3.1277307596519585E-4</v>
      </c>
      <c r="X20" s="12">
        <f t="shared" si="15"/>
        <v>144297.94402003457</v>
      </c>
      <c r="Y20" s="4"/>
    </row>
    <row r="21" spans="1:25">
      <c r="A21" s="2">
        <f t="shared" si="5"/>
        <v>0.3</v>
      </c>
      <c r="B21" s="2">
        <f t="shared" si="6"/>
        <v>1.0039999999999996</v>
      </c>
      <c r="C21" s="4">
        <v>0</v>
      </c>
      <c r="D21" s="4"/>
      <c r="E21" s="4"/>
      <c r="F21" s="6">
        <f t="shared" si="7"/>
        <v>-23856.764178343816</v>
      </c>
      <c r="G21" s="7">
        <f t="shared" si="8"/>
        <v>-5976143.235821656</v>
      </c>
      <c r="H21" s="6">
        <f t="shared" si="9"/>
        <v>-9.960159362549805E-4</v>
      </c>
      <c r="J21" s="9">
        <f t="shared" si="10"/>
        <v>2074.3269770443367</v>
      </c>
      <c r="K21" s="8">
        <f t="shared" si="1"/>
        <v>497042.30251014663</v>
      </c>
      <c r="L21" s="9">
        <f t="shared" si="2"/>
        <v>-6.9420809498417106E-7</v>
      </c>
      <c r="M21" s="9">
        <f t="shared" si="11"/>
        <v>104149.63938196484</v>
      </c>
      <c r="O21" s="11">
        <f t="shared" si="12"/>
        <v>-15714.794386542329</v>
      </c>
      <c r="P21" s="11">
        <f t="shared" si="3"/>
        <v>-3496346.7889723745</v>
      </c>
      <c r="Q21" s="11">
        <f t="shared" si="0"/>
        <v>6.84738974713324E-4</v>
      </c>
      <c r="R21" s="11">
        <f t="shared" si="13"/>
        <v>87922.797062465484</v>
      </c>
      <c r="U21" s="12">
        <f t="shared" si="14"/>
        <v>-37497.231587841809</v>
      </c>
      <c r="V21" s="12">
        <f t="shared" si="14"/>
        <v>-8975447.7222838849</v>
      </c>
      <c r="W21" s="12">
        <f t="shared" si="4"/>
        <v>-3.1197116963664064E-4</v>
      </c>
      <c r="X21" s="12">
        <f t="shared" si="15"/>
        <v>192072.43644443032</v>
      </c>
      <c r="Y21" s="4"/>
    </row>
    <row r="22" spans="1:25">
      <c r="A22" s="2">
        <f t="shared" si="5"/>
        <v>0.3</v>
      </c>
      <c r="B22" s="2">
        <f t="shared" si="6"/>
        <v>1.0049999999999994</v>
      </c>
      <c r="C22" s="4">
        <v>0</v>
      </c>
      <c r="D22" s="4"/>
      <c r="E22" s="4"/>
      <c r="F22" s="6">
        <f t="shared" si="7"/>
        <v>-29776.490680920255</v>
      </c>
      <c r="G22" s="7">
        <f t="shared" si="8"/>
        <v>-5970223.50931908</v>
      </c>
      <c r="H22" s="6">
        <f t="shared" si="9"/>
        <v>-9.9502487562189114E-4</v>
      </c>
      <c r="J22" s="9">
        <f t="shared" si="10"/>
        <v>2553.7724069690685</v>
      </c>
      <c r="K22" s="8">
        <f t="shared" si="1"/>
        <v>482202.38774044986</v>
      </c>
      <c r="L22" s="9">
        <f t="shared" si="2"/>
        <v>-8.5551375633463808E-7</v>
      </c>
      <c r="M22" s="9">
        <f t="shared" si="11"/>
        <v>129924.84076104304</v>
      </c>
      <c r="O22" s="11">
        <f t="shared" si="12"/>
        <v>-19555.447321523367</v>
      </c>
      <c r="P22" s="11">
        <f t="shared" si="3"/>
        <v>-3497738.010804092</v>
      </c>
      <c r="Q22" s="11">
        <f t="shared" si="0"/>
        <v>6.8471211741428118E-4</v>
      </c>
      <c r="R22" s="11">
        <f t="shared" si="13"/>
        <v>109676.89386208655</v>
      </c>
      <c r="U22" s="12">
        <f t="shared" si="14"/>
        <v>-46778.165595474551</v>
      </c>
      <c r="V22" s="12">
        <f t="shared" si="14"/>
        <v>-8985759.1323827226</v>
      </c>
      <c r="W22" s="12">
        <f t="shared" si="4"/>
        <v>-3.1116827196394454E-4</v>
      </c>
      <c r="X22" s="12">
        <f t="shared" si="15"/>
        <v>239601.7346231296</v>
      </c>
      <c r="Y22" s="4"/>
    </row>
    <row r="23" spans="1:25">
      <c r="A23" s="2">
        <f t="shared" si="5"/>
        <v>0.3</v>
      </c>
      <c r="B23" s="2">
        <f t="shared" si="6"/>
        <v>1.0059999999999993</v>
      </c>
      <c r="C23" s="4">
        <v>0</v>
      </c>
      <c r="D23" s="4"/>
      <c r="E23" s="4"/>
      <c r="F23" s="6">
        <f t="shared" si="7"/>
        <v>-35678.572698990887</v>
      </c>
      <c r="G23" s="7">
        <f t="shared" si="8"/>
        <v>-5964321.4273010092</v>
      </c>
      <c r="H23" s="6">
        <f t="shared" si="9"/>
        <v>-9.9403578528827114E-4</v>
      </c>
      <c r="J23" s="9">
        <f t="shared" si="10"/>
        <v>3017.8099533380214</v>
      </c>
      <c r="K23" s="8">
        <f t="shared" si="1"/>
        <v>467464.94013970636</v>
      </c>
      <c r="L23" s="9">
        <f t="shared" si="2"/>
        <v>-1.0119722710193491E-6</v>
      </c>
      <c r="M23" s="9">
        <f t="shared" si="11"/>
        <v>155543.78188427942</v>
      </c>
      <c r="O23" s="11">
        <f t="shared" si="12"/>
        <v>-23361.394949381163</v>
      </c>
      <c r="P23" s="11">
        <f t="shared" si="3"/>
        <v>-3499107.7966782372</v>
      </c>
      <c r="Q23" s="11">
        <f t="shared" si="0"/>
        <v>6.8468336470402518E-4</v>
      </c>
      <c r="R23" s="11">
        <f t="shared" si="13"/>
        <v>131293.37317659234</v>
      </c>
      <c r="U23" s="12">
        <f t="shared" si="14"/>
        <v>-56022.157695034024</v>
      </c>
      <c r="V23" s="12">
        <f t="shared" si="14"/>
        <v>-8995964.2838395406</v>
      </c>
      <c r="W23" s="12">
        <f t="shared" si="4"/>
        <v>-3.1036439285526529E-4</v>
      </c>
      <c r="X23" s="12">
        <f t="shared" si="15"/>
        <v>286837.15506087174</v>
      </c>
      <c r="Y23" s="4"/>
    </row>
    <row r="24" spans="1:25">
      <c r="A24" s="2">
        <f t="shared" si="5"/>
        <v>0.3</v>
      </c>
      <c r="B24" s="2">
        <f t="shared" si="6"/>
        <v>1.0069999999999992</v>
      </c>
      <c r="C24" s="4">
        <v>0</v>
      </c>
      <c r="D24" s="4"/>
      <c r="E24" s="4"/>
      <c r="F24" s="6">
        <f t="shared" si="7"/>
        <v>-41563.080285070166</v>
      </c>
      <c r="G24" s="7">
        <f t="shared" si="8"/>
        <v>-5958436.9197149295</v>
      </c>
      <c r="H24" s="6">
        <f t="shared" si="9"/>
        <v>-9.9304865938431067E-4</v>
      </c>
      <c r="J24" s="9">
        <f t="shared" si="10"/>
        <v>3466.586591396217</v>
      </c>
      <c r="K24" s="8">
        <f t="shared" si="1"/>
        <v>452843.72972963209</v>
      </c>
      <c r="L24" s="9">
        <f t="shared" si="2"/>
        <v>-1.163617565845329E-6</v>
      </c>
      <c r="M24" s="9">
        <f t="shared" si="11"/>
        <v>180981.48352635949</v>
      </c>
      <c r="O24" s="11">
        <f t="shared" si="12"/>
        <v>-27132.890309118808</v>
      </c>
      <c r="P24" s="11">
        <f t="shared" si="3"/>
        <v>-3500443.0868216874</v>
      </c>
      <c r="Q24" s="11">
        <f t="shared" si="0"/>
        <v>6.8465272995876911E-4</v>
      </c>
      <c r="R24" s="11">
        <f t="shared" si="13"/>
        <v>152749.39486721484</v>
      </c>
      <c r="U24" s="12">
        <f t="shared" si="14"/>
        <v>-65229.384002792758</v>
      </c>
      <c r="V24" s="12">
        <f t="shared" si="14"/>
        <v>-9006036.2768069841</v>
      </c>
      <c r="W24" s="12">
        <f t="shared" si="4"/>
        <v>-3.0955954699138691E-4</v>
      </c>
      <c r="X24" s="12">
        <f t="shared" si="15"/>
        <v>333730.87839357433</v>
      </c>
      <c r="Y24" s="4"/>
    </row>
    <row r="25" spans="1:25">
      <c r="A25" s="2">
        <f t="shared" si="5"/>
        <v>0.3</v>
      </c>
      <c r="B25" s="2">
        <f t="shared" si="6"/>
        <v>1.0079999999999991</v>
      </c>
      <c r="C25" s="4">
        <v>0</v>
      </c>
      <c r="D25" s="4"/>
      <c r="E25" s="4"/>
      <c r="F25" s="6">
        <f t="shared" si="7"/>
        <v>-47430.0831443637</v>
      </c>
      <c r="G25" s="7">
        <f t="shared" si="8"/>
        <v>-5952569.9168556361</v>
      </c>
      <c r="H25" s="6">
        <f t="shared" si="9"/>
        <v>-9.9206349206349288E-4</v>
      </c>
      <c r="J25" s="9">
        <f t="shared" si="10"/>
        <v>3900.2622953297409</v>
      </c>
      <c r="K25" s="8">
        <f t="shared" si="1"/>
        <v>438352.22014749766</v>
      </c>
      <c r="L25" s="9">
        <f t="shared" si="2"/>
        <v>-1.3104881312307915E-6</v>
      </c>
      <c r="M25" s="9">
        <f t="shared" si="11"/>
        <v>206213.49305133551</v>
      </c>
      <c r="O25" s="11">
        <f t="shared" si="12"/>
        <v>-30870.184500548792</v>
      </c>
      <c r="P25" s="11">
        <f t="shared" si="3"/>
        <v>-3501731.0919047347</v>
      </c>
      <c r="Q25" s="11">
        <f t="shared" si="0"/>
        <v>6.8462022646336189E-4</v>
      </c>
      <c r="R25" s="11">
        <f t="shared" si="13"/>
        <v>174022.60000047108</v>
      </c>
      <c r="U25" s="12">
        <f t="shared" si="14"/>
        <v>-74400.00534958276</v>
      </c>
      <c r="V25" s="12">
        <f t="shared" si="14"/>
        <v>-9015948.7886128724</v>
      </c>
      <c r="W25" s="12">
        <f t="shared" si="4"/>
        <v>-3.0875375373136177E-4</v>
      </c>
      <c r="X25" s="12">
        <f t="shared" si="15"/>
        <v>380236.09305180656</v>
      </c>
      <c r="Y25" s="4"/>
    </row>
    <row r="26" spans="1:25">
      <c r="A26" s="2">
        <f t="shared" si="5"/>
        <v>0.3</v>
      </c>
      <c r="B26" s="2">
        <f t="shared" si="6"/>
        <v>1.008999999999999</v>
      </c>
      <c r="C26" s="4">
        <v>0</v>
      </c>
      <c r="D26" s="4"/>
      <c r="E26" s="4"/>
      <c r="F26" s="6">
        <f t="shared" si="7"/>
        <v>-53279.650636829603</v>
      </c>
      <c r="G26" s="7">
        <f t="shared" si="8"/>
        <v>-5946720.3493631706</v>
      </c>
      <c r="H26" s="6">
        <f t="shared" si="9"/>
        <v>-9.9108027750247876E-4</v>
      </c>
      <c r="J26" s="9">
        <f t="shared" si="10"/>
        <v>4319.0096578688335</v>
      </c>
      <c r="K26" s="8">
        <f t="shared" si="1"/>
        <v>424003.52915709751</v>
      </c>
      <c r="L26" s="9">
        <f t="shared" si="2"/>
        <v>-1.4526269149298832E-6</v>
      </c>
      <c r="M26" s="9">
        <f t="shared" si="11"/>
        <v>231215.95597313734</v>
      </c>
      <c r="O26" s="11">
        <f t="shared" si="12"/>
        <v>-34573.52670055913</v>
      </c>
      <c r="P26" s="11">
        <f t="shared" si="3"/>
        <v>-3502959.3294510609</v>
      </c>
      <c r="Q26" s="11">
        <f t="shared" si="0"/>
        <v>6.8458586741196857E-4</v>
      </c>
      <c r="R26" s="11">
        <f t="shared" si="13"/>
        <v>195091.1762329186</v>
      </c>
      <c r="U26" s="12">
        <f t="shared" si="14"/>
        <v>-83534.167679519902</v>
      </c>
      <c r="V26" s="12">
        <f t="shared" si="14"/>
        <v>-9025676.149657134</v>
      </c>
      <c r="W26" s="12">
        <f t="shared" si="4"/>
        <v>-3.0794703700544009E-4</v>
      </c>
      <c r="X26" s="12">
        <f t="shared" si="15"/>
        <v>426307.13220605592</v>
      </c>
      <c r="Y26" s="4"/>
    </row>
    <row r="27" spans="1:25">
      <c r="A27" s="2">
        <f t="shared" si="5"/>
        <v>0.3</v>
      </c>
      <c r="B27" s="2">
        <f t="shared" si="6"/>
        <v>1.0099999999999989</v>
      </c>
      <c r="C27" s="4">
        <v>0</v>
      </c>
      <c r="D27" s="4"/>
      <c r="E27" s="4"/>
      <c r="F27" s="6">
        <f t="shared" si="7"/>
        <v>-59111.851779230841</v>
      </c>
      <c r="G27" s="7">
        <f t="shared" si="8"/>
        <v>-5940888.1482207691</v>
      </c>
      <c r="H27" s="6">
        <f t="shared" si="9"/>
        <v>-9.900990099009912E-4</v>
      </c>
      <c r="J27" s="9">
        <f t="shared" si="10"/>
        <v>4723.0134726884417</v>
      </c>
      <c r="K27" s="8">
        <f t="shared" si="1"/>
        <v>409810.39068423875</v>
      </c>
      <c r="L27" s="9">
        <f t="shared" si="2"/>
        <v>-1.5900812024717741E-6</v>
      </c>
      <c r="M27" s="9">
        <f t="shared" si="11"/>
        <v>255965.68484654085</v>
      </c>
      <c r="O27" s="11">
        <f t="shared" si="12"/>
        <v>-38243.164179230684</v>
      </c>
      <c r="P27" s="11">
        <f t="shared" si="3"/>
        <v>-3504115.6588889658</v>
      </c>
      <c r="Q27" s="11">
        <f t="shared" si="0"/>
        <v>6.845496659087445E-4</v>
      </c>
      <c r="R27" s="11">
        <f t="shared" si="13"/>
        <v>215933.92075680938</v>
      </c>
      <c r="U27" s="12">
        <f t="shared" si="14"/>
        <v>-92632.00248577309</v>
      </c>
      <c r="V27" s="12">
        <f t="shared" si="14"/>
        <v>-9035193.4164254963</v>
      </c>
      <c r="W27" s="12">
        <f t="shared" si="4"/>
        <v>-3.0713942519471852E-4</v>
      </c>
      <c r="X27" s="12">
        <f t="shared" si="15"/>
        <v>471899.60560335021</v>
      </c>
      <c r="Y27" s="4"/>
    </row>
    <row r="28" spans="1:25">
      <c r="A28" s="2">
        <f t="shared" si="5"/>
        <v>0.3</v>
      </c>
      <c r="B28" s="2">
        <f t="shared" si="6"/>
        <v>1.0109999999999988</v>
      </c>
      <c r="C28" s="4">
        <v>0</v>
      </c>
      <c r="D28" s="4"/>
      <c r="E28" s="4"/>
      <c r="F28" s="6">
        <f t="shared" si="7"/>
        <v>-64926.755247170287</v>
      </c>
      <c r="G28" s="7">
        <f t="shared" si="8"/>
        <v>-5935073.2447528299</v>
      </c>
      <c r="H28" s="6">
        <f t="shared" si="9"/>
        <v>-9.8911968348170255E-4</v>
      </c>
      <c r="J28" s="9">
        <f t="shared" si="10"/>
        <v>5112.4702829127073</v>
      </c>
      <c r="K28" s="8">
        <f t="shared" si="1"/>
        <v>395785.11879386322</v>
      </c>
      <c r="L28" s="9">
        <f t="shared" si="2"/>
        <v>-1.7229024853415801E-6</v>
      </c>
      <c r="M28" s="9">
        <f t="shared" si="11"/>
        <v>280440.22473399201</v>
      </c>
      <c r="O28" s="11">
        <f t="shared" si="12"/>
        <v>-41879.34231580481</v>
      </c>
      <c r="P28" s="11">
        <f t="shared" si="3"/>
        <v>-3505188.3148596189</v>
      </c>
      <c r="Q28" s="11">
        <f t="shared" si="0"/>
        <v>6.8451163496850514E-4</v>
      </c>
      <c r="R28" s="11">
        <f t="shared" si="13"/>
        <v>236530.30011706395</v>
      </c>
      <c r="U28" s="12">
        <f t="shared" si="14"/>
        <v>-101693.62728006238</v>
      </c>
      <c r="V28" s="12">
        <f t="shared" si="14"/>
        <v>-9044476.4408185855</v>
      </c>
      <c r="W28" s="12">
        <f t="shared" si="4"/>
        <v>-3.0633095099853898E-4</v>
      </c>
      <c r="X28" s="12">
        <f t="shared" si="15"/>
        <v>516970.52485105593</v>
      </c>
      <c r="Y28" s="4"/>
    </row>
    <row r="29" spans="1:25">
      <c r="A29" s="2">
        <f t="shared" si="5"/>
        <v>0.3</v>
      </c>
      <c r="B29" s="2">
        <f t="shared" si="6"/>
        <v>1.0119999999999987</v>
      </c>
      <c r="C29" s="4">
        <v>0</v>
      </c>
      <c r="D29" s="4"/>
      <c r="E29" s="4"/>
      <c r="F29" s="6">
        <f t="shared" si="7"/>
        <v>-70724.429377111097</v>
      </c>
      <c r="G29" s="7">
        <f t="shared" si="8"/>
        <v>-5929275.5706228884</v>
      </c>
      <c r="H29" s="6">
        <f t="shared" si="9"/>
        <v>-9.8814229249011981E-4</v>
      </c>
      <c r="J29" s="9">
        <f t="shared" si="10"/>
        <v>5487.5878847431431</v>
      </c>
      <c r="K29" s="8">
        <f t="shared" si="1"/>
        <v>381939.57265206496</v>
      </c>
      <c r="L29" s="9">
        <f t="shared" si="2"/>
        <v>-1.8511463131200177E-6</v>
      </c>
      <c r="M29" s="9">
        <f t="shared" si="11"/>
        <v>304617.91698521632</v>
      </c>
      <c r="O29" s="11">
        <f t="shared" si="12"/>
        <v>-45482.304614501423</v>
      </c>
      <c r="P29" s="11">
        <f t="shared" si="3"/>
        <v>-3506165.9396668067</v>
      </c>
      <c r="Q29" s="11">
        <f t="shared" si="0"/>
        <v>6.8447178751738786E-4</v>
      </c>
      <c r="R29" s="11">
        <f t="shared" si="13"/>
        <v>256860.50848700176</v>
      </c>
      <c r="U29" s="12">
        <f t="shared" si="14"/>
        <v>-110719.14610686938</v>
      </c>
      <c r="V29" s="12">
        <f t="shared" si="14"/>
        <v>-9053501.9376376309</v>
      </c>
      <c r="W29" s="12">
        <f t="shared" si="4"/>
        <v>-3.0552165128585197E-4</v>
      </c>
      <c r="X29" s="12">
        <f t="shared" si="15"/>
        <v>561478.42547221808</v>
      </c>
      <c r="Y29" s="4"/>
    </row>
    <row r="30" spans="1:25">
      <c r="A30" s="2">
        <f t="shared" si="5"/>
        <v>0.3</v>
      </c>
      <c r="B30" s="2">
        <f t="shared" si="6"/>
        <v>1.0129999999999986</v>
      </c>
      <c r="C30" s="4">
        <v>0</v>
      </c>
      <c r="D30" s="4"/>
      <c r="E30" s="4"/>
      <c r="F30" s="6">
        <f t="shared" si="7"/>
        <v>-76504.942168387104</v>
      </c>
      <c r="G30" s="7">
        <f t="shared" si="8"/>
        <v>-5923495.0578316133</v>
      </c>
      <c r="H30" s="6">
        <f t="shared" si="9"/>
        <v>-9.8716683119447332E-4</v>
      </c>
      <c r="J30" s="9">
        <f t="shared" si="10"/>
        <v>5848.5848475809908</v>
      </c>
      <c r="K30" s="8">
        <f t="shared" si="1"/>
        <v>368285.12774880102</v>
      </c>
      <c r="L30" s="9">
        <f t="shared" si="2"/>
        <v>-1.9748721501998446E-6</v>
      </c>
      <c r="M30" s="9">
        <f t="shared" si="11"/>
        <v>328477.95175008359</v>
      </c>
      <c r="O30" s="11">
        <f t="shared" si="12"/>
        <v>-49052.292720195292</v>
      </c>
      <c r="P30" s="11">
        <f t="shared" si="3"/>
        <v>-3507037.6099905153</v>
      </c>
      <c r="Q30" s="11">
        <f t="shared" si="0"/>
        <v>6.8443013639351159E-4</v>
      </c>
      <c r="R30" s="11">
        <f t="shared" si="13"/>
        <v>276905.5156481397</v>
      </c>
      <c r="U30" s="12">
        <f t="shared" si="14"/>
        <v>-119708.65004100141</v>
      </c>
      <c r="V30" s="12">
        <f t="shared" si="14"/>
        <v>-9062247.5400733277</v>
      </c>
      <c r="W30" s="12">
        <f t="shared" si="4"/>
        <v>-3.0471156695116163E-4</v>
      </c>
      <c r="X30" s="12">
        <f t="shared" si="15"/>
        <v>605383.46739822323</v>
      </c>
      <c r="Y30" s="4"/>
    </row>
    <row r="31" spans="1:25">
      <c r="A31" s="2">
        <f t="shared" si="5"/>
        <v>0.3</v>
      </c>
      <c r="B31" s="2">
        <f t="shared" si="6"/>
        <v>1.0139999999999985</v>
      </c>
      <c r="C31" s="4">
        <v>0</v>
      </c>
      <c r="D31" s="4"/>
      <c r="E31" s="4"/>
      <c r="F31" s="6">
        <f t="shared" si="7"/>
        <v>-82268.361285193547</v>
      </c>
      <c r="G31" s="7">
        <f t="shared" si="8"/>
        <v>-5917731.6387148062</v>
      </c>
      <c r="H31" s="6">
        <f t="shared" si="9"/>
        <v>-9.8619329388560314E-4</v>
      </c>
      <c r="J31" s="9">
        <f t="shared" si="10"/>
        <v>6195.689932631878</v>
      </c>
      <c r="K31" s="8">
        <f t="shared" si="1"/>
        <v>354832.64289329189</v>
      </c>
      <c r="L31" s="9">
        <f t="shared" si="2"/>
        <v>-2.0941431972295712E-6</v>
      </c>
      <c r="M31" s="9">
        <f t="shared" si="11"/>
        <v>352000.4282611626</v>
      </c>
      <c r="O31" s="11">
        <f t="shared" si="12"/>
        <v>-52589.546433945419</v>
      </c>
      <c r="P31" s="11">
        <f t="shared" si="3"/>
        <v>-3507792.8675572281</v>
      </c>
      <c r="Q31" s="11">
        <f t="shared" si="0"/>
        <v>6.8438669434762794E-4</v>
      </c>
      <c r="R31" s="11">
        <f t="shared" si="13"/>
        <v>296647.12207147636</v>
      </c>
      <c r="U31" s="12">
        <f t="shared" si="14"/>
        <v>-128662.21778650708</v>
      </c>
      <c r="V31" s="12">
        <f t="shared" si="14"/>
        <v>-9070691.8633787427</v>
      </c>
      <c r="W31" s="12">
        <f t="shared" si="4"/>
        <v>-3.0390074273520479E-4</v>
      </c>
      <c r="X31" s="12">
        <f t="shared" si="15"/>
        <v>648647.5503326389</v>
      </c>
      <c r="Y31" s="4"/>
    </row>
    <row r="32" spans="1:25">
      <c r="A32" s="2">
        <f t="shared" si="5"/>
        <v>0.3</v>
      </c>
      <c r="B32" s="2">
        <f t="shared" si="6"/>
        <v>1.0149999999999983</v>
      </c>
      <c r="C32" s="4">
        <v>0</v>
      </c>
      <c r="D32" s="4"/>
      <c r="E32" s="4"/>
      <c r="F32" s="6">
        <f t="shared" si="7"/>
        <v>-88014.754058570179</v>
      </c>
      <c r="G32" s="7">
        <f t="shared" si="8"/>
        <v>-5911985.2459414294</v>
      </c>
      <c r="H32" s="6">
        <f t="shared" si="9"/>
        <v>-9.8522167487684895E-4</v>
      </c>
      <c r="J32" s="9">
        <f t="shared" si="10"/>
        <v>6529.1415489560241</v>
      </c>
      <c r="K32" s="8">
        <f t="shared" si="1"/>
        <v>341592.43526976433</v>
      </c>
      <c r="L32" s="9">
        <f t="shared" si="2"/>
        <v>-2.209026224063451E-6</v>
      </c>
      <c r="M32" s="9">
        <f t="shared" si="11"/>
        <v>375166.40058178402</v>
      </c>
      <c r="O32" s="11">
        <f t="shared" si="12"/>
        <v>-56094.303728383202</v>
      </c>
      <c r="P32" s="11">
        <f t="shared" si="3"/>
        <v>-3508421.7424102714</v>
      </c>
      <c r="Q32" s="11">
        <f t="shared" si="0"/>
        <v>6.8434147404376907E-4</v>
      </c>
      <c r="R32" s="11">
        <f t="shared" si="13"/>
        <v>316068.00071653718</v>
      </c>
      <c r="U32" s="12">
        <f t="shared" si="14"/>
        <v>-137579.91623799736</v>
      </c>
      <c r="V32" s="12">
        <f t="shared" si="14"/>
        <v>-9078814.5530819371</v>
      </c>
      <c r="W32" s="12">
        <f t="shared" si="4"/>
        <v>-3.0308922705714336E-4</v>
      </c>
      <c r="X32" s="12">
        <f t="shared" si="15"/>
        <v>691234.4012983212</v>
      </c>
      <c r="Y32" s="4"/>
    </row>
    <row r="33" spans="1:25">
      <c r="A33" s="2">
        <f t="shared" si="5"/>
        <v>0.3</v>
      </c>
      <c r="B33" s="2">
        <f t="shared" si="6"/>
        <v>1.0159999999999982</v>
      </c>
      <c r="C33" s="4">
        <v>0</v>
      </c>
      <c r="D33" s="4"/>
      <c r="E33" s="4"/>
      <c r="F33" s="6">
        <f t="shared" si="7"/>
        <v>-93744.187488364987</v>
      </c>
      <c r="G33" s="7">
        <f t="shared" si="8"/>
        <v>-5906255.812511635</v>
      </c>
      <c r="H33" s="6">
        <f t="shared" si="9"/>
        <v>-9.8425196850393873E-4</v>
      </c>
      <c r="J33" s="9">
        <f t="shared" si="10"/>
        <v>6849.187160678156</v>
      </c>
      <c r="K33" s="8">
        <f t="shared" si="1"/>
        <v>328574.25565831235</v>
      </c>
      <c r="L33" s="9">
        <f t="shared" si="2"/>
        <v>-2.3195913850829984E-6</v>
      </c>
      <c r="M33" s="9">
        <f t="shared" si="11"/>
        <v>397957.92314540176</v>
      </c>
      <c r="O33" s="11">
        <f t="shared" si="12"/>
        <v>-59566.800762958839</v>
      </c>
      <c r="P33" s="11">
        <f t="shared" si="3"/>
        <v>-3508914.776074524</v>
      </c>
      <c r="Q33" s="11">
        <f t="shared" si="0"/>
        <v>6.8429448805988906E-4</v>
      </c>
      <c r="R33" s="11">
        <f t="shared" si="13"/>
        <v>335151.73864052689</v>
      </c>
      <c r="U33" s="12">
        <f t="shared" si="14"/>
        <v>-146461.80109064566</v>
      </c>
      <c r="V33" s="12">
        <f t="shared" si="14"/>
        <v>-9086596.3329278473</v>
      </c>
      <c r="W33" s="12">
        <f t="shared" si="4"/>
        <v>-3.022770718291327E-4</v>
      </c>
      <c r="X33" s="12">
        <f t="shared" si="15"/>
        <v>733109.66178592865</v>
      </c>
      <c r="Y33" s="4"/>
    </row>
    <row r="34" spans="1:25">
      <c r="A34" s="2">
        <f t="shared" si="5"/>
        <v>0.3</v>
      </c>
      <c r="B34" s="2">
        <f t="shared" si="6"/>
        <v>1.0169999999999981</v>
      </c>
      <c r="C34" s="4">
        <v>0</v>
      </c>
      <c r="D34" s="4"/>
      <c r="E34" s="4"/>
      <c r="F34" s="6">
        <f t="shared" si="7"/>
        <v>-99456.72824518969</v>
      </c>
      <c r="G34" s="7">
        <f t="shared" si="8"/>
        <v>-5900543.2717548106</v>
      </c>
      <c r="H34" s="6">
        <f t="shared" si="9"/>
        <v>-9.8328416912487888E-4</v>
      </c>
      <c r="J34" s="9">
        <f t="shared" si="10"/>
        <v>7156.0826797866648</v>
      </c>
      <c r="K34" s="8">
        <f t="shared" si="1"/>
        <v>315787.26676997048</v>
      </c>
      <c r="L34" s="9">
        <f t="shared" si="2"/>
        <v>-2.4259120284476742E-6</v>
      </c>
      <c r="M34" s="9">
        <f t="shared" si="11"/>
        <v>420358.09073120524</v>
      </c>
      <c r="O34" s="11">
        <f t="shared" si="12"/>
        <v>-63007.271899047089</v>
      </c>
      <c r="P34" s="11">
        <f t="shared" si="3"/>
        <v>-3509263.0418888531</v>
      </c>
      <c r="Q34" s="11">
        <f t="shared" si="0"/>
        <v>6.8424574888850123E-4</v>
      </c>
      <c r="R34" s="11">
        <f t="shared" si="13"/>
        <v>353882.87352364213</v>
      </c>
      <c r="U34" s="12">
        <f t="shared" si="14"/>
        <v>-155307.91746445012</v>
      </c>
      <c r="V34" s="12">
        <f t="shared" si="14"/>
        <v>-9094019.0468736924</v>
      </c>
      <c r="W34" s="12">
        <f t="shared" si="4"/>
        <v>-3.0146433226482534E-4</v>
      </c>
      <c r="X34" s="12">
        <f t="shared" si="15"/>
        <v>774240.96425484738</v>
      </c>
      <c r="Y34" s="4"/>
    </row>
    <row r="35" spans="1:25">
      <c r="A35" s="2">
        <f t="shared" si="5"/>
        <v>0.3</v>
      </c>
      <c r="B35" s="2">
        <f t="shared" si="6"/>
        <v>1.017999999999998</v>
      </c>
      <c r="C35" s="4">
        <v>0</v>
      </c>
      <c r="D35" s="4"/>
      <c r="E35" s="4"/>
      <c r="F35" s="6">
        <f t="shared" si="7"/>
        <v>-105152.44267235779</v>
      </c>
      <c r="G35" s="7">
        <f t="shared" si="8"/>
        <v>-5894847.5573276421</v>
      </c>
      <c r="H35" s="6">
        <f t="shared" si="9"/>
        <v>-9.8231827111984471E-4</v>
      </c>
      <c r="J35" s="9">
        <f t="shared" si="10"/>
        <v>7450.0918027720845</v>
      </c>
      <c r="K35" s="8">
        <f t="shared" si="1"/>
        <v>303240.02212082112</v>
      </c>
      <c r="L35" s="9">
        <f t="shared" si="2"/>
        <v>-2.5280644850739898E-6</v>
      </c>
      <c r="M35" s="9">
        <f t="shared" si="11"/>
        <v>442351.077573038</v>
      </c>
      <c r="O35" s="11">
        <f t="shared" si="12"/>
        <v>-66415.949714917486</v>
      </c>
      <c r="P35" s="11">
        <f t="shared" si="3"/>
        <v>-3509458.1648979499</v>
      </c>
      <c r="Q35" s="11">
        <f t="shared" si="0"/>
        <v>6.8419526893730848E-4</v>
      </c>
      <c r="R35" s="11">
        <f t="shared" si="13"/>
        <v>372246.92940328573</v>
      </c>
      <c r="U35" s="12">
        <f t="shared" si="14"/>
        <v>-164118.30058450319</v>
      </c>
      <c r="V35" s="12">
        <f t="shared" si="14"/>
        <v>-9101065.7001047712</v>
      </c>
      <c r="W35" s="12">
        <f t="shared" si="4"/>
        <v>-3.0065106666761021E-4</v>
      </c>
      <c r="X35" s="12">
        <f t="shared" si="15"/>
        <v>814598.00697632367</v>
      </c>
      <c r="Y35" s="4"/>
    </row>
    <row r="36" spans="1:25">
      <c r="A36" s="2">
        <f t="shared" si="5"/>
        <v>0.3</v>
      </c>
      <c r="B36" s="2">
        <f t="shared" si="6"/>
        <v>1.0189999999999979</v>
      </c>
      <c r="C36" s="4">
        <v>0</v>
      </c>
      <c r="D36" s="4"/>
      <c r="E36" s="4"/>
      <c r="F36" s="6">
        <f t="shared" si="7"/>
        <v>-110831.3967878104</v>
      </c>
      <c r="G36" s="7">
        <f t="shared" si="8"/>
        <v>-5889168.6032121889</v>
      </c>
      <c r="H36" s="6">
        <f t="shared" si="9"/>
        <v>-9.8135426889107177E-4</v>
      </c>
      <c r="J36" s="9">
        <f t="shared" si="10"/>
        <v>7731.4854908669786</v>
      </c>
      <c r="K36" s="8">
        <f t="shared" si="1"/>
        <v>290940.45667474216</v>
      </c>
      <c r="L36" s="9">
        <f t="shared" si="2"/>
        <v>-2.6261279050644775E-6</v>
      </c>
      <c r="M36" s="9">
        <f t="shared" si="11"/>
        <v>463922.15508736816</v>
      </c>
      <c r="O36" s="11">
        <f t="shared" si="12"/>
        <v>-69793.065020561146</v>
      </c>
      <c r="P36" s="11">
        <f t="shared" si="3"/>
        <v>-3509492.3308580662</v>
      </c>
      <c r="Q36" s="11">
        <f t="shared" si="0"/>
        <v>6.8414306052983029E-4</v>
      </c>
      <c r="R36" s="11">
        <f t="shared" si="13"/>
        <v>390230.43286883569</v>
      </c>
      <c r="U36" s="12">
        <f t="shared" si="14"/>
        <v>-172892.97631750457</v>
      </c>
      <c r="V36" s="12">
        <f t="shared" si="14"/>
        <v>-9107720.4773955122</v>
      </c>
      <c r="W36" s="12">
        <f t="shared" si="4"/>
        <v>-2.9983733626630599E-4</v>
      </c>
      <c r="X36" s="12">
        <f t="shared" si="15"/>
        <v>854152.58795620385</v>
      </c>
      <c r="Y36" s="4"/>
    </row>
    <row r="37" spans="1:25">
      <c r="A37" s="2">
        <f t="shared" si="5"/>
        <v>0.3</v>
      </c>
      <c r="B37" s="2">
        <f t="shared" si="6"/>
        <v>1.0199999999999978</v>
      </c>
      <c r="C37" s="4">
        <v>0</v>
      </c>
      <c r="D37" s="4"/>
      <c r="E37" s="4"/>
      <c r="F37" s="6">
        <f t="shared" si="7"/>
        <v>-116493.65628603137</v>
      </c>
      <c r="G37" s="7">
        <f t="shared" si="8"/>
        <v>-5883506.343713969</v>
      </c>
      <c r="H37" s="6">
        <f t="shared" si="9"/>
        <v>-9.8039215686274725E-4</v>
      </c>
      <c r="J37" s="9">
        <f t="shared" si="10"/>
        <v>8000.5411740210802</v>
      </c>
      <c r="K37" s="8">
        <f t="shared" si="1"/>
        <v>278895.86501441681</v>
      </c>
      <c r="L37" s="9">
        <f t="shared" si="2"/>
        <v>-2.7201839991671614E-6</v>
      </c>
      <c r="M37" s="9">
        <f t="shared" si="11"/>
        <v>485057.73248229077</v>
      </c>
      <c r="O37" s="11">
        <f t="shared" si="12"/>
        <v>-73138.846872391921</v>
      </c>
      <c r="P37" s="11">
        <f t="shared" si="3"/>
        <v>-3509358.3068940635</v>
      </c>
      <c r="Q37" s="11">
        <f t="shared" si="0"/>
        <v>6.8408913590602344E-4</v>
      </c>
      <c r="R37" s="11">
        <f t="shared" si="13"/>
        <v>407820.95016879757</v>
      </c>
      <c r="U37" s="12">
        <f t="shared" si="14"/>
        <v>-181631.96198440221</v>
      </c>
      <c r="V37" s="12">
        <f t="shared" si="14"/>
        <v>-9113968.7855936158</v>
      </c>
      <c r="W37" s="12">
        <f t="shared" si="4"/>
        <v>-2.9902320495589095E-4</v>
      </c>
      <c r="X37" s="12">
        <f t="shared" si="15"/>
        <v>892878.68265108834</v>
      </c>
      <c r="Y37" s="4"/>
    </row>
    <row r="38" spans="1:25">
      <c r="A38" s="2">
        <f t="shared" si="5"/>
        <v>0.3</v>
      </c>
      <c r="B38" s="2">
        <f t="shared" si="6"/>
        <v>1.0209999999999977</v>
      </c>
      <c r="C38" s="4">
        <v>0</v>
      </c>
      <c r="D38" s="4"/>
      <c r="E38" s="4"/>
      <c r="F38" s="6">
        <f t="shared" si="7"/>
        <v>-122139.28653994476</v>
      </c>
      <c r="G38" s="7">
        <f t="shared" si="8"/>
        <v>-5877860.7134600552</v>
      </c>
      <c r="H38" s="6">
        <f t="shared" si="9"/>
        <v>-9.7943192948090328E-4</v>
      </c>
      <c r="J38" s="9">
        <f t="shared" si="10"/>
        <v>8257.5421772361642</v>
      </c>
      <c r="K38" s="8">
        <f t="shared" si="1"/>
        <v>267112.89576580073</v>
      </c>
      <c r="L38" s="9">
        <f t="shared" si="2"/>
        <v>-2.8103168543193686E-6</v>
      </c>
      <c r="M38" s="9">
        <f t="shared" si="11"/>
        <v>505745.36779454915</v>
      </c>
      <c r="O38" s="11">
        <f t="shared" si="12"/>
        <v>-76453.522587800908</v>
      </c>
      <c r="P38" s="11">
        <f t="shared" si="3"/>
        <v>-3509049.4470996708</v>
      </c>
      <c r="Q38" s="11">
        <f t="shared" si="0"/>
        <v>6.8403350722289792E-4</v>
      </c>
      <c r="R38" s="11">
        <f t="shared" si="13"/>
        <v>425007.09729262447</v>
      </c>
      <c r="U38" s="12">
        <f t="shared" si="14"/>
        <v>-190335.26695050951</v>
      </c>
      <c r="V38" s="12">
        <f t="shared" si="14"/>
        <v>-9119797.264793925</v>
      </c>
      <c r="W38" s="12">
        <f t="shared" si="4"/>
        <v>-2.9820873911232473E-4</v>
      </c>
      <c r="X38" s="12">
        <f t="shared" si="15"/>
        <v>930752.46508717362</v>
      </c>
      <c r="Y38" s="4"/>
    </row>
    <row r="39" spans="1:25">
      <c r="A39" s="2">
        <f t="shared" si="5"/>
        <v>0.3</v>
      </c>
      <c r="B39" s="2">
        <f t="shared" si="6"/>
        <v>1.0219999999999976</v>
      </c>
      <c r="C39" s="4">
        <v>0</v>
      </c>
      <c r="D39" s="4"/>
      <c r="E39" s="4"/>
      <c r="F39" s="6">
        <f t="shared" si="7"/>
        <v>-127768.35260280273</v>
      </c>
      <c r="G39" s="7">
        <f t="shared" si="8"/>
        <v>-5872231.6473971969</v>
      </c>
      <c r="H39" s="6">
        <f t="shared" si="9"/>
        <v>-9.7847358121330957E-4</v>
      </c>
      <c r="J39" s="9">
        <f t="shared" si="10"/>
        <v>8502.7770397667009</v>
      </c>
      <c r="K39" s="8">
        <f t="shared" si="1"/>
        <v>255597.54290438665</v>
      </c>
      <c r="L39" s="9">
        <f t="shared" si="2"/>
        <v>-2.8966127115471828E-6</v>
      </c>
      <c r="M39" s="9">
        <f t="shared" si="11"/>
        <v>525973.7847156222</v>
      </c>
      <c r="O39" s="11">
        <f t="shared" si="12"/>
        <v>-79737.317759590806</v>
      </c>
      <c r="P39" s="11">
        <f t="shared" si="3"/>
        <v>-3508559.7010861076</v>
      </c>
      <c r="Q39" s="11">
        <f t="shared" si="0"/>
        <v>6.839761865551281E-4</v>
      </c>
      <c r="R39" s="11">
        <f t="shared" si="13"/>
        <v>441778.55534426286</v>
      </c>
      <c r="U39" s="12">
        <f t="shared" si="14"/>
        <v>-199002.89332262683</v>
      </c>
      <c r="V39" s="12">
        <f t="shared" si="14"/>
        <v>-9125193.8055789173</v>
      </c>
      <c r="W39" s="12">
        <f t="shared" si="4"/>
        <v>-2.9739400736972861E-4</v>
      </c>
      <c r="X39" s="12">
        <f t="shared" si="15"/>
        <v>967752.34005988506</v>
      </c>
      <c r="Y39" s="4"/>
    </row>
    <row r="40" spans="1:25">
      <c r="A40" s="2">
        <f t="shared" si="5"/>
        <v>0.3</v>
      </c>
      <c r="B40" s="2">
        <f t="shared" si="6"/>
        <v>1.0229999999999975</v>
      </c>
      <c r="C40" s="4">
        <v>0</v>
      </c>
      <c r="D40" s="4"/>
      <c r="E40" s="4"/>
      <c r="F40" s="6">
        <f t="shared" si="7"/>
        <v>-133380.91921006024</v>
      </c>
      <c r="G40" s="7">
        <f t="shared" si="8"/>
        <v>-5866619.0807899404</v>
      </c>
      <c r="H40" s="6">
        <f t="shared" si="9"/>
        <v>-9.77517106549367E-4</v>
      </c>
      <c r="J40" s="9">
        <f t="shared" si="10"/>
        <v>8736.5388504886359</v>
      </c>
      <c r="K40" s="8">
        <f t="shared" si="1"/>
        <v>244355.14097926376</v>
      </c>
      <c r="L40" s="9">
        <f t="shared" si="2"/>
        <v>-2.9791597480166174E-6</v>
      </c>
      <c r="M40" s="9">
        <f t="shared" si="11"/>
        <v>545732.88235685474</v>
      </c>
      <c r="O40" s="11">
        <f t="shared" si="12"/>
        <v>-82990.456270266572</v>
      </c>
      <c r="P40" s="11">
        <f t="shared" si="3"/>
        <v>-3507883.6189361243</v>
      </c>
      <c r="Q40" s="11">
        <f t="shared" si="0"/>
        <v>6.8391718589565817E-4</v>
      </c>
      <c r="R40" s="11">
        <f t="shared" si="13"/>
        <v>458126.07946356881</v>
      </c>
      <c r="U40" s="12">
        <f t="shared" si="14"/>
        <v>-207634.83662983816</v>
      </c>
      <c r="V40" s="12">
        <f t="shared" si="14"/>
        <v>-9130147.5587467998</v>
      </c>
      <c r="W40" s="12">
        <f t="shared" si="4"/>
        <v>-2.9657908040172547E-4</v>
      </c>
      <c r="X40" s="12">
        <f t="shared" si="15"/>
        <v>1003858.9618204236</v>
      </c>
      <c r="Y40" s="4"/>
    </row>
    <row r="41" spans="1:25">
      <c r="A41" s="2">
        <f t="shared" si="5"/>
        <v>0.3</v>
      </c>
      <c r="B41" s="2">
        <f t="shared" si="6"/>
        <v>1.0239999999999974</v>
      </c>
      <c r="C41" s="4">
        <v>0</v>
      </c>
      <c r="D41" s="4"/>
      <c r="E41" s="4"/>
      <c r="F41" s="6">
        <f t="shared" si="7"/>
        <v>-138977.05078123501</v>
      </c>
      <c r="G41" s="7">
        <f t="shared" si="8"/>
        <v>-5861022.9492187649</v>
      </c>
      <c r="H41" s="6">
        <f t="shared" si="9"/>
        <v>-9.765625000000026E-4</v>
      </c>
      <c r="J41" s="9">
        <f t="shared" si="10"/>
        <v>8959.1245840485153</v>
      </c>
      <c r="K41" s="8">
        <f t="shared" si="1"/>
        <v>233390.36314602432</v>
      </c>
      <c r="L41" s="9">
        <f t="shared" si="2"/>
        <v>-3.0580478580218856E-6</v>
      </c>
      <c r="M41" s="9">
        <f t="shared" si="11"/>
        <v>565013.73997166404</v>
      </c>
      <c r="O41" s="11">
        <f t="shared" si="12"/>
        <v>-86213.160306206846</v>
      </c>
      <c r="P41" s="11">
        <f t="shared" si="3"/>
        <v>-3507016.3535909378</v>
      </c>
      <c r="Q41" s="11">
        <f t="shared" si="0"/>
        <v>6.8385651715630426E-4</v>
      </c>
      <c r="R41" s="11">
        <f t="shared" si="13"/>
        <v>474041.50313989352</v>
      </c>
      <c r="U41" s="12">
        <f t="shared" si="14"/>
        <v>-216231.08650339334</v>
      </c>
      <c r="V41" s="12">
        <f t="shared" si="14"/>
        <v>-9134648.9396636784</v>
      </c>
      <c r="W41" s="12">
        <f t="shared" si="4"/>
        <v>-2.9576403070172026E-4</v>
      </c>
      <c r="X41" s="12">
        <f t="shared" si="15"/>
        <v>1039055.2431115576</v>
      </c>
      <c r="Y41" s="4"/>
    </row>
    <row r="42" spans="1:25">
      <c r="A42" s="2">
        <f t="shared" si="5"/>
        <v>0.3</v>
      </c>
      <c r="B42" s="2">
        <f t="shared" si="6"/>
        <v>1.0249999999999972</v>
      </c>
      <c r="C42" s="4">
        <v>0</v>
      </c>
      <c r="D42" s="4"/>
      <c r="E42" s="4"/>
      <c r="F42" s="6">
        <f t="shared" si="7"/>
        <v>-144556.81142175736</v>
      </c>
      <c r="G42" s="7">
        <f t="shared" si="8"/>
        <v>-5855443.1885782434</v>
      </c>
      <c r="H42" s="6">
        <f t="shared" si="9"/>
        <v>-9.7560975609756358E-4</v>
      </c>
      <c r="J42" s="9">
        <f t="shared" si="10"/>
        <v>9170.834295499566</v>
      </c>
      <c r="K42" s="8">
        <f t="shared" si="1"/>
        <v>222707.21615355229</v>
      </c>
      <c r="L42" s="9">
        <f t="shared" si="2"/>
        <v>-3.1333683842956759E-6</v>
      </c>
      <c r="M42" s="9">
        <f t="shared" si="11"/>
        <v>583808.62739913771</v>
      </c>
      <c r="O42" s="11">
        <f t="shared" si="12"/>
        <v>-89405.650371696232</v>
      </c>
      <c r="P42" s="11">
        <f t="shared" si="3"/>
        <v>-3505953.6661513322</v>
      </c>
      <c r="Q42" s="11">
        <f t="shared" si="0"/>
        <v>6.8379419216834942E-4</v>
      </c>
      <c r="R42" s="11">
        <f t="shared" si="13"/>
        <v>489517.74775590427</v>
      </c>
      <c r="U42" s="12">
        <f t="shared" si="14"/>
        <v>-224791.62749795403</v>
      </c>
      <c r="V42" s="12">
        <f t="shared" si="14"/>
        <v>-9138689.6385760233</v>
      </c>
      <c r="W42" s="12">
        <f t="shared" si="4"/>
        <v>-2.9494893231350988E-4</v>
      </c>
      <c r="X42" s="12">
        <f t="shared" si="15"/>
        <v>1073326.3751550419</v>
      </c>
      <c r="Y42" s="4"/>
    </row>
    <row r="43" spans="1:25">
      <c r="A43" s="2">
        <f t="shared" si="5"/>
        <v>0.3</v>
      </c>
      <c r="B43" s="2">
        <f t="shared" si="6"/>
        <v>1.0259999999999971</v>
      </c>
      <c r="C43" s="4">
        <v>0</v>
      </c>
      <c r="D43" s="4"/>
      <c r="E43" s="4"/>
      <c r="F43" s="6">
        <f t="shared" si="7"/>
        <v>-150120.26492480436</v>
      </c>
      <c r="G43" s="7">
        <f t="shared" si="8"/>
        <v>-5849879.7350751953</v>
      </c>
      <c r="H43" s="6">
        <f t="shared" si="9"/>
        <v>-9.7465886939571427E-4</v>
      </c>
      <c r="J43" s="9">
        <f t="shared" si="10"/>
        <v>9371.9709286588804</v>
      </c>
      <c r="K43" s="8">
        <f t="shared" si="1"/>
        <v>212309.0627204479</v>
      </c>
      <c r="L43" s="9">
        <f t="shared" si="2"/>
        <v>-3.2052140576013281E-6</v>
      </c>
      <c r="M43" s="9">
        <f t="shared" si="11"/>
        <v>602110.96524519287</v>
      </c>
      <c r="O43" s="11">
        <f t="shared" si="12"/>
        <v>-92568.145302838195</v>
      </c>
      <c r="P43" s="11">
        <f t="shared" si="3"/>
        <v>-3504691.9055857817</v>
      </c>
      <c r="Q43" s="11">
        <f t="shared" si="0"/>
        <v>6.8373022268313529E-4</v>
      </c>
      <c r="R43" s="11">
        <f t="shared" si="13"/>
        <v>504548.78619508777</v>
      </c>
      <c r="U43" s="12">
        <f t="shared" si="14"/>
        <v>-233316.43929898366</v>
      </c>
      <c r="V43" s="12">
        <f t="shared" si="14"/>
        <v>-9142262.5779405292</v>
      </c>
      <c r="W43" s="12">
        <f t="shared" si="4"/>
        <v>-2.9413386077018031E-4</v>
      </c>
      <c r="X43" s="12">
        <f t="shared" si="15"/>
        <v>1106659.7514402806</v>
      </c>
      <c r="Y43" s="4"/>
    </row>
    <row r="44" spans="1:25">
      <c r="A44" s="2">
        <f t="shared" si="5"/>
        <v>0.3</v>
      </c>
      <c r="B44" s="2">
        <f t="shared" si="6"/>
        <v>1.026999999999997</v>
      </c>
      <c r="C44" s="4">
        <v>0</v>
      </c>
      <c r="D44" s="4"/>
      <c r="E44" s="4"/>
      <c r="F44" s="6">
        <f t="shared" si="7"/>
        <v>-155667.47477312403</v>
      </c>
      <c r="G44" s="7">
        <f t="shared" si="8"/>
        <v>-5844332.5252268761</v>
      </c>
      <c r="H44" s="6">
        <f t="shared" si="9"/>
        <v>-9.7370983446933099E-4</v>
      </c>
      <c r="J44" s="9">
        <f t="shared" si="10"/>
        <v>9562.8390727293081</v>
      </c>
      <c r="K44" s="8">
        <f t="shared" si="1"/>
        <v>202198.60303910705</v>
      </c>
      <c r="L44" s="9">
        <f t="shared" si="2"/>
        <v>-3.2736785758976571E-6</v>
      </c>
      <c r="M44" s="9">
        <f t="shared" si="11"/>
        <v>619915.36031208863</v>
      </c>
      <c r="O44" s="11">
        <f t="shared" si="12"/>
        <v>-95700.862281335561</v>
      </c>
      <c r="P44" s="11">
        <f t="shared" si="3"/>
        <v>-3503228.0267558573</v>
      </c>
      <c r="Q44" s="11">
        <f t="shared" si="0"/>
        <v>6.836646203726486E-4</v>
      </c>
      <c r="R44" s="11">
        <f t="shared" si="13"/>
        <v>519129.67522358277</v>
      </c>
      <c r="U44" s="12">
        <f t="shared" si="14"/>
        <v>-241805.4979817303</v>
      </c>
      <c r="V44" s="12">
        <f t="shared" si="14"/>
        <v>-9145361.9489436261</v>
      </c>
      <c r="W44" s="12">
        <f t="shared" si="4"/>
        <v>-2.9331889267258005E-4</v>
      </c>
      <c r="X44" s="12">
        <f t="shared" si="15"/>
        <v>1139045.0355356713</v>
      </c>
      <c r="Y44" s="4"/>
    </row>
    <row r="45" spans="1:25">
      <c r="A45" s="2">
        <f t="shared" si="5"/>
        <v>0.3</v>
      </c>
      <c r="B45" s="2">
        <f t="shared" si="6"/>
        <v>1.0279999999999969</v>
      </c>
      <c r="C45" s="4">
        <v>0</v>
      </c>
      <c r="D45" s="4"/>
      <c r="E45" s="4"/>
      <c r="F45" s="6">
        <f t="shared" si="7"/>
        <v>-161198.50414084835</v>
      </c>
      <c r="G45" s="7">
        <f t="shared" si="8"/>
        <v>-5838801.4958591517</v>
      </c>
      <c r="H45" s="6">
        <f t="shared" si="9"/>
        <v>-9.7276264591439983E-4</v>
      </c>
      <c r="J45" s="9">
        <f t="shared" si="10"/>
        <v>9743.7446727558945</v>
      </c>
      <c r="K45" s="8">
        <f t="shared" si="1"/>
        <v>192377.89771378197</v>
      </c>
      <c r="L45" s="9">
        <f t="shared" si="2"/>
        <v>-3.338856507864344E-6</v>
      </c>
      <c r="M45" s="9">
        <f t="shared" si="11"/>
        <v>637217.56494723971</v>
      </c>
      <c r="O45" s="11">
        <f t="shared" si="12"/>
        <v>-98804.016848149884</v>
      </c>
      <c r="P45" s="11">
        <f t="shared" si="3"/>
        <v>-3501559.5697020204</v>
      </c>
      <c r="Q45" s="11">
        <f t="shared" si="0"/>
        <v>6.8359739683010348E-4</v>
      </c>
      <c r="R45" s="11">
        <f t="shared" si="13"/>
        <v>533256.51833913557</v>
      </c>
      <c r="U45" s="12">
        <f t="shared" si="14"/>
        <v>-250258.77631624235</v>
      </c>
      <c r="V45" s="12">
        <f t="shared" si="14"/>
        <v>-9147983.1678473912</v>
      </c>
      <c r="W45" s="12">
        <f t="shared" si="4"/>
        <v>-2.9250410559216074E-4</v>
      </c>
      <c r="X45" s="12">
        <f t="shared" si="15"/>
        <v>1170474.0832863753</v>
      </c>
      <c r="Y45" s="4"/>
    </row>
    <row r="46" spans="1:25">
      <c r="A46" s="2">
        <f t="shared" si="5"/>
        <v>0.3</v>
      </c>
      <c r="B46" s="2">
        <f t="shared" si="6"/>
        <v>1.0289999999999968</v>
      </c>
      <c r="C46" s="4">
        <v>0</v>
      </c>
      <c r="D46" s="4"/>
      <c r="E46" s="4"/>
      <c r="F46" s="6">
        <f t="shared" si="7"/>
        <v>-166713.41589528666</v>
      </c>
      <c r="G46" s="7">
        <f t="shared" si="8"/>
        <v>-5833286.584104714</v>
      </c>
      <c r="H46" s="6">
        <f t="shared" si="9"/>
        <v>-9.7181729834791358E-4</v>
      </c>
      <c r="J46" s="9">
        <f t="shared" si="10"/>
        <v>9914.9943277049406</v>
      </c>
      <c r="K46" s="8">
        <f t="shared" si="1"/>
        <v>182848.37543879068</v>
      </c>
      <c r="L46" s="9">
        <f t="shared" si="2"/>
        <v>-3.4008430544027843E-6</v>
      </c>
      <c r="M46" s="9">
        <f t="shared" si="11"/>
        <v>654014.46452167456</v>
      </c>
      <c r="O46" s="11">
        <f t="shared" si="12"/>
        <v>-101877.82291703274</v>
      </c>
      <c r="P46" s="11">
        <f t="shared" si="3"/>
        <v>-3499684.6532537327</v>
      </c>
      <c r="Q46" s="11">
        <f t="shared" si="0"/>
        <v>6.8352856357051662E-4</v>
      </c>
      <c r="R46" s="11">
        <f t="shared" si="13"/>
        <v>546926.45433010114</v>
      </c>
      <c r="U46" s="12">
        <f t="shared" si="14"/>
        <v>-258676.24448461446</v>
      </c>
      <c r="V46" s="12">
        <f t="shared" si="14"/>
        <v>-9150122.8619196564</v>
      </c>
      <c r="W46" s="12">
        <f t="shared" si="4"/>
        <v>-2.9168957783179969E-4</v>
      </c>
      <c r="X46" s="12">
        <f t="shared" si="15"/>
        <v>1200940.9188517756</v>
      </c>
      <c r="Y46" s="4"/>
    </row>
    <row r="47" spans="1:25">
      <c r="A47" s="2">
        <f t="shared" si="5"/>
        <v>0.3</v>
      </c>
      <c r="B47" s="2">
        <f t="shared" si="6"/>
        <v>1.0299999999999967</v>
      </c>
      <c r="C47" s="4">
        <v>0</v>
      </c>
      <c r="D47" s="4"/>
      <c r="E47" s="4"/>
      <c r="F47" s="6">
        <f t="shared" si="7"/>
        <v>-172212.27259871864</v>
      </c>
      <c r="G47" s="7">
        <f t="shared" si="8"/>
        <v>-5827787.7274012817</v>
      </c>
      <c r="H47" s="6">
        <f t="shared" si="9"/>
        <v>-9.7087378640777009E-4</v>
      </c>
      <c r="J47" s="9">
        <f t="shared" si="10"/>
        <v>10076.89468173077</v>
      </c>
      <c r="K47" s="8">
        <f t="shared" si="1"/>
        <v>173610.84619305999</v>
      </c>
      <c r="L47" s="9">
        <f t="shared" si="2"/>
        <v>-3.4597338407275535E-6</v>
      </c>
      <c r="M47" s="9">
        <f t="shared" si="11"/>
        <v>670304.05484011921</v>
      </c>
      <c r="O47" s="11">
        <f t="shared" si="12"/>
        <v>-104922.49278794041</v>
      </c>
      <c r="P47" s="11">
        <f t="shared" si="3"/>
        <v>-3497601.963513392</v>
      </c>
      <c r="Q47" s="11">
        <f t="shared" si="0"/>
        <v>6.8345813203128257E-4</v>
      </c>
      <c r="R47" s="11">
        <f t="shared" si="13"/>
        <v>560137.63663340884</v>
      </c>
      <c r="U47" s="12">
        <f t="shared" si="14"/>
        <v>-267057.8707049283</v>
      </c>
      <c r="V47" s="12">
        <f t="shared" si="14"/>
        <v>-9151778.8447216135</v>
      </c>
      <c r="W47" s="12">
        <f t="shared" si="4"/>
        <v>-2.9087538821721511E-4</v>
      </c>
      <c r="X47" s="12">
        <f t="shared" si="15"/>
        <v>1230441.691473528</v>
      </c>
      <c r="Y47" s="4"/>
    </row>
    <row r="48" spans="1:25">
      <c r="A48" s="2">
        <f t="shared" si="5"/>
        <v>0.3</v>
      </c>
      <c r="B48" s="2">
        <f t="shared" si="6"/>
        <v>1.0309999999999966</v>
      </c>
      <c r="C48" s="4">
        <v>0</v>
      </c>
      <c r="D48" s="4"/>
      <c r="E48" s="4"/>
      <c r="F48" s="6">
        <f t="shared" si="7"/>
        <v>-177695.13651016355</v>
      </c>
      <c r="G48" s="7">
        <f t="shared" si="8"/>
        <v>-5822304.8634898365</v>
      </c>
      <c r="H48" s="6">
        <f t="shared" si="9"/>
        <v>-9.6993210475267058E-4</v>
      </c>
      <c r="J48" s="9">
        <f t="shared" si="10"/>
        <v>10229.751612137166</v>
      </c>
      <c r="K48" s="8">
        <f t="shared" si="1"/>
        <v>164665.50945785939</v>
      </c>
      <c r="L48" s="9">
        <f t="shared" si="2"/>
        <v>-3.5156246373711268E-6</v>
      </c>
      <c r="M48" s="9">
        <f t="shared" si="11"/>
        <v>686085.42884872423</v>
      </c>
      <c r="O48" s="11">
        <f t="shared" si="12"/>
        <v>-107938.23716032058</v>
      </c>
      <c r="P48" s="11">
        <f t="shared" si="3"/>
        <v>-3495310.7470755931</v>
      </c>
      <c r="Q48" s="11">
        <f t="shared" si="0"/>
        <v>6.8338611357273771E-4</v>
      </c>
      <c r="R48" s="11">
        <f t="shared" si="13"/>
        <v>572889.22119154432</v>
      </c>
      <c r="U48" s="12">
        <f t="shared" si="14"/>
        <v>-275403.62205834698</v>
      </c>
      <c r="V48" s="12">
        <f t="shared" si="14"/>
        <v>-9152950.1011075713</v>
      </c>
      <c r="W48" s="12">
        <f t="shared" si="4"/>
        <v>-2.9006161581730404E-4</v>
      </c>
      <c r="X48" s="12">
        <f t="shared" si="15"/>
        <v>1258974.6500402684</v>
      </c>
      <c r="Y48" s="4"/>
    </row>
    <row r="49" spans="1:25">
      <c r="A49" s="2">
        <f t="shared" si="5"/>
        <v>0.3</v>
      </c>
      <c r="B49" s="2">
        <f t="shared" si="6"/>
        <v>1.0319999999999965</v>
      </c>
      <c r="C49" s="4">
        <v>0</v>
      </c>
      <c r="D49" s="4"/>
      <c r="E49" s="4"/>
      <c r="F49" s="6">
        <f t="shared" si="7"/>
        <v>-183162.0695871452</v>
      </c>
      <c r="G49" s="7">
        <f t="shared" si="8"/>
        <v>-5816837.930412855</v>
      </c>
      <c r="H49" s="6">
        <f t="shared" si="9"/>
        <v>-9.6899224806201885E-4</v>
      </c>
      <c r="J49" s="9">
        <f t="shared" si="10"/>
        <v>10373.874632639512</v>
      </c>
      <c r="K49" s="8">
        <f t="shared" si="1"/>
        <v>156012.12812503029</v>
      </c>
      <c r="L49" s="9">
        <f t="shared" si="2"/>
        <v>-3.5686128736279809E-6</v>
      </c>
      <c r="M49" s="9">
        <f t="shared" si="11"/>
        <v>701358.45658879785</v>
      </c>
      <c r="O49" s="11">
        <f t="shared" si="12"/>
        <v>-110925.26514628131</v>
      </c>
      <c r="P49" s="11">
        <f t="shared" si="3"/>
        <v>-3492810.6480399226</v>
      </c>
      <c r="Q49" s="11">
        <f t="shared" si="0"/>
        <v>6.8331251947872701E-4</v>
      </c>
      <c r="R49" s="11">
        <f t="shared" si="13"/>
        <v>585181.07393873716</v>
      </c>
      <c r="U49" s="12">
        <f t="shared" si="14"/>
        <v>-283713.46010078699</v>
      </c>
      <c r="V49" s="12">
        <f t="shared" si="14"/>
        <v>-9153636.4503277466</v>
      </c>
      <c r="W49" s="12">
        <f t="shared" si="4"/>
        <v>-2.8924834145691979E-4</v>
      </c>
      <c r="X49" s="12">
        <f t="shared" si="15"/>
        <v>1286539.5305275349</v>
      </c>
      <c r="Y49" s="4"/>
    </row>
    <row r="50" spans="1:25">
      <c r="A50" s="2">
        <f t="shared" si="5"/>
        <v>0.3</v>
      </c>
      <c r="B50" s="2">
        <f t="shared" si="6"/>
        <v>1.0329999999999964</v>
      </c>
      <c r="C50" s="4">
        <v>0</v>
      </c>
      <c r="D50" s="4"/>
      <c r="E50" s="4"/>
      <c r="F50" s="6">
        <f t="shared" si="7"/>
        <v>-188613.1334874398</v>
      </c>
      <c r="G50" s="7">
        <f t="shared" si="8"/>
        <v>-5811386.8665125603</v>
      </c>
      <c r="H50" s="6">
        <f t="shared" si="9"/>
        <v>-9.680542110358214E-4</v>
      </c>
      <c r="J50" s="9">
        <f t="shared" si="10"/>
        <v>10509.557642886275</v>
      </c>
      <c r="K50" s="8">
        <f t="shared" si="1"/>
        <v>147649.45846299501</v>
      </c>
      <c r="L50" s="9">
        <f t="shared" si="2"/>
        <v>-3.6187910150338281E-6</v>
      </c>
      <c r="M50" s="9">
        <f t="shared" si="11"/>
        <v>716124.84288687981</v>
      </c>
      <c r="O50" s="11">
        <f t="shared" si="12"/>
        <v>-113883.78428364288</v>
      </c>
      <c r="P50" s="11">
        <f t="shared" si="3"/>
        <v>-3490102.2466037339</v>
      </c>
      <c r="Q50" s="11">
        <f t="shared" si="0"/>
        <v>6.8323736095715951E-4</v>
      </c>
      <c r="R50" s="11">
        <f t="shared" si="13"/>
        <v>597014.73753301916</v>
      </c>
      <c r="U50" s="12">
        <f t="shared" si="14"/>
        <v>-291987.36012819642</v>
      </c>
      <c r="V50" s="12">
        <f t="shared" si="14"/>
        <v>-9153839.6546532996</v>
      </c>
      <c r="W50" s="12">
        <f t="shared" si="4"/>
        <v>-2.8843564109369568E-4</v>
      </c>
      <c r="X50" s="12">
        <f t="shared" si="15"/>
        <v>1313139.580419899</v>
      </c>
      <c r="Y50" s="4"/>
    </row>
    <row r="51" spans="1:25">
      <c r="A51" s="2">
        <f t="shared" si="5"/>
        <v>0.3</v>
      </c>
      <c r="B51" s="2">
        <f t="shared" si="6"/>
        <v>1.0339999999999963</v>
      </c>
      <c r="C51" s="4">
        <v>0</v>
      </c>
      <c r="D51" s="4"/>
      <c r="E51" s="4"/>
      <c r="F51" s="6">
        <f t="shared" si="7"/>
        <v>-194048.38957081892</v>
      </c>
      <c r="G51" s="7">
        <f t="shared" si="8"/>
        <v>-5805951.6104291808</v>
      </c>
      <c r="H51" s="6">
        <f t="shared" si="9"/>
        <v>-9.6711798839458761E-4</v>
      </c>
      <c r="J51" s="9">
        <f t="shared" si="10"/>
        <v>10637.107922585121</v>
      </c>
      <c r="K51" s="8">
        <f t="shared" si="1"/>
        <v>139576.203876413</v>
      </c>
      <c r="L51" s="9">
        <f t="shared" si="2"/>
        <v>-3.6662565306509923E-6</v>
      </c>
      <c r="M51" s="9">
        <f t="shared" si="11"/>
        <v>730386.36343769566</v>
      </c>
      <c r="O51" s="11">
        <f t="shared" si="12"/>
        <v>-116814.00054887004</v>
      </c>
      <c r="P51" s="11">
        <f t="shared" si="3"/>
        <v>-3487186.1608202145</v>
      </c>
      <c r="Q51" s="11">
        <f t="shared" si="0"/>
        <v>6.8316064914056437E-4</v>
      </c>
      <c r="R51" s="11">
        <f t="shared" si="13"/>
        <v>608391.81915396382</v>
      </c>
      <c r="U51" s="12">
        <f t="shared" si="14"/>
        <v>-300225.28219710384</v>
      </c>
      <c r="V51" s="12">
        <f t="shared" si="14"/>
        <v>-9153561.5673729815</v>
      </c>
      <c r="W51" s="12">
        <f t="shared" si="4"/>
        <v>-2.8762359578467429E-4</v>
      </c>
      <c r="X51" s="12">
        <f t="shared" si="15"/>
        <v>1338778.1825916595</v>
      </c>
      <c r="Y51" s="4"/>
    </row>
    <row r="52" spans="1:25">
      <c r="A52" s="2">
        <f t="shared" si="5"/>
        <v>0.3</v>
      </c>
      <c r="B52" s="2">
        <f t="shared" si="6"/>
        <v>1.0349999999999961</v>
      </c>
      <c r="C52" s="4">
        <v>0</v>
      </c>
      <c r="D52" s="4"/>
      <c r="E52" s="4"/>
      <c r="F52" s="6">
        <f t="shared" si="7"/>
        <v>-199467.8989007702</v>
      </c>
      <c r="G52" s="7">
        <f t="shared" si="8"/>
        <v>-5800532.1010992294</v>
      </c>
      <c r="H52" s="6">
        <f t="shared" si="9"/>
        <v>-9.6618357487923072E-4</v>
      </c>
      <c r="J52" s="9">
        <f t="shared" si="10"/>
        <v>10756.821627508763</v>
      </c>
      <c r="K52" s="8">
        <f t="shared" si="1"/>
        <v>131790.28126885058</v>
      </c>
      <c r="L52" s="9">
        <f t="shared" si="2"/>
        <v>-3.7111034614905105E-6</v>
      </c>
      <c r="M52" s="9">
        <f t="shared" si="11"/>
        <v>744146.22557063715</v>
      </c>
      <c r="O52" s="11">
        <f t="shared" si="12"/>
        <v>-119716.1183698845</v>
      </c>
      <c r="P52" s="11">
        <f t="shared" si="3"/>
        <v>-3484063.7395268558</v>
      </c>
      <c r="Q52" s="11">
        <f t="shared" si="0"/>
        <v>6.830823950866393E-4</v>
      </c>
      <c r="R52" s="11">
        <f t="shared" si="13"/>
        <v>619315.23424704431</v>
      </c>
      <c r="U52" s="12">
        <f t="shared" si="14"/>
        <v>-308427.19564314594</v>
      </c>
      <c r="V52" s="12">
        <f t="shared" si="14"/>
        <v>-9152805.5593572352</v>
      </c>
      <c r="W52" s="12">
        <f t="shared" si="4"/>
        <v>-2.8681228325408198E-4</v>
      </c>
      <c r="X52" s="12">
        <f t="shared" si="15"/>
        <v>1363461.4598176815</v>
      </c>
      <c r="Y52" s="4"/>
    </row>
    <row r="53" spans="1:25">
      <c r="A53" s="2">
        <f t="shared" si="5"/>
        <v>0.3</v>
      </c>
      <c r="B53" s="2">
        <f t="shared" si="6"/>
        <v>1.035999999999996</v>
      </c>
      <c r="C53" s="4">
        <v>0</v>
      </c>
      <c r="D53" s="4"/>
      <c r="E53" s="4"/>
      <c r="F53" s="6">
        <f t="shared" si="7"/>
        <v>-204871.72224621818</v>
      </c>
      <c r="G53" s="7">
        <f t="shared" si="8"/>
        <v>-5795128.2777537815</v>
      </c>
      <c r="H53" s="6">
        <f t="shared" si="9"/>
        <v>-9.6525096525096896E-4</v>
      </c>
      <c r="J53" s="9">
        <f t="shared" si="10"/>
        <v>10868.995014485239</v>
      </c>
      <c r="K53" s="8">
        <f t="shared" si="1"/>
        <v>124289.20643010328</v>
      </c>
      <c r="L53" s="9">
        <f t="shared" si="2"/>
        <v>-3.753426278335554E-6</v>
      </c>
      <c r="M53" s="9">
        <f t="shared" si="11"/>
        <v>757408.35638150782</v>
      </c>
      <c r="O53" s="11">
        <f t="shared" si="12"/>
        <v>-122590.34063876806</v>
      </c>
      <c r="P53" s="11">
        <f t="shared" si="3"/>
        <v>-3480736.6998329903</v>
      </c>
      <c r="Q53" s="11">
        <f t="shared" si="0"/>
        <v>6.8300260977879586E-4</v>
      </c>
      <c r="R53" s="11">
        <f t="shared" si="13"/>
        <v>629788.55588663369</v>
      </c>
      <c r="U53" s="12">
        <f t="shared" si="14"/>
        <v>-316593.06787050102</v>
      </c>
      <c r="V53" s="12">
        <f t="shared" si="14"/>
        <v>-9151575.7711566687</v>
      </c>
      <c r="W53" s="12">
        <f t="shared" si="4"/>
        <v>-2.8600178175050865E-4</v>
      </c>
      <c r="X53" s="12">
        <f t="shared" si="15"/>
        <v>1387196.9122681415</v>
      </c>
      <c r="Y53" s="4"/>
    </row>
    <row r="54" spans="1:25">
      <c r="A54" s="2">
        <f t="shared" si="5"/>
        <v>0.3</v>
      </c>
      <c r="B54" s="2">
        <f t="shared" si="6"/>
        <v>1.0369999999999959</v>
      </c>
      <c r="C54" s="4">
        <v>0</v>
      </c>
      <c r="D54" s="4"/>
      <c r="E54" s="4"/>
      <c r="F54" s="6">
        <f t="shared" si="7"/>
        <v>-210259.9200832237</v>
      </c>
      <c r="G54" s="7">
        <f t="shared" si="8"/>
        <v>-5789740.0799167762</v>
      </c>
      <c r="H54" s="6">
        <f t="shared" si="9"/>
        <v>-9.6432015429122851E-4</v>
      </c>
      <c r="J54" s="9">
        <f t="shared" si="10"/>
        <v>10973.919545326908</v>
      </c>
      <c r="K54" s="8">
        <f t="shared" si="1"/>
        <v>117069.98563279328</v>
      </c>
      <c r="L54" s="9">
        <f t="shared" si="2"/>
        <v>-3.793318189501319E-6</v>
      </c>
      <c r="M54" s="9">
        <f t="shared" si="11"/>
        <v>770177.60609055357</v>
      </c>
      <c r="O54" s="11">
        <f t="shared" si="12"/>
        <v>-125436.86872434767</v>
      </c>
      <c r="P54" s="11">
        <f t="shared" si="3"/>
        <v>-3477207.2306681569</v>
      </c>
      <c r="Q54" s="11">
        <f t="shared" si="0"/>
        <v>6.8292130412670067E-4</v>
      </c>
      <c r="R54" s="11">
        <f t="shared" si="13"/>
        <v>639816.2006581832</v>
      </c>
      <c r="U54" s="12">
        <f t="shared" si="14"/>
        <v>-324722.86926224444</v>
      </c>
      <c r="V54" s="12">
        <f t="shared" si="14"/>
        <v>-9149877.3249521405</v>
      </c>
      <c r="W54" s="12">
        <f t="shared" si="4"/>
        <v>-2.8519216835402915E-4</v>
      </c>
      <c r="X54" s="12">
        <f t="shared" si="15"/>
        <v>1409993.8067487366</v>
      </c>
      <c r="Y54" s="4"/>
    </row>
    <row r="55" spans="1:25">
      <c r="A55" s="2">
        <f t="shared" si="5"/>
        <v>0.3</v>
      </c>
      <c r="B55" s="2">
        <f t="shared" si="6"/>
        <v>1.0379999999999958</v>
      </c>
      <c r="C55" s="4">
        <v>0</v>
      </c>
      <c r="D55" s="4"/>
      <c r="E55" s="4"/>
      <c r="F55" s="6">
        <f t="shared" si="7"/>
        <v>-215632.55259667846</v>
      </c>
      <c r="G55" s="7">
        <f t="shared" si="8"/>
        <v>-5784367.447403322</v>
      </c>
      <c r="H55" s="6">
        <f t="shared" si="9"/>
        <v>-9.6339113680154532E-4</v>
      </c>
      <c r="J55" s="9">
        <f t="shared" si="10"/>
        <v>11071.882604588693</v>
      </c>
      <c r="K55" s="8">
        <f t="shared" si="1"/>
        <v>110129.17632263598</v>
      </c>
      <c r="L55" s="9">
        <f t="shared" si="2"/>
        <v>-3.8308713811876723E-6</v>
      </c>
      <c r="M55" s="9">
        <f t="shared" si="11"/>
        <v>782459.63782293012</v>
      </c>
      <c r="O55" s="11">
        <f t="shared" si="12"/>
        <v>-128255.9024846659</v>
      </c>
      <c r="P55" s="11">
        <f t="shared" si="3"/>
        <v>-3473477.9366471828</v>
      </c>
      <c r="Q55" s="11">
        <f t="shared" si="0"/>
        <v>6.8283848896681155E-4</v>
      </c>
      <c r="R55" s="11">
        <f t="shared" si="13"/>
        <v>649403.32792916126</v>
      </c>
      <c r="U55" s="12">
        <f t="shared" si="14"/>
        <v>-332816.57247675565</v>
      </c>
      <c r="V55" s="12">
        <f t="shared" si="14"/>
        <v>-9147716.2077278681</v>
      </c>
      <c r="W55" s="12">
        <f t="shared" si="4"/>
        <v>-2.8438351921592148E-4</v>
      </c>
      <c r="X55" s="12">
        <f t="shared" si="15"/>
        <v>1431862.9657520913</v>
      </c>
      <c r="Y55" s="4"/>
    </row>
    <row r="56" spans="1:25">
      <c r="A56" s="2">
        <f t="shared" si="5"/>
        <v>0.3</v>
      </c>
      <c r="B56" s="2">
        <f t="shared" si="6"/>
        <v>1.0389999999999957</v>
      </c>
      <c r="C56" s="4">
        <v>0</v>
      </c>
      <c r="D56" s="4"/>
      <c r="E56" s="4"/>
      <c r="F56" s="6">
        <f t="shared" si="7"/>
        <v>-220989.67968198413</v>
      </c>
      <c r="G56" s="7">
        <f t="shared" si="8"/>
        <v>-5779010.3203180162</v>
      </c>
      <c r="H56" s="6">
        <f t="shared" si="9"/>
        <v>-9.6246390760346882E-4</v>
      </c>
      <c r="J56" s="9">
        <f t="shared" si="10"/>
        <v>11163.167095833691</v>
      </c>
      <c r="K56" s="8">
        <f t="shared" si="1"/>
        <v>103462.91387329948</v>
      </c>
      <c r="L56" s="9">
        <f t="shared" si="2"/>
        <v>-3.8661768708570513E-6</v>
      </c>
      <c r="M56" s="9">
        <f t="shared" si="11"/>
        <v>794260.88031181227</v>
      </c>
      <c r="O56" s="11">
        <f t="shared" si="12"/>
        <v>-131047.64027934079</v>
      </c>
      <c r="P56" s="11">
        <f t="shared" si="3"/>
        <v>-3469551.8139778404</v>
      </c>
      <c r="Q56" s="11">
        <f t="shared" si="0"/>
        <v>6.8275417506290887E-4</v>
      </c>
      <c r="R56" s="11">
        <f t="shared" si="13"/>
        <v>658555.79663207848</v>
      </c>
      <c r="U56" s="12">
        <f t="shared" si="14"/>
        <v>-340874.15286549123</v>
      </c>
      <c r="V56" s="12">
        <f t="shared" si="14"/>
        <v>-9145099.2204225566</v>
      </c>
      <c r="W56" s="12">
        <f t="shared" si="4"/>
        <v>-2.8357590941141704E-4</v>
      </c>
      <c r="X56" s="12">
        <f t="shared" si="15"/>
        <v>1452816.6769438908</v>
      </c>
      <c r="Y56" s="4"/>
    </row>
    <row r="57" spans="1:25">
      <c r="A57" s="2">
        <f t="shared" si="5"/>
        <v>0.3</v>
      </c>
      <c r="B57" s="2">
        <f t="shared" si="6"/>
        <v>1.0399999999999956</v>
      </c>
      <c r="C57" s="4">
        <v>0</v>
      </c>
      <c r="D57" s="4"/>
      <c r="E57" s="4"/>
      <c r="F57" s="6">
        <f t="shared" si="7"/>
        <v>-226331.36094672224</v>
      </c>
      <c r="G57" s="7">
        <f t="shared" si="8"/>
        <v>-5773668.6390532777</v>
      </c>
      <c r="H57" s="6">
        <f t="shared" si="9"/>
        <v>-9.615384615384656E-4</v>
      </c>
      <c r="J57" s="9">
        <f t="shared" si="10"/>
        <v>11248.050225482013</v>
      </c>
      <c r="K57" s="8">
        <f t="shared" si="1"/>
        <v>97066.918040988166</v>
      </c>
      <c r="L57" s="9">
        <f t="shared" si="2"/>
        <v>-3.899324078167081E-6</v>
      </c>
      <c r="M57" s="9">
        <f t="shared" si="11"/>
        <v>805588.51849607914</v>
      </c>
      <c r="O57" s="11">
        <f t="shared" si="12"/>
        <v>-133812.27898181614</v>
      </c>
      <c r="P57" s="11">
        <f t="shared" si="3"/>
        <v>-3465432.2456671651</v>
      </c>
      <c r="Q57" s="11">
        <f t="shared" si="0"/>
        <v>6.8266837310662382E-4</v>
      </c>
      <c r="R57" s="11">
        <f t="shared" si="13"/>
        <v>667280.15668592311</v>
      </c>
      <c r="U57" s="12">
        <f t="shared" si="14"/>
        <v>-348895.58970305638</v>
      </c>
      <c r="V57" s="12">
        <f t="shared" si="14"/>
        <v>-9142033.9666794538</v>
      </c>
      <c r="W57" s="12">
        <f t="shared" si="4"/>
        <v>-2.8276941251000889E-4</v>
      </c>
      <c r="X57" s="12">
        <f t="shared" si="15"/>
        <v>1472868.6751820021</v>
      </c>
      <c r="Y57" s="4"/>
    </row>
    <row r="58" spans="1:25">
      <c r="A58" s="2">
        <f t="shared" si="5"/>
        <v>0.3</v>
      </c>
      <c r="B58" s="2">
        <f t="shared" si="6"/>
        <v>1.0409999999999955</v>
      </c>
      <c r="C58" s="4">
        <v>0</v>
      </c>
      <c r="D58" s="4"/>
      <c r="E58" s="4"/>
      <c r="F58" s="6">
        <f t="shared" si="7"/>
        <v>-231657.65571231223</v>
      </c>
      <c r="G58" s="7">
        <f t="shared" si="8"/>
        <v>-5768342.3442876879</v>
      </c>
      <c r="H58" s="6">
        <f t="shared" si="9"/>
        <v>-9.6061479346782361E-4</v>
      </c>
      <c r="J58" s="9">
        <f t="shared" si="10"/>
        <v>11326.806472758017</v>
      </c>
      <c r="K58" s="8">
        <f t="shared" si="1"/>
        <v>90936.604418824965</v>
      </c>
      <c r="L58" s="9">
        <f t="shared" si="2"/>
        <v>-3.9304018460470144E-6</v>
      </c>
      <c r="M58" s="9">
        <f t="shared" si="11"/>
        <v>816450.28814331256</v>
      </c>
      <c r="O58" s="11">
        <f t="shared" si="12"/>
        <v>-136550.01399150013</v>
      </c>
      <c r="P58" s="11">
        <f t="shared" si="3"/>
        <v>-3461122.8969258899</v>
      </c>
      <c r="Q58" s="11">
        <f t="shared" si="0"/>
        <v>6.8258109371796246E-4</v>
      </c>
      <c r="R58" s="11">
        <f t="shared" si="13"/>
        <v>675583.46128577006</v>
      </c>
      <c r="U58" s="12">
        <f t="shared" si="14"/>
        <v>-356880.86323105433</v>
      </c>
      <c r="V58" s="12">
        <f t="shared" si="14"/>
        <v>-9138528.6367947534</v>
      </c>
      <c r="W58" s="12">
        <f t="shared" si="4"/>
        <v>-2.8196410159590812E-4</v>
      </c>
      <c r="X58" s="12">
        <f t="shared" si="15"/>
        <v>1492033.7494290825</v>
      </c>
      <c r="Y58" s="4"/>
    </row>
    <row r="59" spans="1:25">
      <c r="A59" s="2">
        <f t="shared" si="5"/>
        <v>0.3</v>
      </c>
      <c r="B59" s="2">
        <f t="shared" si="6"/>
        <v>1.0419999999999954</v>
      </c>
      <c r="C59" s="4">
        <v>0</v>
      </c>
      <c r="D59" s="4"/>
      <c r="E59" s="4"/>
      <c r="F59" s="6">
        <f t="shared" si="7"/>
        <v>-236968.62301565846</v>
      </c>
      <c r="G59" s="7">
        <f t="shared" si="8"/>
        <v>-5763031.376984342</v>
      </c>
      <c r="H59" s="6">
        <f t="shared" si="9"/>
        <v>-9.5969289827255709E-4</v>
      </c>
      <c r="J59" s="9">
        <f t="shared" si="10"/>
        <v>11399.702348016644</v>
      </c>
      <c r="K59" s="8">
        <f t="shared" si="1"/>
        <v>85066.98818538482</v>
      </c>
      <c r="L59" s="9">
        <f t="shared" si="2"/>
        <v>-3.9594966155444313E-6</v>
      </c>
      <c r="M59" s="9">
        <f t="shared" si="11"/>
        <v>826854.65801697178</v>
      </c>
      <c r="O59" s="11">
        <f t="shared" si="12"/>
        <v>-139261.03924579313</v>
      </c>
      <c r="P59" s="11">
        <f t="shared" si="3"/>
        <v>-3456627.8079338828</v>
      </c>
      <c r="Q59" s="11">
        <f t="shared" si="0"/>
        <v>6.8249234744582399E-4</v>
      </c>
      <c r="R59" s="11">
        <f t="shared" si="13"/>
        <v>683473.43342988612</v>
      </c>
      <c r="U59" s="12">
        <f t="shared" si="14"/>
        <v>-364829.95991343493</v>
      </c>
      <c r="V59" s="12">
        <f t="shared" si="14"/>
        <v>-9134592.1967328396</v>
      </c>
      <c r="W59" s="12">
        <f t="shared" si="4"/>
        <v>-2.8116004744227756E-4</v>
      </c>
      <c r="X59" s="12">
        <f t="shared" si="15"/>
        <v>1510328.0914468579</v>
      </c>
      <c r="Y59" s="4"/>
    </row>
    <row r="60" spans="1:25">
      <c r="A60" s="2">
        <f t="shared" si="5"/>
        <v>0.3</v>
      </c>
      <c r="B60" s="2">
        <f t="shared" si="6"/>
        <v>1.0429999999999953</v>
      </c>
      <c r="C60" s="4">
        <v>0</v>
      </c>
      <c r="D60" s="4"/>
      <c r="E60" s="4"/>
      <c r="F60" s="6">
        <f t="shared" si="7"/>
        <v>-242264.3216107866</v>
      </c>
      <c r="G60" s="7">
        <f t="shared" si="8"/>
        <v>-5757735.678389213</v>
      </c>
      <c r="H60" s="6">
        <f t="shared" si="9"/>
        <v>-9.5877277085331216E-4</v>
      </c>
      <c r="J60" s="9">
        <f t="shared" si="10"/>
        <v>11466.99937342339</v>
      </c>
      <c r="K60" s="8">
        <f t="shared" si="1"/>
        <v>79452.795970462801</v>
      </c>
      <c r="L60" s="9">
        <f t="shared" si="2"/>
        <v>-3.9866934488268476E-6</v>
      </c>
      <c r="M60" s="9">
        <f t="shared" si="11"/>
        <v>836810.62374174281</v>
      </c>
      <c r="O60" s="11">
        <f t="shared" si="12"/>
        <v>-141945.54723201282</v>
      </c>
      <c r="P60" s="11">
        <f t="shared" si="3"/>
        <v>-3451951.2888596202</v>
      </c>
      <c r="Q60" s="11">
        <f t="shared" si="0"/>
        <v>6.8240214476851654E-4</v>
      </c>
      <c r="R60" s="11">
        <f t="shared" si="13"/>
        <v>690958.27751795889</v>
      </c>
      <c r="U60" s="12">
        <f t="shared" si="14"/>
        <v>-372742.86946937605</v>
      </c>
      <c r="V60" s="12">
        <f t="shared" si="14"/>
        <v>-9130234.1712783705</v>
      </c>
      <c r="W60" s="12">
        <f t="shared" si="4"/>
        <v>-2.803573195336225E-4</v>
      </c>
      <c r="X60" s="12">
        <f t="shared" si="15"/>
        <v>1527768.9012597017</v>
      </c>
      <c r="Y60" s="4"/>
    </row>
    <row r="61" spans="1:25">
      <c r="A61" s="2">
        <f t="shared" si="5"/>
        <v>0.3</v>
      </c>
      <c r="B61" s="2">
        <f t="shared" si="6"/>
        <v>1.0439999999999952</v>
      </c>
      <c r="C61" s="4">
        <v>0</v>
      </c>
      <c r="D61" s="4"/>
      <c r="E61" s="4"/>
      <c r="F61" s="6">
        <f t="shared" si="7"/>
        <v>-247544.80997046822</v>
      </c>
      <c r="G61" s="7">
        <f t="shared" si="8"/>
        <v>-5752455.1900295317</v>
      </c>
      <c r="H61" s="6">
        <f t="shared" si="9"/>
        <v>-9.578544061302727E-4</v>
      </c>
      <c r="J61" s="9">
        <f t="shared" si="10"/>
        <v>11528.952229551403</v>
      </c>
      <c r="K61" s="8">
        <f t="shared" si="1"/>
        <v>74088.455931131248</v>
      </c>
      <c r="L61" s="9">
        <f t="shared" si="2"/>
        <v>-4.0120753758838698E-6</v>
      </c>
      <c r="M61" s="9">
        <f t="shared" si="11"/>
        <v>846327.72894236457</v>
      </c>
      <c r="O61" s="11">
        <f t="shared" si="12"/>
        <v>-144603.72899920683</v>
      </c>
      <c r="P61" s="11">
        <f t="shared" si="3"/>
        <v>-3447097.9306214978</v>
      </c>
      <c r="Q61" s="11">
        <f t="shared" si="0"/>
        <v>6.8231049609426863E-4</v>
      </c>
      <c r="R61" s="11">
        <f t="shared" si="13"/>
        <v>698046.69869087276</v>
      </c>
      <c r="U61" s="12">
        <f t="shared" si="14"/>
        <v>-380619.58674012363</v>
      </c>
      <c r="V61" s="12">
        <f t="shared" si="14"/>
        <v>-9125464.6647198983</v>
      </c>
      <c r="W61" s="12">
        <f t="shared" si="4"/>
        <v>-2.7955598541188796E-4</v>
      </c>
      <c r="X61" s="12">
        <f t="shared" si="15"/>
        <v>1544374.4276332373</v>
      </c>
      <c r="Y61" s="4"/>
    </row>
    <row r="62" spans="1:25">
      <c r="A62" s="2">
        <f t="shared" si="5"/>
        <v>0.3</v>
      </c>
      <c r="B62" s="2">
        <f t="shared" si="6"/>
        <v>1.044999999999995</v>
      </c>
      <c r="C62" s="4">
        <v>0</v>
      </c>
      <c r="D62" s="4"/>
      <c r="E62" s="4"/>
      <c r="F62" s="6">
        <f t="shared" si="7"/>
        <v>-252810.14628783372</v>
      </c>
      <c r="G62" s="7">
        <f t="shared" si="8"/>
        <v>-5747189.8537121657</v>
      </c>
      <c r="H62" s="6">
        <f t="shared" si="9"/>
        <v>-9.5693779904306678E-4</v>
      </c>
      <c r="J62" s="9">
        <f t="shared" si="10"/>
        <v>11585.811514944531</v>
      </c>
      <c r="K62" s="8">
        <f t="shared" si="1"/>
        <v>68968.194738644394</v>
      </c>
      <c r="L62" s="9">
        <f t="shared" si="2"/>
        <v>-4.0357243443723264E-6</v>
      </c>
      <c r="M62" s="9">
        <f t="shared" si="11"/>
        <v>855415.88621150714</v>
      </c>
      <c r="O62" s="11">
        <f t="shared" si="12"/>
        <v>-147235.77416986399</v>
      </c>
      <c r="P62" s="11">
        <f t="shared" si="3"/>
        <v>-3442072.5137069919</v>
      </c>
      <c r="Q62" s="11">
        <f t="shared" si="0"/>
        <v>6.8221741176173456E-4</v>
      </c>
      <c r="R62" s="11">
        <f t="shared" si="13"/>
        <v>704747.7391971749</v>
      </c>
      <c r="U62" s="12">
        <f t="shared" si="14"/>
        <v>-388460.10894275317</v>
      </c>
      <c r="V62" s="12">
        <f t="shared" si="14"/>
        <v>-9120294.1726805139</v>
      </c>
      <c r="W62" s="12">
        <f t="shared" si="4"/>
        <v>-2.7875611162570457E-4</v>
      </c>
      <c r="X62" s="12">
        <f t="shared" si="15"/>
        <v>1560163.625408682</v>
      </c>
      <c r="Y62" s="4"/>
    </row>
    <row r="63" spans="1:25">
      <c r="A63" s="2">
        <f t="shared" si="5"/>
        <v>0.3</v>
      </c>
      <c r="B63" s="2">
        <f t="shared" si="6"/>
        <v>1.0459999999999949</v>
      </c>
      <c r="C63" s="4">
        <v>0</v>
      </c>
      <c r="D63" s="4"/>
      <c r="E63" s="4"/>
      <c r="F63" s="6">
        <f t="shared" si="7"/>
        <v>-258060.38847797774</v>
      </c>
      <c r="G63" s="7">
        <f t="shared" si="8"/>
        <v>-5741939.6115220226</v>
      </c>
      <c r="H63" s="6">
        <f t="shared" si="9"/>
        <v>-9.5602294455067384E-4</v>
      </c>
      <c r="J63" s="9">
        <f t="shared" si="10"/>
        <v>11637.81856110312</v>
      </c>
      <c r="K63" s="8">
        <f t="shared" si="1"/>
        <v>64085.952134797975</v>
      </c>
      <c r="L63" s="9">
        <f t="shared" si="2"/>
        <v>-4.0577194049712688E-6</v>
      </c>
      <c r="M63" s="9">
        <f t="shared" si="11"/>
        <v>864085.53977658774</v>
      </c>
      <c r="O63" s="11">
        <f t="shared" si="12"/>
        <v>-149841.87095151658</v>
      </c>
      <c r="P63" s="11">
        <f t="shared" si="3"/>
        <v>-3436880.0910125738</v>
      </c>
      <c r="Q63" s="11">
        <f t="shared" si="0"/>
        <v>6.8212290204049911E-4</v>
      </c>
      <c r="R63" s="11">
        <f t="shared" si="13"/>
        <v>711070.92710428138</v>
      </c>
      <c r="U63" s="12">
        <f t="shared" si="14"/>
        <v>-396264.44086839119</v>
      </c>
      <c r="V63" s="12">
        <f t="shared" si="14"/>
        <v>-9114733.7503997982</v>
      </c>
      <c r="W63" s="12">
        <f t="shared" si="4"/>
        <v>-2.77957761915146E-4</v>
      </c>
      <c r="X63" s="12">
        <f t="shared" si="15"/>
        <v>1575156.4668808691</v>
      </c>
      <c r="Y63" s="4"/>
    </row>
    <row r="64" spans="1:25">
      <c r="A64" s="2">
        <f t="shared" si="5"/>
        <v>0.3</v>
      </c>
      <c r="B64" s="2">
        <f t="shared" si="6"/>
        <v>1.0469999999999948</v>
      </c>
      <c r="C64" s="4">
        <v>0</v>
      </c>
      <c r="D64" s="4"/>
      <c r="E64" s="4"/>
      <c r="F64" s="6">
        <f t="shared" si="7"/>
        <v>-263295.59417955019</v>
      </c>
      <c r="G64" s="7">
        <f t="shared" si="8"/>
        <v>-5736704.4058204498</v>
      </c>
      <c r="H64" s="6">
        <f t="shared" si="9"/>
        <v>-9.5510983763133234E-4</v>
      </c>
      <c r="J64" s="9">
        <f t="shared" si="10"/>
        <v>11685.210546724998</v>
      </c>
      <c r="K64" s="8">
        <f t="shared" si="1"/>
        <v>59435.528143904121</v>
      </c>
      <c r="L64" s="9">
        <f t="shared" si="2"/>
        <v>-4.0781384808070045E-6</v>
      </c>
      <c r="M64" s="9">
        <f t="shared" si="11"/>
        <v>872347.39209374262</v>
      </c>
      <c r="O64" s="11">
        <f t="shared" si="12"/>
        <v>-152422.2061482461</v>
      </c>
      <c r="P64" s="11">
        <f t="shared" si="3"/>
        <v>-3431525.8485994213</v>
      </c>
      <c r="Q64" s="11">
        <f t="shared" si="0"/>
        <v>6.8202697713157505E-4</v>
      </c>
      <c r="R64" s="11">
        <f t="shared" si="13"/>
        <v>717026.02639680647</v>
      </c>
      <c r="U64" s="12">
        <f t="shared" si="14"/>
        <v>-404032.58978107129</v>
      </c>
      <c r="V64" s="12">
        <f t="shared" si="14"/>
        <v>-9108794.7262759674</v>
      </c>
      <c r="W64" s="12">
        <f t="shared" si="4"/>
        <v>-2.7716099898056432E-4</v>
      </c>
      <c r="X64" s="12">
        <f t="shared" si="15"/>
        <v>1589373.4184905491</v>
      </c>
      <c r="Y64" s="4"/>
    </row>
    <row r="65" spans="1:25">
      <c r="A65" s="2">
        <f t="shared" si="5"/>
        <v>0.3</v>
      </c>
      <c r="B65" s="2">
        <f t="shared" si="6"/>
        <v>1.0479999999999947</v>
      </c>
      <c r="C65" s="4">
        <v>0</v>
      </c>
      <c r="D65" s="4"/>
      <c r="E65" s="4"/>
      <c r="F65" s="6">
        <f t="shared" si="7"/>
        <v>-268515.82075633871</v>
      </c>
      <c r="G65" s="7">
        <f t="shared" si="8"/>
        <v>-5731484.1792436615</v>
      </c>
      <c r="H65" s="6">
        <f t="shared" si="9"/>
        <v>-9.5419847328244759E-4</v>
      </c>
      <c r="J65" s="9">
        <f t="shared" si="10"/>
        <v>11728.215531790869</v>
      </c>
      <c r="K65" s="8">
        <f t="shared" si="1"/>
        <v>55010.504379877078</v>
      </c>
      <c r="L65" s="9">
        <f t="shared" si="2"/>
        <v>-4.0970566257722558E-6</v>
      </c>
      <c r="M65" s="9">
        <f t="shared" si="11"/>
        <v>880212.55400469853</v>
      </c>
      <c r="O65" s="11">
        <f t="shared" si="12"/>
        <v>-154976.96517207561</v>
      </c>
      <c r="P65" s="11">
        <f t="shared" si="3"/>
        <v>-3426015.1821639868</v>
      </c>
      <c r="Q65" s="11">
        <f t="shared" si="0"/>
        <v>6.8192964716789876E-4</v>
      </c>
      <c r="R65" s="11">
        <f t="shared" si="13"/>
        <v>722623.17425518029</v>
      </c>
      <c r="U65" s="12">
        <f t="shared" si="14"/>
        <v>-411764.57039662346</v>
      </c>
      <c r="V65" s="12">
        <f t="shared" si="14"/>
        <v>-9102488.857027771</v>
      </c>
      <c r="W65" s="12">
        <f t="shared" si="4"/>
        <v>-2.7636588274032104E-4</v>
      </c>
      <c r="X65" s="12">
        <f t="shared" si="15"/>
        <v>1602835.7282598787</v>
      </c>
      <c r="Y65" s="4"/>
    </row>
    <row r="66" spans="1:25">
      <c r="A66" s="2">
        <f t="shared" si="5"/>
        <v>0.3</v>
      </c>
      <c r="B66" s="2">
        <f t="shared" si="6"/>
        <v>1.0489999999999946</v>
      </c>
      <c r="C66" s="4">
        <v>0</v>
      </c>
      <c r="D66" s="4"/>
      <c r="E66" s="4"/>
      <c r="F66" s="6">
        <f t="shared" si="7"/>
        <v>-273721.1252988404</v>
      </c>
      <c r="G66" s="7">
        <f t="shared" si="8"/>
        <v>-5726278.8747011591</v>
      </c>
      <c r="H66" s="6">
        <f t="shared" si="9"/>
        <v>-9.5328884652050067E-4</v>
      </c>
      <c r="J66" s="9">
        <f t="shared" si="10"/>
        <v>11767.056793830596</v>
      </c>
      <c r="K66" s="8">
        <f t="shared" si="1"/>
        <v>50804.367005024993</v>
      </c>
      <c r="L66" s="9">
        <f t="shared" si="2"/>
        <v>-4.1145475255760769E-6</v>
      </c>
      <c r="M66" s="9">
        <f t="shared" si="11"/>
        <v>887692.31625846436</v>
      </c>
      <c r="O66" s="11">
        <f t="shared" si="12"/>
        <v>-157506.33205427224</v>
      </c>
      <c r="P66" s="11">
        <f t="shared" si="3"/>
        <v>-3420353.5806726171</v>
      </c>
      <c r="Q66" s="11">
        <f t="shared" si="0"/>
        <v>6.8183092221482081E-4</v>
      </c>
      <c r="R66" s="11">
        <f t="shared" si="13"/>
        <v>727872.67221827677</v>
      </c>
      <c r="U66" s="12">
        <f t="shared" si="14"/>
        <v>-419460.40055928205</v>
      </c>
      <c r="V66" s="12">
        <f t="shared" si="14"/>
        <v>-9095828.0883687511</v>
      </c>
      <c r="W66" s="12">
        <f t="shared" si="4"/>
        <v>-2.7557247183125589E-4</v>
      </c>
      <c r="X66" s="12">
        <f t="shared" si="15"/>
        <v>1615564.9884767411</v>
      </c>
      <c r="Y66" s="4"/>
    </row>
    <row r="67" spans="1:25">
      <c r="A67" s="2">
        <f t="shared" si="5"/>
        <v>0.3</v>
      </c>
      <c r="B67" s="2">
        <f t="shared" si="6"/>
        <v>1.0499999999999945</v>
      </c>
      <c r="C67" s="4">
        <v>0</v>
      </c>
      <c r="D67" s="4"/>
      <c r="E67" s="4"/>
      <c r="F67" s="6">
        <f t="shared" si="7"/>
        <v>-278911.56462582189</v>
      </c>
      <c r="G67" s="7">
        <f t="shared" si="8"/>
        <v>-5721088.435374178</v>
      </c>
      <c r="H67" s="6">
        <f t="shared" si="9"/>
        <v>-9.5238095238095737E-4</v>
      </c>
      <c r="J67" s="9">
        <f t="shared" si="10"/>
        <v>11801.94855972368</v>
      </c>
      <c r="K67" s="8">
        <f t="shared" si="1"/>
        <v>46810.444897016328</v>
      </c>
      <c r="L67" s="9">
        <f t="shared" si="2"/>
        <v>-4.1306819959032667E-6</v>
      </c>
      <c r="M67" s="9">
        <f t="shared" si="11"/>
        <v>894798.2681545692</v>
      </c>
      <c r="O67" s="11">
        <f t="shared" si="12"/>
        <v>-160010.48945653994</v>
      </c>
      <c r="P67" s="11">
        <f t="shared" si="3"/>
        <v>-3414546.6867842493</v>
      </c>
      <c r="Q67" s="11">
        <f t="shared" si="0"/>
        <v>6.817308122705932E-4</v>
      </c>
      <c r="R67" s="11">
        <f t="shared" si="13"/>
        <v>732785.09465776011</v>
      </c>
      <c r="U67" s="12">
        <f t="shared" si="14"/>
        <v>-427120.10552263819</v>
      </c>
      <c r="V67" s="12">
        <f t="shared" si="14"/>
        <v>-9088824.6772614103</v>
      </c>
      <c r="W67" s="12">
        <f t="shared" si="4"/>
        <v>-2.7478082210626747E-4</v>
      </c>
      <c r="X67" s="12">
        <f t="shared" si="15"/>
        <v>1627583.3628123293</v>
      </c>
      <c r="Y67" s="4"/>
    </row>
    <row r="68" spans="1:25">
      <c r="A68" s="2">
        <f t="shared" si="5"/>
        <v>0.3</v>
      </c>
      <c r="B68" s="2">
        <f t="shared" si="6"/>
        <v>1.0509999999999944</v>
      </c>
      <c r="C68" s="4">
        <v>0</v>
      </c>
      <c r="D68" s="4"/>
      <c r="E68" s="4"/>
      <c r="F68" s="6">
        <f t="shared" si="7"/>
        <v>-284087.19528587069</v>
      </c>
      <c r="G68" s="7">
        <f t="shared" si="8"/>
        <v>-5715912.8047141293</v>
      </c>
      <c r="H68" s="6">
        <f t="shared" si="9"/>
        <v>-9.5147478591817831E-4</v>
      </c>
      <c r="J68" s="9">
        <f t="shared" si="10"/>
        <v>11833.099909770161</v>
      </c>
      <c r="K68" s="8">
        <f t="shared" si="1"/>
        <v>43022.017072874063</v>
      </c>
      <c r="L68" s="9">
        <f t="shared" si="2"/>
        <v>-4.145529335056125E-6</v>
      </c>
      <c r="M68" s="9">
        <f t="shared" si="11"/>
        <v>901542.09772345901</v>
      </c>
      <c r="O68" s="11">
        <f t="shared" si="12"/>
        <v>-162489.61868211653</v>
      </c>
      <c r="P68" s="11">
        <f t="shared" si="3"/>
        <v>-3408600.1950787338</v>
      </c>
      <c r="Q68" s="11">
        <f t="shared" si="0"/>
        <v>6.8162932726685218E-4</v>
      </c>
      <c r="R68" s="11">
        <f t="shared" si="13"/>
        <v>737371.10613412375</v>
      </c>
      <c r="U68" s="12">
        <f t="shared" si="14"/>
        <v>-434743.71405821707</v>
      </c>
      <c r="V68" s="12">
        <f t="shared" si="14"/>
        <v>-9081490.9827199895</v>
      </c>
      <c r="W68" s="12">
        <f t="shared" si="4"/>
        <v>-2.7399098798638227E-4</v>
      </c>
      <c r="X68" s="12">
        <f t="shared" si="15"/>
        <v>1638913.2038575828</v>
      </c>
      <c r="Y68" s="4"/>
    </row>
    <row r="69" spans="1:25">
      <c r="A69" s="2">
        <f t="shared" si="5"/>
        <v>0.3</v>
      </c>
      <c r="B69" s="2">
        <f t="shared" si="6"/>
        <v>1.0519999999999943</v>
      </c>
      <c r="C69" s="4">
        <v>0</v>
      </c>
      <c r="D69" s="4"/>
      <c r="E69" s="4"/>
      <c r="F69" s="6">
        <f t="shared" si="7"/>
        <v>-289248.07355893479</v>
      </c>
      <c r="G69" s="7">
        <f t="shared" si="8"/>
        <v>-5710751.926441065</v>
      </c>
      <c r="H69" s="6">
        <f t="shared" si="9"/>
        <v>-9.5057034220532839E-4</v>
      </c>
      <c r="J69" s="9">
        <f t="shared" si="10"/>
        <v>11860.710899794116</v>
      </c>
      <c r="K69" s="8">
        <f t="shared" si="1"/>
        <v>39432.259684835037</v>
      </c>
      <c r="L69" s="9">
        <f t="shared" si="2"/>
        <v>-4.1591559555277806E-6</v>
      </c>
      <c r="M69" s="9">
        <f t="shared" si="11"/>
        <v>907935.69382246048</v>
      </c>
      <c r="O69" s="11">
        <f t="shared" si="12"/>
        <v>-164943.89968677182</v>
      </c>
      <c r="P69" s="11">
        <f t="shared" si="3"/>
        <v>-3402519.9040533416</v>
      </c>
      <c r="Q69" s="11">
        <f t="shared" si="0"/>
        <v>6.8152647706909799E-4</v>
      </c>
      <c r="R69" s="11">
        <f t="shared" si="13"/>
        <v>741641.55474671442</v>
      </c>
      <c r="U69" s="12">
        <f t="shared" si="14"/>
        <v>-442331.26234591252</v>
      </c>
      <c r="V69" s="12">
        <f t="shared" si="14"/>
        <v>-9073839.5708095711</v>
      </c>
      <c r="W69" s="12">
        <f t="shared" si="4"/>
        <v>-2.7320302109175819E-4</v>
      </c>
      <c r="X69" s="12">
        <f t="shared" si="15"/>
        <v>1649577.2485691749</v>
      </c>
      <c r="Y69" s="4"/>
    </row>
    <row r="70" spans="1:25">
      <c r="A70" s="2">
        <f t="shared" si="5"/>
        <v>0.3</v>
      </c>
      <c r="B70" s="2">
        <f t="shared" si="6"/>
        <v>1.0529999999999942</v>
      </c>
      <c r="C70" s="4">
        <v>0</v>
      </c>
      <c r="D70" s="4"/>
      <c r="E70" s="4"/>
      <c r="F70" s="6">
        <f t="shared" si="7"/>
        <v>-294394.25545785291</v>
      </c>
      <c r="G70" s="7">
        <f t="shared" si="8"/>
        <v>-5705605.744542147</v>
      </c>
      <c r="H70" s="6">
        <f t="shared" si="9"/>
        <v>-9.4966761633428825E-4</v>
      </c>
      <c r="J70" s="9">
        <f t="shared" si="10"/>
        <v>11884.975894038711</v>
      </c>
      <c r="K70" s="8">
        <f t="shared" si="1"/>
        <v>36034.336395638617</v>
      </c>
      <c r="L70" s="9">
        <f t="shared" si="2"/>
        <v>-4.1716265388075641E-6</v>
      </c>
      <c r="M70" s="9">
        <f t="shared" si="11"/>
        <v>913990.9779416048</v>
      </c>
      <c r="O70" s="11">
        <f t="shared" si="12"/>
        <v>-167373.51108970743</v>
      </c>
      <c r="P70" s="11">
        <f t="shared" si="3"/>
        <v>-3396311.6304563899</v>
      </c>
      <c r="Q70" s="11">
        <f t="shared" si="0"/>
        <v>6.8142227147716984E-4</v>
      </c>
      <c r="R70" s="11">
        <f t="shared" si="13"/>
        <v>745607.31839633151</v>
      </c>
      <c r="U70" s="12">
        <f t="shared" si="14"/>
        <v>-449882.79065352166</v>
      </c>
      <c r="V70" s="12">
        <f t="shared" si="14"/>
        <v>-9065883.0386028979</v>
      </c>
      <c r="W70" s="12">
        <f t="shared" si="4"/>
        <v>-2.7241697139592598E-4</v>
      </c>
      <c r="X70" s="12">
        <f t="shared" si="15"/>
        <v>1659598.2963379363</v>
      </c>
      <c r="Y70" s="4"/>
    </row>
    <row r="71" spans="1:25">
      <c r="A71" s="2">
        <f t="shared" si="5"/>
        <v>0.3</v>
      </c>
      <c r="B71" s="2">
        <f t="shared" si="6"/>
        <v>1.0539999999999941</v>
      </c>
      <c r="C71" s="4">
        <v>0</v>
      </c>
      <c r="D71" s="4"/>
      <c r="E71" s="4"/>
      <c r="F71" s="6">
        <f t="shared" si="7"/>
        <v>-299525.7967298752</v>
      </c>
      <c r="G71" s="7">
        <f t="shared" si="8"/>
        <v>-5700474.2032701252</v>
      </c>
      <c r="H71" s="6">
        <f t="shared" si="9"/>
        <v>-9.487666034155651E-4</v>
      </c>
      <c r="J71" s="9">
        <f t="shared" si="10"/>
        <v>11906.081858638363</v>
      </c>
      <c r="K71" s="8">
        <f t="shared" si="1"/>
        <v>32821.386587346766</v>
      </c>
      <c r="L71" s="9">
        <f t="shared" si="2"/>
        <v>-4.183003426334921E-6</v>
      </c>
      <c r="M71" s="9">
        <f t="shared" si="11"/>
        <v>919719.92843028321</v>
      </c>
      <c r="O71" s="11">
        <f t="shared" si="12"/>
        <v>-169778.63018436113</v>
      </c>
      <c r="P71" s="11">
        <f t="shared" si="3"/>
        <v>-3389981.2216235283</v>
      </c>
      <c r="Q71" s="11">
        <f t="shared" si="0"/>
        <v>6.8131672022571799E-4</v>
      </c>
      <c r="R71" s="11">
        <f t="shared" si="13"/>
        <v>749279.32694984588</v>
      </c>
      <c r="U71" s="12">
        <f t="shared" si="14"/>
        <v>-457398.34505559795</v>
      </c>
      <c r="V71" s="12">
        <f t="shared" si="14"/>
        <v>-9057634.038306307</v>
      </c>
      <c r="W71" s="12">
        <f t="shared" si="4"/>
        <v>-2.7163288661618201E-4</v>
      </c>
      <c r="X71" s="12">
        <f t="shared" si="15"/>
        <v>1668999.255380129</v>
      </c>
      <c r="Y71" s="4"/>
    </row>
    <row r="72" spans="1:25">
      <c r="A72" s="2">
        <f t="shared" si="5"/>
        <v>0.3</v>
      </c>
      <c r="B72" s="2">
        <f t="shared" si="6"/>
        <v>1.0549999999999939</v>
      </c>
      <c r="C72" s="4">
        <v>0</v>
      </c>
      <c r="D72" s="4"/>
      <c r="E72" s="4"/>
      <c r="F72" s="6">
        <f t="shared" si="7"/>
        <v>-304642.75285817077</v>
      </c>
      <c r="G72" s="7">
        <f t="shared" si="8"/>
        <v>-5695357.2471418297</v>
      </c>
      <c r="H72" s="6">
        <f t="shared" si="9"/>
        <v>-9.478672985782045E-4</v>
      </c>
      <c r="J72" s="9">
        <f t="shared" si="10"/>
        <v>11924.207659390122</v>
      </c>
      <c r="K72" s="8">
        <f t="shared" si="1"/>
        <v>29786.534088977427</v>
      </c>
      <c r="L72" s="9">
        <f t="shared" si="2"/>
        <v>-4.193346360218835E-6</v>
      </c>
      <c r="M72" s="9">
        <f t="shared" si="11"/>
        <v>925134.56609267369</v>
      </c>
      <c r="O72" s="11">
        <f t="shared" si="12"/>
        <v>-172159.43294911229</v>
      </c>
      <c r="P72" s="11">
        <f t="shared" si="3"/>
        <v>-3383534.5481393691</v>
      </c>
      <c r="Q72" s="11">
        <f t="shared" si="0"/>
        <v>6.8120983298467169E-4</v>
      </c>
      <c r="R72" s="11">
        <f t="shared" si="13"/>
        <v>752668.54909113725</v>
      </c>
      <c r="U72" s="12">
        <f t="shared" si="14"/>
        <v>-464877.97814789298</v>
      </c>
      <c r="V72" s="12">
        <f t="shared" si="14"/>
        <v>-9049105.2611922212</v>
      </c>
      <c r="W72" s="12">
        <f t="shared" si="4"/>
        <v>-2.7085081195375163E-4</v>
      </c>
      <c r="X72" s="12">
        <f t="shared" si="15"/>
        <v>1677803.1151838109</v>
      </c>
      <c r="Y72" s="4"/>
    </row>
    <row r="73" spans="1:25">
      <c r="A73" s="2">
        <f t="shared" si="5"/>
        <v>0.3</v>
      </c>
      <c r="B73" s="2">
        <f t="shared" si="6"/>
        <v>1.0559999999999938</v>
      </c>
      <c r="C73" s="4">
        <v>0</v>
      </c>
      <c r="D73" s="4"/>
      <c r="E73" s="4"/>
      <c r="F73" s="6">
        <f t="shared" si="7"/>
        <v>-309745.17906332965</v>
      </c>
      <c r="G73" s="7">
        <f t="shared" si="8"/>
        <v>-5690254.8209366705</v>
      </c>
      <c r="H73" s="6">
        <f t="shared" si="9"/>
        <v>-9.4696969696970253E-4</v>
      </c>
      <c r="J73" s="9">
        <f t="shared" si="10"/>
        <v>11939.526158122704</v>
      </c>
      <c r="K73" s="8">
        <f t="shared" si="1"/>
        <v>26922.945719683132</v>
      </c>
      <c r="L73" s="9">
        <f t="shared" si="2"/>
        <v>-4.2027132076591676E-6</v>
      </c>
      <c r="M73" s="9">
        <f t="shared" si="11"/>
        <v>930246.845347528</v>
      </c>
      <c r="O73" s="11">
        <f t="shared" si="12"/>
        <v>-174516.09405789492</v>
      </c>
      <c r="P73" s="11">
        <f t="shared" si="3"/>
        <v>-3376977.4483985817</v>
      </c>
      <c r="Q73" s="11">
        <f t="shared" si="0"/>
        <v>6.8110161935970288E-4</v>
      </c>
      <c r="R73" s="11">
        <f t="shared" si="13"/>
        <v>755785.89283753932</v>
      </c>
      <c r="U73" s="12">
        <f t="shared" si="14"/>
        <v>-472321.7469631019</v>
      </c>
      <c r="V73" s="12">
        <f t="shared" si="14"/>
        <v>-9040309.3236155696</v>
      </c>
      <c r="W73" s="12">
        <f t="shared" si="4"/>
        <v>-2.7007079081765883E-4</v>
      </c>
      <c r="X73" s="12">
        <f t="shared" si="15"/>
        <v>1686032.7381850672</v>
      </c>
      <c r="Y73" s="4"/>
    </row>
    <row r="74" spans="1:25">
      <c r="A74" s="2">
        <f t="shared" si="5"/>
        <v>0.3</v>
      </c>
      <c r="B74" s="2">
        <f t="shared" si="6"/>
        <v>1.0569999999999937</v>
      </c>
      <c r="C74" s="4">
        <v>0</v>
      </c>
      <c r="D74" s="4"/>
      <c r="E74" s="4"/>
      <c r="F74" s="6">
        <f t="shared" si="7"/>
        <v>-314833.13030485081</v>
      </c>
      <c r="G74" s="7">
        <f t="shared" si="8"/>
        <v>-5685166.8696951494</v>
      </c>
      <c r="H74" s="6">
        <f t="shared" si="9"/>
        <v>-9.460737937559186E-4</v>
      </c>
      <c r="J74" s="9">
        <f t="shared" si="10"/>
        <v>11952.203031049819</v>
      </c>
      <c r="K74" s="8">
        <f t="shared" si="1"/>
        <v>24223.82680186471</v>
      </c>
      <c r="L74" s="9">
        <f t="shared" si="2"/>
        <v>-4.2111595346065285E-6</v>
      </c>
      <c r="M74" s="9">
        <f t="shared" si="11"/>
        <v>935068.66440246103</v>
      </c>
      <c r="O74" s="11">
        <f t="shared" si="12"/>
        <v>-176848.7868907167</v>
      </c>
      <c r="P74" s="11">
        <f t="shared" si="3"/>
        <v>-3370315.733784887</v>
      </c>
      <c r="Q74" s="11">
        <f t="shared" si="0"/>
        <v>6.8099208889268765E-4</v>
      </c>
      <c r="R74" s="11">
        <f t="shared" si="13"/>
        <v>758642.21485747304</v>
      </c>
      <c r="U74" s="12">
        <f t="shared" si="14"/>
        <v>-479729.7141645177</v>
      </c>
      <c r="V74" s="12">
        <f t="shared" si="14"/>
        <v>-9031258.776678171</v>
      </c>
      <c r="W74" s="12">
        <f t="shared" si="4"/>
        <v>-2.6929286439783746E-4</v>
      </c>
      <c r="X74" s="12">
        <f t="shared" si="15"/>
        <v>1693710.8792599342</v>
      </c>
      <c r="Y74" s="4"/>
    </row>
    <row r="75" spans="1:25">
      <c r="A75" s="2">
        <f t="shared" si="5"/>
        <v>0.3</v>
      </c>
      <c r="B75" s="2">
        <f t="shared" si="6"/>
        <v>1.0579999999999936</v>
      </c>
      <c r="C75" s="4">
        <v>0</v>
      </c>
      <c r="D75" s="4"/>
      <c r="E75" s="4"/>
      <c r="F75" s="6">
        <f t="shared" si="7"/>
        <v>-319906.66128262458</v>
      </c>
      <c r="G75" s="7">
        <f t="shared" si="8"/>
        <v>-5680093.3387173759</v>
      </c>
      <c r="H75" s="6">
        <f t="shared" si="9"/>
        <v>-9.4517958412098876E-4</v>
      </c>
      <c r="J75" s="9">
        <f t="shared" si="10"/>
        <v>11962.396216569819</v>
      </c>
      <c r="K75" s="8">
        <f t="shared" si="1"/>
        <v>21682.428446350586</v>
      </c>
      <c r="L75" s="9">
        <f t="shared" si="2"/>
        <v>-4.2187383990435976E-6</v>
      </c>
      <c r="M75" s="9">
        <f t="shared" si="11"/>
        <v>939611.85316911724</v>
      </c>
      <c r="O75" s="11">
        <f t="shared" si="12"/>
        <v>-179157.68354408446</v>
      </c>
      <c r="P75" s="11">
        <f t="shared" si="3"/>
        <v>-3363555.1825132621</v>
      </c>
      <c r="Q75" s="11">
        <f t="shared" si="0"/>
        <v>6.8088125106216275E-4</v>
      </c>
      <c r="R75" s="11">
        <f t="shared" si="13"/>
        <v>761248.30943979323</v>
      </c>
      <c r="U75" s="12">
        <f t="shared" si="14"/>
        <v>-487101.9486101392</v>
      </c>
      <c r="V75" s="12">
        <f t="shared" si="14"/>
        <v>-9021966.0927842874</v>
      </c>
      <c r="W75" s="12">
        <f t="shared" si="4"/>
        <v>-2.6851707145786959E-4</v>
      </c>
      <c r="X75" s="12">
        <f t="shared" si="15"/>
        <v>1700860.1626089104</v>
      </c>
      <c r="Y75" s="4"/>
    </row>
    <row r="76" spans="1:25">
      <c r="A76" s="2">
        <f t="shared" si="5"/>
        <v>0.3</v>
      </c>
      <c r="B76" s="2">
        <f t="shared" si="6"/>
        <v>1.0589999999999935</v>
      </c>
      <c r="C76" s="4">
        <v>0</v>
      </c>
      <c r="D76" s="4"/>
      <c r="E76" s="4"/>
      <c r="F76" s="6">
        <f t="shared" si="7"/>
        <v>-324965.82643840002</v>
      </c>
      <c r="G76" s="7">
        <f t="shared" si="8"/>
        <v>-5675034.1735616</v>
      </c>
      <c r="H76" s="6">
        <f t="shared" si="9"/>
        <v>-9.4428706326723903E-4</v>
      </c>
      <c r="J76" s="9">
        <f t="shared" si="10"/>
        <v>11970.257675383864</v>
      </c>
      <c r="K76" s="8">
        <f t="shared" si="1"/>
        <v>19292.093578420117</v>
      </c>
      <c r="L76" s="9">
        <f t="shared" si="2"/>
        <v>-4.2255009594104775E-6</v>
      </c>
      <c r="M76" s="9">
        <f t="shared" si="11"/>
        <v>943888.08749317238</v>
      </c>
      <c r="O76" s="11">
        <f t="shared" si="12"/>
        <v>-181442.95484133589</v>
      </c>
      <c r="P76" s="11">
        <f t="shared" si="3"/>
        <v>-3356701.4959392175</v>
      </c>
      <c r="Q76" s="11">
        <f t="shared" si="0"/>
        <v>6.8076911528377809E-4</v>
      </c>
      <c r="R76" s="11">
        <f t="shared" si="13"/>
        <v>763614.83009615261</v>
      </c>
      <c r="U76" s="12">
        <f t="shared" si="14"/>
        <v>-494438.52360435203</v>
      </c>
      <c r="V76" s="12">
        <f t="shared" si="14"/>
        <v>-9012443.5759223979</v>
      </c>
      <c r="W76" s="12">
        <f t="shared" si="4"/>
        <v>-2.6774344894287146E-4</v>
      </c>
      <c r="X76" s="12">
        <f t="shared" si="15"/>
        <v>1707502.917589325</v>
      </c>
      <c r="Y76" s="4"/>
    </row>
    <row r="77" spans="1:25">
      <c r="A77" s="2">
        <f t="shared" si="5"/>
        <v>0.3</v>
      </c>
      <c r="B77" s="2">
        <f t="shared" si="6"/>
        <v>1.0599999999999934</v>
      </c>
      <c r="C77" s="4">
        <v>0</v>
      </c>
      <c r="D77" s="4"/>
      <c r="E77" s="4"/>
      <c r="F77" s="6">
        <f t="shared" si="7"/>
        <v>-330010.67995724687</v>
      </c>
      <c r="G77" s="7">
        <f t="shared" si="8"/>
        <v>-5669989.3200427536</v>
      </c>
      <c r="H77" s="6">
        <f t="shared" si="9"/>
        <v>-9.433962264151002E-4</v>
      </c>
      <c r="J77" s="9">
        <f t="shared" si="10"/>
        <v>11975.932296998291</v>
      </c>
      <c r="K77" s="8">
        <f t="shared" si="1"/>
        <v>17046.250984730399</v>
      </c>
      <c r="L77" s="9">
        <f t="shared" si="2"/>
        <v>-4.2314960782727035E-6</v>
      </c>
      <c r="M77" s="9">
        <f t="shared" si="11"/>
        <v>947908.9018020255</v>
      </c>
      <c r="O77" s="11">
        <f t="shared" si="12"/>
        <v>-183704.77034288336</v>
      </c>
      <c r="P77" s="11">
        <f t="shared" si="3"/>
        <v>-3349760.3049972598</v>
      </c>
      <c r="Q77" s="11">
        <f t="shared" si="0"/>
        <v>6.8065569091074805E-4</v>
      </c>
      <c r="R77" s="11">
        <f t="shared" si="13"/>
        <v>765752.30113866029</v>
      </c>
      <c r="U77" s="12">
        <f t="shared" si="14"/>
        <v>-501739.51800313196</v>
      </c>
      <c r="V77" s="12">
        <f t="shared" si="14"/>
        <v>-9002703.3740552831</v>
      </c>
      <c r="W77" s="12">
        <f t="shared" si="4"/>
        <v>-2.6697203158262484E-4</v>
      </c>
      <c r="X77" s="12">
        <f t="shared" si="15"/>
        <v>1713661.2029406857</v>
      </c>
      <c r="Y77" s="4"/>
    </row>
    <row r="78" spans="1:25">
      <c r="A78" s="2">
        <f t="shared" si="5"/>
        <v>0.3</v>
      </c>
      <c r="B78" s="2">
        <f t="shared" si="6"/>
        <v>1.0609999999999933</v>
      </c>
      <c r="C78" s="4">
        <v>0</v>
      </c>
      <c r="D78" s="4"/>
      <c r="E78" s="4"/>
      <c r="F78" s="6">
        <f t="shared" si="7"/>
        <v>-335041.27576900646</v>
      </c>
      <c r="G78" s="7">
        <f t="shared" si="8"/>
        <v>-5664958.7242309935</v>
      </c>
      <c r="H78" s="6">
        <f t="shared" si="9"/>
        <v>-9.4250706880302196E-4</v>
      </c>
      <c r="J78" s="9">
        <f t="shared" si="10"/>
        <v>11979.558512620077</v>
      </c>
      <c r="K78" s="8">
        <f t="shared" si="1"/>
        <v>14938.437942999497</v>
      </c>
      <c r="L78" s="9">
        <f t="shared" si="2"/>
        <v>-4.2367705272966057E-6</v>
      </c>
      <c r="M78" s="9">
        <f t="shared" si="11"/>
        <v>951685.6473873494</v>
      </c>
      <c r="O78" s="11">
        <f t="shared" si="12"/>
        <v>-185943.29835636314</v>
      </c>
      <c r="P78" s="11">
        <f t="shared" si="3"/>
        <v>-3342737.1489475584</v>
      </c>
      <c r="Q78" s="11">
        <f t="shared" si="0"/>
        <v>6.8054098723429636E-4</v>
      </c>
      <c r="R78" s="11">
        <f t="shared" si="13"/>
        <v>767671.07955411554</v>
      </c>
      <c r="U78" s="12">
        <f t="shared" si="14"/>
        <v>-509005.0156127495</v>
      </c>
      <c r="V78" s="12">
        <f t="shared" si="14"/>
        <v>-8992757.4352355525</v>
      </c>
      <c r="W78" s="12">
        <f t="shared" si="4"/>
        <v>-2.6620285209602221E-4</v>
      </c>
      <c r="X78" s="12">
        <f t="shared" si="15"/>
        <v>1719356.7269414649</v>
      </c>
      <c r="Y78" s="4"/>
    </row>
    <row r="79" spans="1:25">
      <c r="A79" s="2">
        <f t="shared" si="5"/>
        <v>0.3</v>
      </c>
      <c r="B79" s="2">
        <f t="shared" si="6"/>
        <v>1.0619999999999932</v>
      </c>
      <c r="C79" s="4">
        <v>0</v>
      </c>
      <c r="D79" s="4"/>
      <c r="E79" s="4"/>
      <c r="F79" s="6">
        <f t="shared" si="7"/>
        <v>-340057.66754973331</v>
      </c>
      <c r="G79" s="7">
        <f t="shared" si="8"/>
        <v>-5659942.3324502669</v>
      </c>
      <c r="H79" s="6">
        <f t="shared" si="9"/>
        <v>-9.4161958568738833E-4</v>
      </c>
      <c r="J79" s="9">
        <f t="shared" si="10"/>
        <v>11981.267735308104</v>
      </c>
      <c r="K79" s="8">
        <f t="shared" si="1"/>
        <v>12962.301671023937</v>
      </c>
      <c r="L79" s="9">
        <f t="shared" si="2"/>
        <v>-4.2413687782990414E-6</v>
      </c>
      <c r="M79" s="9">
        <f t="shared" si="11"/>
        <v>955229.4908091476</v>
      </c>
      <c r="O79" s="11">
        <f t="shared" si="12"/>
        <v>-188158.70594670071</v>
      </c>
      <c r="P79" s="11">
        <f t="shared" si="3"/>
        <v>-3335637.4745590147</v>
      </c>
      <c r="Q79" s="11">
        <f t="shared" si="0"/>
        <v>6.804250134840996E-4</v>
      </c>
      <c r="R79" s="11">
        <f t="shared" si="13"/>
        <v>769381.3535587996</v>
      </c>
      <c r="U79" s="12">
        <f t="shared" si="14"/>
        <v>-516235.10576112592</v>
      </c>
      <c r="V79" s="12">
        <f t="shared" si="14"/>
        <v>-8982617.5053382572</v>
      </c>
      <c r="W79" s="12">
        <f t="shared" si="4"/>
        <v>-2.6543594098158774E-4</v>
      </c>
      <c r="X79" s="12">
        <f t="shared" si="15"/>
        <v>1724610.8443679472</v>
      </c>
      <c r="Y79" s="4"/>
    </row>
    <row r="80" spans="1:25">
      <c r="A80" s="2">
        <f t="shared" si="5"/>
        <v>0.3</v>
      </c>
      <c r="B80" s="2">
        <f t="shared" si="6"/>
        <v>1.0629999999999931</v>
      </c>
      <c r="C80" s="4">
        <v>0</v>
      </c>
      <c r="D80" s="4"/>
      <c r="E80" s="4"/>
      <c r="F80" s="6">
        <f t="shared" si="7"/>
        <v>-345059.908723125</v>
      </c>
      <c r="G80" s="7">
        <f t="shared" si="8"/>
        <v>-5654940.0912768748</v>
      </c>
      <c r="H80" s="6">
        <f t="shared" si="9"/>
        <v>-9.407337723424333E-4</v>
      </c>
      <c r="J80" s="9">
        <f t="shared" si="10"/>
        <v>11981.185616228195</v>
      </c>
      <c r="K80" s="8">
        <f t="shared" si="1"/>
        <v>11111.629260216652</v>
      </c>
      <c r="L80" s="9">
        <f t="shared" si="2"/>
        <v>-4.2453334366834959E-6</v>
      </c>
      <c r="M80" s="9">
        <f t="shared" si="11"/>
        <v>958551.35791407328</v>
      </c>
      <c r="O80" s="11">
        <f t="shared" si="12"/>
        <v>-190351.15894607958</v>
      </c>
      <c r="P80" s="11">
        <f t="shared" si="3"/>
        <v>-3328466.6075884993</v>
      </c>
      <c r="Q80" s="11">
        <f t="shared" si="0"/>
        <v>6.8030777882872558E-4</v>
      </c>
      <c r="R80" s="11">
        <f t="shared" si="13"/>
        <v>770893.09142824542</v>
      </c>
      <c r="U80" s="12">
        <f t="shared" si="14"/>
        <v>-523429.88205297641</v>
      </c>
      <c r="V80" s="12">
        <f t="shared" si="14"/>
        <v>-8972295.0696051568</v>
      </c>
      <c r="W80" s="12">
        <f t="shared" si="4"/>
        <v>-2.646713269503912E-4</v>
      </c>
      <c r="X80" s="12">
        <f t="shared" si="15"/>
        <v>1729444.4493423188</v>
      </c>
      <c r="Y80" s="4"/>
    </row>
    <row r="81" spans="1:25">
      <c r="A81" s="2">
        <f t="shared" si="5"/>
        <v>0.3</v>
      </c>
      <c r="B81" s="2">
        <f t="shared" si="6"/>
        <v>1.063999999999993</v>
      </c>
      <c r="C81" s="4">
        <v>0</v>
      </c>
      <c r="D81" s="4"/>
      <c r="E81" s="4"/>
      <c r="F81" s="6">
        <f t="shared" si="7"/>
        <v>-350048.05246194691</v>
      </c>
      <c r="G81" s="7">
        <f t="shared" si="8"/>
        <v>-5649951.9475380527</v>
      </c>
      <c r="H81" s="6">
        <f t="shared" si="9"/>
        <v>-9.3984962406015661E-4</v>
      </c>
      <c r="J81" s="9">
        <f t="shared" si="10"/>
        <v>11979.4313992645</v>
      </c>
      <c r="K81" s="8">
        <f t="shared" si="1"/>
        <v>9380.3448158057927</v>
      </c>
      <c r="L81" s="9">
        <f t="shared" si="2"/>
        <v>-4.2487050029391137E-6</v>
      </c>
      <c r="M81" s="9">
        <f t="shared" si="11"/>
        <v>961661.94012679695</v>
      </c>
      <c r="O81" s="11">
        <f t="shared" si="12"/>
        <v>-192520.82196383079</v>
      </c>
      <c r="P81" s="11">
        <f t="shared" si="3"/>
        <v>-3321229.755980412</v>
      </c>
      <c r="Q81" s="11">
        <f t="shared" si="0"/>
        <v>6.8018929237606931E-4</v>
      </c>
      <c r="R81" s="11">
        <f t="shared" si="13"/>
        <v>772216.04726076021</v>
      </c>
      <c r="U81" s="12">
        <f t="shared" si="14"/>
        <v>-530589.44302651321</v>
      </c>
      <c r="V81" s="12">
        <f t="shared" si="14"/>
        <v>-8961801.3587026596</v>
      </c>
      <c r="W81" s="12">
        <f t="shared" si="4"/>
        <v>-2.6390903668702646E-4</v>
      </c>
      <c r="X81" s="12">
        <f t="shared" si="15"/>
        <v>1733877.987387557</v>
      </c>
      <c r="Y81" s="4"/>
    </row>
    <row r="82" spans="1:25">
      <c r="A82" s="2">
        <f t="shared" si="5"/>
        <v>0.3</v>
      </c>
      <c r="B82" s="2">
        <f t="shared" si="6"/>
        <v>1.0649999999999928</v>
      </c>
      <c r="C82" s="4">
        <v>0</v>
      </c>
      <c r="D82" s="4"/>
      <c r="E82" s="4"/>
      <c r="F82" s="6">
        <f t="shared" si="7"/>
        <v>-355022.15168944397</v>
      </c>
      <c r="G82" s="7">
        <f t="shared" si="8"/>
        <v>-5644977.8483105563</v>
      </c>
      <c r="H82" s="6">
        <f t="shared" si="9"/>
        <v>-9.3896713615024112E-4</v>
      </c>
      <c r="J82" s="9">
        <f t="shared" si="10"/>
        <v>11976.118425141729</v>
      </c>
      <c r="K82" s="8">
        <f t="shared" ref="K82:K145" si="16">2*$G$11*$C$3*(POWER($C$2/B82,1.5)*(SQRT(4*$G$10*A82/$C$2/$C$2/PI())*EXP(-POWER(B82-$C$2,2)/4/$G$10/A82)+ERFC((B82-$C$2)/SQRT(4*$G$10*A82)))-POWER($C$2/B82,2)*SQRT(4*$G$10*A82/$C$2/$C$2/PI()))+2*$G$11*$C$3*((1/8)*SQRT($C$2/B82)*(1-$C$2/B82)*(SQRT(4*$G$10*A82/$C$2/$C$2/PI())*EXP(-POWER(B82-$C$2,2)/4/$G$10/A82)-(B82/$C$2-1)*ERFC((B82-$C$2)/SQRT(4*$G$10*A82))))</f>
        <v>7762.5241648567171</v>
      </c>
      <c r="L82" s="9">
        <f t="shared" ref="L82:L145" si="17">2*$G$11*($C$2*$C$3/2/$G$2)*(POWER($C$2/B82,0.5)*(SQRT(4*$G$10*A82/$C$2/$C$2/PI())*EXP(-POWER(B82-$C$2,2)/4/$G$10/A82)-(B82/$C$2-1)*ERFC((B82-$C$2)/SQRT(4*$G$10*A82)))-POWER($C$2/B82,1)*SQRT(4*$G$10*A82/$C$2/$C$2/PI()))</f>
        <v>-4.2515220409252846E-6</v>
      </c>
      <c r="M82" s="9">
        <f t="shared" si="11"/>
        <v>964571.66714615677</v>
      </c>
      <c r="O82" s="11">
        <f t="shared" si="12"/>
        <v>-194667.85839622826</v>
      </c>
      <c r="P82" s="11">
        <f t="shared" ref="P82:P145" si="18">$C$11*(-1+4*($G$9-$G$8)/(1-$G$8)*SQRT($C$2/B82)*ERFC((B82-$C$2)/SQRT(4*$G$10*A82))-3*POWER($C$2/B82,4))*COS(2*C82)</f>
        <v>-3313931.9959527864</v>
      </c>
      <c r="Q82" s="11">
        <f t="shared" ref="Q82:Q145" si="19">$C$2*$C$11/2/$G$2*(4*(1-$G$9)*$C$2/B82-POWER($C$2/B82,3))*COS(2*C82)</f>
        <v>6.8006956317378587E-4</v>
      </c>
      <c r="R82" s="11">
        <f t="shared" si="13"/>
        <v>773359.73602429614</v>
      </c>
      <c r="U82" s="12">
        <f t="shared" si="14"/>
        <v>-537713.89166053047</v>
      </c>
      <c r="V82" s="12">
        <f t="shared" si="14"/>
        <v>-8951147.3200984858</v>
      </c>
      <c r="W82" s="12">
        <f t="shared" ref="W82:W145" si="20">(Q82+L82+H82)</f>
        <v>-2.6314909501738053E-4</v>
      </c>
      <c r="X82" s="12">
        <f t="shared" si="15"/>
        <v>1737931.4031704529</v>
      </c>
      <c r="Y82" s="4"/>
    </row>
    <row r="83" spans="1:25">
      <c r="A83" s="2">
        <f t="shared" ref="A83:A146" si="21">A82</f>
        <v>0.3</v>
      </c>
      <c r="B83" s="2">
        <f t="shared" ref="B83:B146" si="22">B82+0.001</f>
        <v>1.0659999999999927</v>
      </c>
      <c r="C83" s="4">
        <v>0</v>
      </c>
      <c r="D83" s="4"/>
      <c r="E83" s="4"/>
      <c r="F83" s="6">
        <f t="shared" ref="F83:F146" si="23">-$C$10*(1-$C$2*$C$2/B83/B83)</f>
        <v>-359982.25908074499</v>
      </c>
      <c r="G83" s="7">
        <f t="shared" ref="G83:G146" si="24">-$C$10*(1+$C$2*$C$2/B83/B83)</f>
        <v>-5640017.7409192547</v>
      </c>
      <c r="H83" s="6">
        <f t="shared" ref="H83:H146" si="25">-$C$10*$C$2*$C$2/2/$G$2/B83</f>
        <v>-9.3808630393996887E-4</v>
      </c>
      <c r="J83" s="9">
        <f t="shared" ref="J83:J146" si="26">-2*$G$11*$C$3*(POWER($C$2/B83,1.5)*(SQRT(4*$G$10*A83/$C$2/$C$2/PI())*EXP(-POWER(B83-$C$2,2)/4/$G$10/A83)-(B83/$C$2-1)*ERFC((B83-$C$2)/SQRT(4*$G$10*A83)))-POWER($C$2/B83,2)*SQRT(4*$G$10*A83/$C$2/$C$2/PI()))</f>
        <v>11971.35377547988</v>
      </c>
      <c r="K83" s="8">
        <f t="shared" si="16"/>
        <v>6252.3947551185411</v>
      </c>
      <c r="L83" s="9">
        <f t="shared" si="17"/>
        <v>-4.2538210415538217E-6</v>
      </c>
      <c r="M83" s="9">
        <f t="shared" ref="M83:M146" si="27">$C$3*(1-SQRT($C$2/B83)*ERFC((B83-$C$2)/SQRT(4*$G$10*A83))-(1/8)*SQRT($C$2/B83)*(1-($C$2/B83))*(SQRT(4*$G$10*A83/$C$2/$C$2/PI())*EXP(-POWER(B83-$C$2,2)/4/$G$10/A83)-(B83/$C$2-1)*ERFC((B83-$C$2)/SQRT(4*$G$10*A83))))</f>
        <v>967290.70776559261</v>
      </c>
      <c r="O83" s="11">
        <f t="shared" ref="O83:O146" si="28">$C$11*(1-4*POWER($C$2/B83,2)+3*POWER($C$2/B83,4))*COS(2*C85)</f>
        <v>-196792.43043620477</v>
      </c>
      <c r="P83" s="11">
        <f t="shared" si="18"/>
        <v>-3306578.2724094898</v>
      </c>
      <c r="Q83" s="11">
        <f t="shared" si="19"/>
        <v>6.799486002097185E-4</v>
      </c>
      <c r="R83" s="11">
        <f t="shared" ref="R83:R146" si="29">$C$11*4/3*$G$7*(1+$G$9)*(-SQRT($C$2/B83)*ERFC((B83-$C$2)/SQRT(4*$G$10*A83))+POWER($C$2/B83,2))*COS(2*C83)</f>
        <v>774333.43431667192</v>
      </c>
      <c r="U83" s="12">
        <f t="shared" ref="U83:V146" si="30">O83+J83+F83</f>
        <v>-544803.33574146987</v>
      </c>
      <c r="V83" s="12">
        <f t="shared" si="30"/>
        <v>-8940343.6185736265</v>
      </c>
      <c r="W83" s="12">
        <f t="shared" si="20"/>
        <v>-2.6239152477180419E-4</v>
      </c>
      <c r="X83" s="12">
        <f t="shared" ref="X83:X146" si="31">R83+M83</f>
        <v>1741624.1420822646</v>
      </c>
      <c r="Y83" s="4"/>
    </row>
    <row r="84" spans="1:25">
      <c r="A84" s="2">
        <f t="shared" si="21"/>
        <v>0.3</v>
      </c>
      <c r="B84" s="2">
        <f t="shared" si="22"/>
        <v>1.0669999999999926</v>
      </c>
      <c r="C84" s="4">
        <v>0</v>
      </c>
      <c r="D84" s="4"/>
      <c r="E84" s="4"/>
      <c r="F84" s="6">
        <f t="shared" si="23"/>
        <v>-364928.42706425663</v>
      </c>
      <c r="G84" s="7">
        <f t="shared" si="24"/>
        <v>-5635071.5729357433</v>
      </c>
      <c r="H84" s="6">
        <f t="shared" si="25"/>
        <v>-9.3720712277413961E-4</v>
      </c>
      <c r="J84" s="9">
        <f t="shared" si="26"/>
        <v>11965.239289824456</v>
      </c>
      <c r="K84" s="8">
        <f t="shared" si="16"/>
        <v>4844.3555327506083</v>
      </c>
      <c r="L84" s="9">
        <f t="shared" si="17"/>
        <v>-4.2556367740808698E-6</v>
      </c>
      <c r="M84" s="9">
        <f t="shared" si="27"/>
        <v>969828.93236973707</v>
      </c>
      <c r="O84" s="11">
        <f t="shared" si="28"/>
        <v>-198894.69908297385</v>
      </c>
      <c r="P84" s="11">
        <f t="shared" si="18"/>
        <v>-3299173.3798291525</v>
      </c>
      <c r="Q84" s="11">
        <f t="shared" si="19"/>
        <v>6.7982641241232458E-4</v>
      </c>
      <c r="R84" s="11">
        <f t="shared" si="29"/>
        <v>775146.14608382969</v>
      </c>
      <c r="U84" s="12">
        <f t="shared" si="30"/>
        <v>-551857.886857406</v>
      </c>
      <c r="V84" s="12">
        <f t="shared" si="30"/>
        <v>-8929400.5972321443</v>
      </c>
      <c r="W84" s="12">
        <f t="shared" si="20"/>
        <v>-2.6163634713589586E-4</v>
      </c>
      <c r="X84" s="12">
        <f t="shared" si="31"/>
        <v>1744975.0784535669</v>
      </c>
      <c r="Y84" s="4"/>
    </row>
    <row r="85" spans="1:25">
      <c r="A85" s="2">
        <f t="shared" si="21"/>
        <v>0.3</v>
      </c>
      <c r="B85" s="2">
        <f t="shared" si="22"/>
        <v>1.0679999999999925</v>
      </c>
      <c r="C85" s="4">
        <v>0</v>
      </c>
      <c r="D85" s="4"/>
      <c r="E85" s="4"/>
      <c r="F85" s="6">
        <f t="shared" si="23"/>
        <v>-369860.70782304916</v>
      </c>
      <c r="G85" s="7">
        <f t="shared" si="24"/>
        <v>-5630139.2921769507</v>
      </c>
      <c r="H85" s="6">
        <f t="shared" si="25"/>
        <v>-9.363295880149879E-4</v>
      </c>
      <c r="J85" s="9">
        <f t="shared" si="26"/>
        <v>11957.871143293236</v>
      </c>
      <c r="K85" s="8">
        <f t="shared" si="16"/>
        <v>3532.9733437576701</v>
      </c>
      <c r="L85" s="9">
        <f t="shared" si="17"/>
        <v>-4.2570021270123614E-6</v>
      </c>
      <c r="M85" s="9">
        <f t="shared" si="27"/>
        <v>972195.92015144706</v>
      </c>
      <c r="O85" s="11">
        <f t="shared" si="28"/>
        <v>-200974.8241515772</v>
      </c>
      <c r="P85" s="11">
        <f t="shared" si="18"/>
        <v>-3291721.9659347013</v>
      </c>
      <c r="Q85" s="11">
        <f t="shared" si="19"/>
        <v>6.7970300865109691E-4</v>
      </c>
      <c r="R85" s="11">
        <f t="shared" si="29"/>
        <v>775806.6092262055</v>
      </c>
      <c r="U85" s="12">
        <f t="shared" si="30"/>
        <v>-558877.66083133314</v>
      </c>
      <c r="V85" s="12">
        <f t="shared" si="30"/>
        <v>-8918328.2847678941</v>
      </c>
      <c r="W85" s="12">
        <f t="shared" si="20"/>
        <v>-2.6088358149090334E-4</v>
      </c>
      <c r="X85" s="12">
        <f t="shared" si="31"/>
        <v>1748002.5293776526</v>
      </c>
      <c r="Y85" s="4"/>
    </row>
    <row r="86" spans="1:25">
      <c r="A86" s="2">
        <f t="shared" si="21"/>
        <v>0.3</v>
      </c>
      <c r="B86" s="2">
        <f t="shared" si="22"/>
        <v>1.0689999999999924</v>
      </c>
      <c r="C86" s="4">
        <v>0</v>
      </c>
      <c r="D86" s="4"/>
      <c r="E86" s="4"/>
      <c r="F86" s="6">
        <f t="shared" si="23"/>
        <v>-374779.1532962338</v>
      </c>
      <c r="G86" s="7">
        <f t="shared" si="24"/>
        <v>-5625220.8467037659</v>
      </c>
      <c r="H86" s="6">
        <f t="shared" si="25"/>
        <v>-9.3545369504210204E-4</v>
      </c>
      <c r="J86" s="9">
        <f t="shared" si="26"/>
        <v>11949.340195282717</v>
      </c>
      <c r="K86" s="8">
        <f t="shared" si="16"/>
        <v>2312.9902064870253</v>
      </c>
      <c r="L86" s="9">
        <f t="shared" si="17"/>
        <v>-4.2579482229190436E-6</v>
      </c>
      <c r="M86" s="9">
        <f t="shared" si="27"/>
        <v>974400.94543272094</v>
      </c>
      <c r="O86" s="11">
        <f t="shared" si="28"/>
        <v>-203032.96428234185</v>
      </c>
      <c r="P86" s="11">
        <f t="shared" si="18"/>
        <v>-3284228.5247176527</v>
      </c>
      <c r="Q86" s="11">
        <f t="shared" si="19"/>
        <v>6.7957839773698475E-4</v>
      </c>
      <c r="R86" s="11">
        <f t="shared" si="29"/>
        <v>776323.28309808986</v>
      </c>
      <c r="U86" s="12">
        <f t="shared" si="30"/>
        <v>-565862.77738329291</v>
      </c>
      <c r="V86" s="12">
        <f t="shared" si="30"/>
        <v>-8907136.3812149316</v>
      </c>
      <c r="W86" s="12">
        <f t="shared" si="20"/>
        <v>-2.6013324552803634E-4</v>
      </c>
      <c r="X86" s="12">
        <f t="shared" si="31"/>
        <v>1750724.2285308107</v>
      </c>
      <c r="Y86" s="4"/>
    </row>
    <row r="87" spans="1:25">
      <c r="A87" s="2">
        <f t="shared" si="21"/>
        <v>0.3</v>
      </c>
      <c r="B87" s="2">
        <f t="shared" si="22"/>
        <v>1.0699999999999923</v>
      </c>
      <c r="C87" s="4">
        <v>0</v>
      </c>
      <c r="D87" s="4"/>
      <c r="E87" s="4"/>
      <c r="F87" s="6">
        <f t="shared" si="23"/>
        <v>-379683.81518032734</v>
      </c>
      <c r="G87" s="7">
        <f t="shared" si="24"/>
        <v>-5620316.1848196723</v>
      </c>
      <c r="H87" s="6">
        <f t="shared" si="25"/>
        <v>-9.3457943925234321E-4</v>
      </c>
      <c r="J87" s="9">
        <f t="shared" si="26"/>
        <v>11939.732259418506</v>
      </c>
      <c r="K87" s="8">
        <f t="shared" si="16"/>
        <v>1179.3281893548703</v>
      </c>
      <c r="L87" s="9">
        <f t="shared" si="17"/>
        <v>-4.2585045058592358E-6</v>
      </c>
      <c r="M87" s="9">
        <f t="shared" si="27"/>
        <v>976452.96842527867</v>
      </c>
      <c r="O87" s="11">
        <f t="shared" si="28"/>
        <v>-205069.27695025512</v>
      </c>
      <c r="P87" s="11">
        <f t="shared" si="18"/>
        <v>-3276697.3917234223</v>
      </c>
      <c r="Q87" s="11">
        <f t="shared" si="19"/>
        <v>6.7945258842280623E-4</v>
      </c>
      <c r="R87" s="11">
        <f t="shared" si="29"/>
        <v>776704.34006503003</v>
      </c>
      <c r="U87" s="12">
        <f t="shared" si="30"/>
        <v>-572813.35987116396</v>
      </c>
      <c r="V87" s="12">
        <f t="shared" si="30"/>
        <v>-8895834.2483537402</v>
      </c>
      <c r="W87" s="12">
        <f t="shared" si="20"/>
        <v>-2.593853553353962E-4</v>
      </c>
      <c r="X87" s="12">
        <f t="shared" si="31"/>
        <v>1753157.3084903087</v>
      </c>
      <c r="Y87" s="4"/>
    </row>
    <row r="88" spans="1:25">
      <c r="A88" s="2">
        <f t="shared" si="21"/>
        <v>0.3</v>
      </c>
      <c r="B88" s="2">
        <f t="shared" si="22"/>
        <v>1.0709999999999922</v>
      </c>
      <c r="C88" s="4">
        <v>0</v>
      </c>
      <c r="D88" s="4"/>
      <c r="E88" s="4"/>
      <c r="F88" s="6">
        <f t="shared" si="23"/>
        <v>-384574.74493061384</v>
      </c>
      <c r="G88" s="7">
        <f t="shared" si="24"/>
        <v>-5615425.2550693862</v>
      </c>
      <c r="H88" s="6">
        <f t="shared" si="25"/>
        <v>-9.3370681605976411E-4</v>
      </c>
      <c r="J88" s="9">
        <f t="shared" si="26"/>
        <v>11929.127944731565</v>
      </c>
      <c r="K88" s="8">
        <f t="shared" si="16"/>
        <v>127.08716671081328</v>
      </c>
      <c r="L88" s="9">
        <f t="shared" si="17"/>
        <v>-4.2586986762691365E-6</v>
      </c>
      <c r="M88" s="9">
        <f t="shared" si="27"/>
        <v>978360.63954356499</v>
      </c>
      <c r="O88" s="11">
        <f t="shared" si="28"/>
        <v>-207083.91847426054</v>
      </c>
      <c r="P88" s="11">
        <f t="shared" si="18"/>
        <v>-3269132.7462404072</v>
      </c>
      <c r="Q88" s="11">
        <f t="shared" si="19"/>
        <v>6.793255894036634E-4</v>
      </c>
      <c r="R88" s="11">
        <f t="shared" si="29"/>
        <v>776957.66945248574</v>
      </c>
      <c r="U88" s="12">
        <f t="shared" si="30"/>
        <v>-579729.53546014288</v>
      </c>
      <c r="V88" s="12">
        <f t="shared" si="30"/>
        <v>-8884430.9141430818</v>
      </c>
      <c r="W88" s="12">
        <f t="shared" si="20"/>
        <v>-2.5863992533236982E-4</v>
      </c>
      <c r="X88" s="12">
        <f t="shared" si="31"/>
        <v>1755318.3089960506</v>
      </c>
      <c r="Y88" s="4"/>
    </row>
    <row r="89" spans="1:25">
      <c r="A89" s="2">
        <f t="shared" si="21"/>
        <v>0.3</v>
      </c>
      <c r="B89" s="2">
        <f t="shared" si="22"/>
        <v>1.0719999999999921</v>
      </c>
      <c r="C89" s="4">
        <v>0</v>
      </c>
      <c r="D89" s="4"/>
      <c r="E89" s="4"/>
      <c r="F89" s="6">
        <f t="shared" si="23"/>
        <v>-389451.99376249185</v>
      </c>
      <c r="G89" s="7">
        <f t="shared" si="24"/>
        <v>-5610548.0062375078</v>
      </c>
      <c r="H89" s="6">
        <f t="shared" si="25"/>
        <v>-9.3283582089552931E-4</v>
      </c>
      <c r="J89" s="9">
        <f t="shared" si="26"/>
        <v>11917.603403649313</v>
      </c>
      <c r="K89" s="8">
        <f t="shared" si="16"/>
        <v>-848.44534517500279</v>
      </c>
      <c r="L89" s="9">
        <f t="shared" si="17"/>
        <v>-4.258556949570656E-6</v>
      </c>
      <c r="M89" s="9">
        <f t="shared" si="27"/>
        <v>980132.28040786658</v>
      </c>
      <c r="O89" s="11">
        <f t="shared" si="28"/>
        <v>-209077.04402646754</v>
      </c>
      <c r="P89" s="11">
        <f t="shared" si="18"/>
        <v>-3261538.6016132743</v>
      </c>
      <c r="Q89" s="11">
        <f t="shared" si="19"/>
        <v>6.7919740931734974E-4</v>
      </c>
      <c r="R89" s="11">
        <f t="shared" si="29"/>
        <v>777090.86017876549</v>
      </c>
      <c r="U89" s="12">
        <f t="shared" si="30"/>
        <v>-586611.43438531004</v>
      </c>
      <c r="V89" s="12">
        <f t="shared" si="30"/>
        <v>-8872935.0531959571</v>
      </c>
      <c r="W89" s="12">
        <f t="shared" si="20"/>
        <v>-2.5789696852775027E-4</v>
      </c>
      <c r="X89" s="12">
        <f t="shared" si="31"/>
        <v>1757223.1405866321</v>
      </c>
      <c r="Y89" s="4"/>
    </row>
    <row r="90" spans="1:25">
      <c r="A90" s="2">
        <f t="shared" si="21"/>
        <v>0.3</v>
      </c>
      <c r="B90" s="2">
        <f t="shared" si="22"/>
        <v>1.072999999999992</v>
      </c>
      <c r="C90" s="4">
        <v>0</v>
      </c>
      <c r="D90" s="4"/>
      <c r="E90" s="4"/>
      <c r="F90" s="6">
        <f t="shared" si="23"/>
        <v>-394315.61265281681</v>
      </c>
      <c r="G90" s="7">
        <f t="shared" si="24"/>
        <v>-5605684.3873471832</v>
      </c>
      <c r="H90" s="6">
        <f t="shared" si="25"/>
        <v>-9.3196644920783553E-4</v>
      </c>
      <c r="J90" s="9">
        <f t="shared" si="26"/>
        <v>11905.230125125589</v>
      </c>
      <c r="K90" s="8">
        <f t="shared" si="16"/>
        <v>-1751.7989391757183</v>
      </c>
      <c r="L90" s="9">
        <f t="shared" si="17"/>
        <v>-4.25810397475322E-6</v>
      </c>
      <c r="M90" s="9">
        <f t="shared" si="27"/>
        <v>981775.89274316689</v>
      </c>
      <c r="O90" s="11">
        <f t="shared" si="28"/>
        <v>-211048.80764128885</v>
      </c>
      <c r="P90" s="11">
        <f t="shared" si="18"/>
        <v>-3253918.8097672793</v>
      </c>
      <c r="Q90" s="11">
        <f t="shared" si="19"/>
        <v>6.7906805674475669E-4</v>
      </c>
      <c r="R90" s="11">
        <f t="shared" si="29"/>
        <v>777111.20889480517</v>
      </c>
      <c r="U90" s="12">
        <f t="shared" si="30"/>
        <v>-593459.19016898004</v>
      </c>
      <c r="V90" s="12">
        <f t="shared" si="30"/>
        <v>-8861354.9960536379</v>
      </c>
      <c r="W90" s="12">
        <f t="shared" si="20"/>
        <v>-2.5715649643783206E-4</v>
      </c>
      <c r="X90" s="12">
        <f t="shared" si="31"/>
        <v>1758887.1016379721</v>
      </c>
      <c r="Y90" s="4"/>
    </row>
    <row r="91" spans="1:25">
      <c r="A91" s="2">
        <f t="shared" si="21"/>
        <v>0.3</v>
      </c>
      <c r="B91" s="2">
        <f t="shared" si="22"/>
        <v>1.0739999999999919</v>
      </c>
      <c r="C91" s="4">
        <v>0</v>
      </c>
      <c r="D91" s="4"/>
      <c r="E91" s="4"/>
      <c r="F91" s="6">
        <f t="shared" si="23"/>
        <v>-399165.65234123182</v>
      </c>
      <c r="G91" s="7">
        <f t="shared" si="24"/>
        <v>-5600834.3476587683</v>
      </c>
      <c r="H91" s="6">
        <f t="shared" si="25"/>
        <v>-9.3109869646183199E-4</v>
      </c>
      <c r="J91" s="9">
        <f t="shared" si="26"/>
        <v>11892.075233446199</v>
      </c>
      <c r="K91" s="8">
        <f t="shared" si="16"/>
        <v>-2587.3185656421647</v>
      </c>
      <c r="L91" s="9">
        <f t="shared" si="17"/>
        <v>-4.2573629335737075E-6</v>
      </c>
      <c r="M91" s="9">
        <f t="shared" si="27"/>
        <v>983299.15469881322</v>
      </c>
      <c r="O91" s="11">
        <f t="shared" si="28"/>
        <v>-212999.36222448768</v>
      </c>
      <c r="P91" s="11">
        <f t="shared" si="18"/>
        <v>-3246277.0593236908</v>
      </c>
      <c r="Q91" s="11">
        <f t="shared" si="19"/>
        <v>6.7893754021027637E-4</v>
      </c>
      <c r="R91" s="11">
        <f t="shared" si="29"/>
        <v>777025.71662061289</v>
      </c>
      <c r="U91" s="12">
        <f t="shared" si="30"/>
        <v>-600272.93933227332</v>
      </c>
      <c r="V91" s="12">
        <f t="shared" si="30"/>
        <v>-8849698.7255481016</v>
      </c>
      <c r="W91" s="12">
        <f t="shared" si="20"/>
        <v>-2.5641851918512936E-4</v>
      </c>
      <c r="X91" s="12">
        <f t="shared" si="31"/>
        <v>1760324.8713194262</v>
      </c>
      <c r="Y91" s="4"/>
    </row>
    <row r="92" spans="1:25">
      <c r="A92" s="2">
        <f t="shared" si="21"/>
        <v>0.3</v>
      </c>
      <c r="B92" s="2">
        <f t="shared" si="22"/>
        <v>1.0749999999999917</v>
      </c>
      <c r="C92" s="4">
        <v>0</v>
      </c>
      <c r="D92" s="4"/>
      <c r="E92" s="4"/>
      <c r="F92" s="6">
        <f t="shared" si="23"/>
        <v>-404002.16333149077</v>
      </c>
      <c r="G92" s="7">
        <f t="shared" si="24"/>
        <v>-5595997.8366685091</v>
      </c>
      <c r="H92" s="6">
        <f t="shared" si="25"/>
        <v>-9.3023255813954209E-4</v>
      </c>
      <c r="J92" s="9">
        <f t="shared" si="26"/>
        <v>11878.20167798287</v>
      </c>
      <c r="K92" s="8">
        <f t="shared" si="16"/>
        <v>-3359.1650853877554</v>
      </c>
      <c r="L92" s="9">
        <f t="shared" si="17"/>
        <v>-4.2563556012771625E-6</v>
      </c>
      <c r="M92" s="9">
        <f t="shared" si="27"/>
        <v>984709.42150047037</v>
      </c>
      <c r="O92" s="11">
        <f t="shared" si="28"/>
        <v>-214928.85956215256</v>
      </c>
      <c r="P92" s="11">
        <f t="shared" si="18"/>
        <v>-3238616.875921871</v>
      </c>
      <c r="Q92" s="11">
        <f t="shared" si="19"/>
        <v>6.7880586818220071E-4</v>
      </c>
      <c r="R92" s="11">
        <f t="shared" si="29"/>
        <v>776841.08934223477</v>
      </c>
      <c r="U92" s="12">
        <f t="shared" si="30"/>
        <v>-607052.82121566043</v>
      </c>
      <c r="V92" s="12">
        <f t="shared" si="30"/>
        <v>-8837973.877675768</v>
      </c>
      <c r="W92" s="12">
        <f t="shared" si="20"/>
        <v>-2.5568304555861855E-4</v>
      </c>
      <c r="X92" s="12">
        <f t="shared" si="31"/>
        <v>1761550.5108427051</v>
      </c>
      <c r="Y92" s="4"/>
    </row>
    <row r="93" spans="1:25">
      <c r="A93" s="2">
        <f t="shared" si="21"/>
        <v>0.3</v>
      </c>
      <c r="B93" s="2">
        <f t="shared" si="22"/>
        <v>1.0759999999999916</v>
      </c>
      <c r="C93" s="4">
        <v>0</v>
      </c>
      <c r="D93" s="4"/>
      <c r="E93" s="4"/>
      <c r="F93" s="6">
        <f t="shared" si="23"/>
        <v>-408825.19589277479</v>
      </c>
      <c r="G93" s="7">
        <f t="shared" si="24"/>
        <v>-5591174.8041072246</v>
      </c>
      <c r="H93" s="6">
        <f t="shared" si="25"/>
        <v>-9.2936802973978417E-4</v>
      </c>
      <c r="J93" s="9">
        <f t="shared" si="26"/>
        <v>11863.668421166678</v>
      </c>
      <c r="K93" s="8">
        <f t="shared" si="16"/>
        <v>-4071.3165077864992</v>
      </c>
      <c r="L93" s="9">
        <f t="shared" si="17"/>
        <v>-4.2551024070584157E-6</v>
      </c>
      <c r="M93" s="9">
        <f t="shared" si="27"/>
        <v>986013.72733495873</v>
      </c>
      <c r="O93" s="11">
        <f t="shared" si="28"/>
        <v>-216837.4503295949</v>
      </c>
      <c r="P93" s="11">
        <f t="shared" si="18"/>
        <v>-3230941.6231690678</v>
      </c>
      <c r="Q93" s="11">
        <f t="shared" si="19"/>
        <v>6.7867304907311815E-4</v>
      </c>
      <c r="R93" s="11">
        <f t="shared" si="29"/>
        <v>776563.73973522848</v>
      </c>
      <c r="U93" s="12">
        <f t="shared" si="30"/>
        <v>-613798.97780120303</v>
      </c>
      <c r="V93" s="12">
        <f t="shared" si="30"/>
        <v>-8826187.7437840793</v>
      </c>
      <c r="W93" s="12">
        <f t="shared" si="20"/>
        <v>-2.5495008307372443E-4</v>
      </c>
      <c r="X93" s="12">
        <f t="shared" si="31"/>
        <v>1762577.4670701872</v>
      </c>
      <c r="Y93" s="4"/>
    </row>
    <row r="94" spans="1:25">
      <c r="A94" s="2">
        <f t="shared" si="21"/>
        <v>0.3</v>
      </c>
      <c r="B94" s="2">
        <f t="shared" si="22"/>
        <v>1.0769999999999915</v>
      </c>
      <c r="C94" s="4">
        <v>0</v>
      </c>
      <c r="D94" s="4"/>
      <c r="E94" s="4"/>
      <c r="F94" s="6">
        <f t="shared" si="23"/>
        <v>-413634.80006099731</v>
      </c>
      <c r="G94" s="7">
        <f t="shared" si="24"/>
        <v>-5586365.1999390023</v>
      </c>
      <c r="H94" s="6">
        <f t="shared" si="25"/>
        <v>-9.2850510677809465E-4</v>
      </c>
      <c r="J94" s="9">
        <f t="shared" si="26"/>
        <v>11848.530662677158</v>
      </c>
      <c r="K94" s="8">
        <f t="shared" si="16"/>
        <v>-4727.5693568370416</v>
      </c>
      <c r="L94" s="9">
        <f t="shared" si="17"/>
        <v>-4.2536225079010659E-6</v>
      </c>
      <c r="M94" s="9">
        <f t="shared" si="27"/>
        <v>987218.78739977407</v>
      </c>
      <c r="O94" s="11">
        <f t="shared" si="28"/>
        <v>-218725.28410016478</v>
      </c>
      <c r="P94" s="11">
        <f t="shared" si="18"/>
        <v>-3223254.5036737071</v>
      </c>
      <c r="Q94" s="11">
        <f t="shared" si="19"/>
        <v>6.7853909124030733E-4</v>
      </c>
      <c r="R94" s="11">
        <f t="shared" si="29"/>
        <v>776199.78903783823</v>
      </c>
      <c r="U94" s="12">
        <f t="shared" si="30"/>
        <v>-620511.55349848489</v>
      </c>
      <c r="V94" s="12">
        <f t="shared" si="30"/>
        <v>-8814347.2729695458</v>
      </c>
      <c r="W94" s="12">
        <f t="shared" si="20"/>
        <v>-2.5421963804568841E-4</v>
      </c>
      <c r="X94" s="12">
        <f t="shared" si="31"/>
        <v>1763418.5764376123</v>
      </c>
      <c r="Y94" s="4"/>
    </row>
    <row r="95" spans="1:25">
      <c r="A95" s="2">
        <f t="shared" si="21"/>
        <v>0.3</v>
      </c>
      <c r="B95" s="2">
        <f t="shared" si="22"/>
        <v>1.0779999999999914</v>
      </c>
      <c r="C95" s="4">
        <v>0</v>
      </c>
      <c r="D95" s="4"/>
      <c r="E95" s="4"/>
      <c r="F95" s="6">
        <f t="shared" si="23"/>
        <v>-418431.02564010193</v>
      </c>
      <c r="G95" s="7">
        <f t="shared" si="24"/>
        <v>-5581568.9743598988</v>
      </c>
      <c r="H95" s="6">
        <f t="shared" si="25"/>
        <v>-9.2764378478664932E-4</v>
      </c>
      <c r="J95" s="9">
        <f t="shared" si="26"/>
        <v>11832.83985877259</v>
      </c>
      <c r="K95" s="8">
        <f t="shared" si="16"/>
        <v>-5331.5432357297968</v>
      </c>
      <c r="L95" s="9">
        <f t="shared" si="17"/>
        <v>-4.251933789252251E-6</v>
      </c>
      <c r="M95" s="9">
        <f t="shared" si="27"/>
        <v>988331.00606120529</v>
      </c>
      <c r="O95" s="11">
        <f t="shared" si="28"/>
        <v>-220592.50935399221</v>
      </c>
      <c r="P95" s="11">
        <f t="shared" si="18"/>
        <v>-3215558.5631907131</v>
      </c>
      <c r="Q95" s="11">
        <f t="shared" si="19"/>
        <v>6.7840400298612694E-4</v>
      </c>
      <c r="R95" s="11">
        <f t="shared" si="29"/>
        <v>775755.07450972125</v>
      </c>
      <c r="U95" s="12">
        <f t="shared" si="30"/>
        <v>-627190.69513532158</v>
      </c>
      <c r="V95" s="12">
        <f t="shared" si="30"/>
        <v>-8802459.0807863418</v>
      </c>
      <c r="W95" s="12">
        <f t="shared" si="20"/>
        <v>-2.5349171558977461E-4</v>
      </c>
      <c r="X95" s="12">
        <f t="shared" si="31"/>
        <v>1764086.0805709264</v>
      </c>
      <c r="Y95" s="4"/>
    </row>
    <row r="96" spans="1:25">
      <c r="A96" s="2">
        <f t="shared" si="21"/>
        <v>0.3</v>
      </c>
      <c r="B96" s="2">
        <f t="shared" si="22"/>
        <v>1.0789999999999913</v>
      </c>
      <c r="C96" s="4">
        <v>0</v>
      </c>
      <c r="D96" s="4"/>
      <c r="E96" s="4"/>
      <c r="F96" s="6">
        <f t="shared" si="23"/>
        <v>-423213.92220335087</v>
      </c>
      <c r="G96" s="7">
        <f t="shared" si="24"/>
        <v>-5576786.0777966492</v>
      </c>
      <c r="H96" s="6">
        <f t="shared" si="25"/>
        <v>-9.2678405931418729E-4</v>
      </c>
      <c r="J96" s="9">
        <f t="shared" si="26"/>
        <v>11816.644161918362</v>
      </c>
      <c r="K96" s="8">
        <f t="shared" si="16"/>
        <v>-5886.6803884521541</v>
      </c>
      <c r="L96" s="9">
        <f t="shared" si="17"/>
        <v>-4.25005301690327E-6</v>
      </c>
      <c r="M96" s="9">
        <f t="shared" si="27"/>
        <v>989356.47527839395</v>
      </c>
      <c r="O96" s="11">
        <f t="shared" si="28"/>
        <v>-222439.2734866525</v>
      </c>
      <c r="P96" s="11">
        <f t="shared" si="18"/>
        <v>-3207856.6898068907</v>
      </c>
      <c r="Q96" s="11">
        <f t="shared" si="19"/>
        <v>6.7826779255840332E-4</v>
      </c>
      <c r="R96" s="11">
        <f t="shared" si="29"/>
        <v>775235.14798804815</v>
      </c>
      <c r="U96" s="12">
        <f t="shared" si="30"/>
        <v>-633836.55152808502</v>
      </c>
      <c r="V96" s="12">
        <f t="shared" si="30"/>
        <v>-8790529.4479919914</v>
      </c>
      <c r="W96" s="12">
        <f t="shared" si="20"/>
        <v>-2.5276631977268725E-4</v>
      </c>
      <c r="X96" s="12">
        <f t="shared" si="31"/>
        <v>1764591.6232664422</v>
      </c>
      <c r="Y96" s="4"/>
    </row>
    <row r="97" spans="1:25">
      <c r="A97" s="2">
        <f t="shared" si="21"/>
        <v>0.3</v>
      </c>
      <c r="B97" s="2">
        <f t="shared" si="22"/>
        <v>1.0799999999999912</v>
      </c>
      <c r="C97" s="4">
        <v>0</v>
      </c>
      <c r="D97" s="4"/>
      <c r="E97" s="4"/>
      <c r="F97" s="6">
        <f t="shared" si="23"/>
        <v>-427983.53909460839</v>
      </c>
      <c r="G97" s="7">
        <f t="shared" si="24"/>
        <v>-5572016.4609053917</v>
      </c>
      <c r="H97" s="6">
        <f t="shared" si="25"/>
        <v>-9.2592592592593355E-4</v>
      </c>
      <c r="J97" s="9">
        <f t="shared" si="26"/>
        <v>11799.988410442209</v>
      </c>
      <c r="K97" s="8">
        <f t="shared" si="16"/>
        <v>-6396.2515524919172</v>
      </c>
      <c r="L97" s="9">
        <f t="shared" si="17"/>
        <v>-4.2479958277591609E-6</v>
      </c>
      <c r="M97" s="9">
        <f t="shared" si="27"/>
        <v>990300.9851267559</v>
      </c>
      <c r="O97" s="11">
        <f t="shared" si="28"/>
        <v>-224265.72281775714</v>
      </c>
      <c r="P97" s="11">
        <f t="shared" si="18"/>
        <v>-3200151.61929075</v>
      </c>
      <c r="Q97" s="11">
        <f t="shared" si="19"/>
        <v>6.7813046815081389E-4</v>
      </c>
      <c r="R97" s="11">
        <f t="shared" si="29"/>
        <v>774645.28550785501</v>
      </c>
      <c r="U97" s="12">
        <f t="shared" si="30"/>
        <v>-640449.27350192331</v>
      </c>
      <c r="V97" s="12">
        <f t="shared" si="30"/>
        <v>-8778564.3317486346</v>
      </c>
      <c r="W97" s="12">
        <f t="shared" si="20"/>
        <v>-2.5204345360287886E-4</v>
      </c>
      <c r="X97" s="12">
        <f t="shared" si="31"/>
        <v>1764946.2706346109</v>
      </c>
      <c r="Y97" s="4"/>
    </row>
    <row r="98" spans="1:25">
      <c r="A98" s="2">
        <f t="shared" si="21"/>
        <v>0.3</v>
      </c>
      <c r="B98" s="2">
        <f t="shared" si="22"/>
        <v>1.0809999999999911</v>
      </c>
      <c r="C98" s="4">
        <v>0</v>
      </c>
      <c r="D98" s="4"/>
      <c r="E98" s="4"/>
      <c r="F98" s="6">
        <f t="shared" si="23"/>
        <v>-432739.92542961001</v>
      </c>
      <c r="G98" s="7">
        <f t="shared" si="24"/>
        <v>-5567260.0745703904</v>
      </c>
      <c r="H98" s="6">
        <f t="shared" si="25"/>
        <v>-9.250693802035229E-4</v>
      </c>
      <c r="J98" s="9">
        <f t="shared" si="26"/>
        <v>11782.914349784747</v>
      </c>
      <c r="K98" s="8">
        <f t="shared" si="16"/>
        <v>-6863.3591334414123</v>
      </c>
      <c r="L98" s="9">
        <f t="shared" si="17"/>
        <v>-4.2457768040390688E-6</v>
      </c>
      <c r="M98" s="9">
        <f t="shared" si="27"/>
        <v>991170.02909887093</v>
      </c>
      <c r="O98" s="11">
        <f t="shared" si="28"/>
        <v>-226072.00259946537</v>
      </c>
      <c r="P98" s="11">
        <f t="shared" si="18"/>
        <v>-3192445.9377811709</v>
      </c>
      <c r="Q98" s="11">
        <f t="shared" si="19"/>
        <v>6.7799203790327002E-4</v>
      </c>
      <c r="R98" s="11">
        <f t="shared" si="29"/>
        <v>773990.49214577943</v>
      </c>
      <c r="U98" s="12">
        <f t="shared" si="30"/>
        <v>-647029.01367929066</v>
      </c>
      <c r="V98" s="12">
        <f t="shared" si="30"/>
        <v>-8766569.3714850023</v>
      </c>
      <c r="W98" s="12">
        <f t="shared" si="20"/>
        <v>-2.5132311910429199E-4</v>
      </c>
      <c r="X98" s="12">
        <f t="shared" si="31"/>
        <v>1765160.5212446502</v>
      </c>
      <c r="Y98" s="4"/>
    </row>
    <row r="99" spans="1:25">
      <c r="A99" s="2">
        <f t="shared" si="21"/>
        <v>0.3</v>
      </c>
      <c r="B99" s="2">
        <f t="shared" si="22"/>
        <v>1.081999999999991</v>
      </c>
      <c r="C99" s="4">
        <v>0</v>
      </c>
      <c r="D99" s="4"/>
      <c r="E99" s="4"/>
      <c r="F99" s="6">
        <f t="shared" si="23"/>
        <v>-437483.13009723037</v>
      </c>
      <c r="G99" s="7">
        <f t="shared" si="24"/>
        <v>-5562516.86990277</v>
      </c>
      <c r="H99" s="6">
        <f t="shared" si="25"/>
        <v>-9.2421441774492451E-4</v>
      </c>
      <c r="J99" s="9">
        <f t="shared" si="26"/>
        <v>11765.460799013694</v>
      </c>
      <c r="K99" s="8">
        <f t="shared" si="16"/>
        <v>-7290.9413995262366</v>
      </c>
      <c r="L99" s="9">
        <f t="shared" si="17"/>
        <v>-4.24340952817757E-6</v>
      </c>
      <c r="M99" s="9">
        <f t="shared" si="27"/>
        <v>991968.81133425329</v>
      </c>
      <c r="O99" s="11">
        <f t="shared" si="28"/>
        <v>-227858.25702493012</v>
      </c>
      <c r="P99" s="11">
        <f t="shared" si="18"/>
        <v>-3184742.0854586097</v>
      </c>
      <c r="Q99" s="11">
        <f t="shared" si="19"/>
        <v>6.7785250990229351E-4</v>
      </c>
      <c r="R99" s="11">
        <f t="shared" si="29"/>
        <v>773275.50862721878</v>
      </c>
      <c r="U99" s="12">
        <f t="shared" si="30"/>
        <v>-653575.92632314679</v>
      </c>
      <c r="V99" s="12">
        <f t="shared" si="30"/>
        <v>-8754549.896760907</v>
      </c>
      <c r="W99" s="12">
        <f t="shared" si="20"/>
        <v>-2.5060531737080855E-4</v>
      </c>
      <c r="X99" s="12">
        <f t="shared" si="31"/>
        <v>1765244.3199614719</v>
      </c>
      <c r="Y99" s="4"/>
    </row>
    <row r="100" spans="1:25">
      <c r="A100" s="2">
        <f t="shared" si="21"/>
        <v>0.3</v>
      </c>
      <c r="B100" s="2">
        <f t="shared" si="22"/>
        <v>1.0829999999999909</v>
      </c>
      <c r="C100" s="4">
        <v>0</v>
      </c>
      <c r="D100" s="4"/>
      <c r="E100" s="4"/>
      <c r="F100" s="6">
        <f t="shared" si="23"/>
        <v>-442213.20176073717</v>
      </c>
      <c r="G100" s="7">
        <f t="shared" si="24"/>
        <v>-5557786.7982392628</v>
      </c>
      <c r="H100" s="6">
        <f t="shared" si="25"/>
        <v>-9.2336103416436604E-4</v>
      </c>
      <c r="J100" s="9">
        <f t="shared" si="26"/>
        <v>11747.663812480338</v>
      </c>
      <c r="K100" s="8">
        <f t="shared" si="16"/>
        <v>-7681.776987403312</v>
      </c>
      <c r="L100" s="9">
        <f t="shared" si="17"/>
        <v>-4.2409066363053658E-6</v>
      </c>
      <c r="M100" s="9">
        <f t="shared" si="27"/>
        <v>992702.25441652839</v>
      </c>
      <c r="O100" s="11">
        <f t="shared" si="28"/>
        <v>-229624.62923666392</v>
      </c>
      <c r="P100" s="11">
        <f t="shared" si="18"/>
        <v>-3177042.3605052475</v>
      </c>
      <c r="Q100" s="11">
        <f t="shared" si="19"/>
        <v>6.7771189218139344E-4</v>
      </c>
      <c r="R100" s="11">
        <f t="shared" si="29"/>
        <v>772504.81845191272</v>
      </c>
      <c r="U100" s="12">
        <f t="shared" si="30"/>
        <v>-660090.16718492075</v>
      </c>
      <c r="V100" s="12">
        <f t="shared" si="30"/>
        <v>-8742510.9357319139</v>
      </c>
      <c r="W100" s="12">
        <f t="shared" si="20"/>
        <v>-2.4989004861927799E-4</v>
      </c>
      <c r="X100" s="12">
        <f t="shared" si="31"/>
        <v>1765207.0728684412</v>
      </c>
      <c r="Y100" s="4"/>
    </row>
    <row r="101" spans="1:25">
      <c r="A101" s="2">
        <f t="shared" si="21"/>
        <v>0.3</v>
      </c>
      <c r="B101" s="2">
        <f t="shared" si="22"/>
        <v>1.0839999999999907</v>
      </c>
      <c r="C101" s="4">
        <v>0</v>
      </c>
      <c r="D101" s="4"/>
      <c r="E101" s="4"/>
      <c r="F101" s="6">
        <f t="shared" si="23"/>
        <v>-446930.18885904067</v>
      </c>
      <c r="G101" s="7">
        <f t="shared" si="24"/>
        <v>-5553069.8111409592</v>
      </c>
      <c r="H101" s="6">
        <f t="shared" si="25"/>
        <v>-9.2250922509225881E-4</v>
      </c>
      <c r="J101" s="9">
        <f t="shared" si="26"/>
        <v>11729.556836379532</v>
      </c>
      <c r="K101" s="8">
        <f t="shared" si="16"/>
        <v>-8038.4896721966807</v>
      </c>
      <c r="L101" s="9">
        <f t="shared" si="17"/>
        <v>-4.2382798702117682E-6</v>
      </c>
      <c r="M101" s="9">
        <f t="shared" si="27"/>
        <v>993375.00765403081</v>
      </c>
      <c r="O101" s="11">
        <f t="shared" si="28"/>
        <v>-231371.26133483488</v>
      </c>
      <c r="P101" s="11">
        <f t="shared" si="18"/>
        <v>-3169348.923311281</v>
      </c>
      <c r="Q101" s="11">
        <f t="shared" si="19"/>
        <v>6.7757019272143783E-4</v>
      </c>
      <c r="R101" s="11">
        <f t="shared" si="29"/>
        <v>771682.65546120796</v>
      </c>
      <c r="U101" s="12">
        <f t="shared" si="30"/>
        <v>-666571.89335749601</v>
      </c>
      <c r="V101" s="12">
        <f t="shared" si="30"/>
        <v>-8730457.2241244372</v>
      </c>
      <c r="W101" s="12">
        <f t="shared" si="20"/>
        <v>-2.4917731224103278E-4</v>
      </c>
      <c r="X101" s="12">
        <f t="shared" si="31"/>
        <v>1765057.6631152388</v>
      </c>
      <c r="Y101" s="4"/>
    </row>
    <row r="102" spans="1:25">
      <c r="A102" s="2">
        <f t="shared" si="21"/>
        <v>0.3</v>
      </c>
      <c r="B102" s="2">
        <f t="shared" si="22"/>
        <v>1.0849999999999906</v>
      </c>
      <c r="C102" s="4">
        <v>0</v>
      </c>
      <c r="D102" s="4"/>
      <c r="E102" s="4"/>
      <c r="F102" s="6">
        <f t="shared" si="23"/>
        <v>-451634.13960793219</v>
      </c>
      <c r="G102" s="7">
        <f t="shared" si="24"/>
        <v>-5548365.8603920676</v>
      </c>
      <c r="H102" s="6">
        <f t="shared" si="25"/>
        <v>-9.2165898617512323E-4</v>
      </c>
      <c r="J102" s="9">
        <f t="shared" si="26"/>
        <v>11711.170877917762</v>
      </c>
      <c r="K102" s="8">
        <f t="shared" si="16"/>
        <v>-8363.5531465743061</v>
      </c>
      <c r="L102" s="9">
        <f t="shared" si="17"/>
        <v>-4.2355401341802203E-6</v>
      </c>
      <c r="M102" s="9">
        <f t="shared" si="27"/>
        <v>993991.45535399893</v>
      </c>
      <c r="O102" s="11">
        <f t="shared" si="28"/>
        <v>-233098.29438548934</v>
      </c>
      <c r="P102" s="11">
        <f t="shared" si="18"/>
        <v>-3161663.8006778257</v>
      </c>
      <c r="Q102" s="11">
        <f t="shared" si="19"/>
        <v>6.7742741945102283E-4</v>
      </c>
      <c r="R102" s="11">
        <f t="shared" si="29"/>
        <v>770813.0113990627</v>
      </c>
      <c r="U102" s="12">
        <f t="shared" si="30"/>
        <v>-673021.26311550383</v>
      </c>
      <c r="V102" s="12">
        <f t="shared" si="30"/>
        <v>-8718393.214216467</v>
      </c>
      <c r="W102" s="12">
        <f t="shared" si="20"/>
        <v>-2.4846710685828062E-4</v>
      </c>
      <c r="X102" s="12">
        <f t="shared" si="31"/>
        <v>1764804.4667530616</v>
      </c>
      <c r="Y102" s="4"/>
    </row>
    <row r="103" spans="1:25">
      <c r="A103" s="2">
        <f t="shared" si="21"/>
        <v>0.3</v>
      </c>
      <c r="B103" s="2">
        <f t="shared" si="22"/>
        <v>1.0859999999999905</v>
      </c>
      <c r="C103" s="4">
        <v>0</v>
      </c>
      <c r="D103" s="4"/>
      <c r="E103" s="4"/>
      <c r="F103" s="6">
        <f t="shared" si="23"/>
        <v>-456325.10200131894</v>
      </c>
      <c r="G103" s="7">
        <f t="shared" si="24"/>
        <v>-5543674.8979986813</v>
      </c>
      <c r="H103" s="6">
        <f t="shared" si="25"/>
        <v>-9.208103130755145E-4</v>
      </c>
      <c r="J103" s="9">
        <f t="shared" si="26"/>
        <v>11692.534575554251</v>
      </c>
      <c r="K103" s="8">
        <f t="shared" si="16"/>
        <v>-8659.2970774982059</v>
      </c>
      <c r="L103" s="9">
        <f t="shared" si="17"/>
        <v>-4.2326975163506014E-6</v>
      </c>
      <c r="M103" s="9">
        <f t="shared" si="27"/>
        <v>994555.7275675917</v>
      </c>
      <c r="O103" s="11">
        <f t="shared" si="28"/>
        <v>-234805.86842870776</v>
      </c>
      <c r="P103" s="11">
        <f t="shared" si="18"/>
        <v>-3153988.8912787847</v>
      </c>
      <c r="Q103" s="11">
        <f t="shared" si="19"/>
        <v>6.7728358024684112E-4</v>
      </c>
      <c r="R103" s="11">
        <f t="shared" si="29"/>
        <v>769899.64573263063</v>
      </c>
      <c r="U103" s="12">
        <f t="shared" si="30"/>
        <v>-679438.43585447245</v>
      </c>
      <c r="V103" s="12">
        <f t="shared" si="30"/>
        <v>-8706323.0863549635</v>
      </c>
      <c r="W103" s="12">
        <f t="shared" si="20"/>
        <v>-2.47759430345024E-4</v>
      </c>
      <c r="X103" s="12">
        <f t="shared" si="31"/>
        <v>1764455.3733002222</v>
      </c>
      <c r="Y103" s="4"/>
    </row>
    <row r="104" spans="1:25">
      <c r="A104" s="2">
        <f t="shared" si="21"/>
        <v>0.3</v>
      </c>
      <c r="B104" s="2">
        <f t="shared" si="22"/>
        <v>1.0869999999999904</v>
      </c>
      <c r="C104" s="4">
        <v>0</v>
      </c>
      <c r="D104" s="4"/>
      <c r="E104" s="4"/>
      <c r="F104" s="6">
        <f t="shared" si="23"/>
        <v>-461003.12381244526</v>
      </c>
      <c r="G104" s="7">
        <f t="shared" si="24"/>
        <v>-5538996.8761875546</v>
      </c>
      <c r="H104" s="6">
        <f t="shared" si="25"/>
        <v>-9.1996320147194925E-4</v>
      </c>
      <c r="J104" s="9">
        <f t="shared" si="26"/>
        <v>11673.674459532616</v>
      </c>
      <c r="K104" s="8">
        <f t="shared" si="16"/>
        <v>-8927.9109894100475</v>
      </c>
      <c r="L104" s="9">
        <f t="shared" si="17"/>
        <v>-4.2297613791706139E-6</v>
      </c>
      <c r="M104" s="9">
        <f t="shared" si="27"/>
        <v>995071.70659208775</v>
      </c>
      <c r="O104" s="11">
        <f t="shared" si="28"/>
        <v>-236494.1224866861</v>
      </c>
      <c r="P104" s="11">
        <f t="shared" si="18"/>
        <v>-3146325.9689605911</v>
      </c>
      <c r="Q104" s="11">
        <f t="shared" si="19"/>
        <v>6.7713868293404404E-4</v>
      </c>
      <c r="R104" s="11">
        <f t="shared" si="29"/>
        <v>768946.09159192804</v>
      </c>
      <c r="U104" s="12">
        <f t="shared" si="30"/>
        <v>-685823.57183959871</v>
      </c>
      <c r="V104" s="12">
        <f t="shared" si="30"/>
        <v>-8694250.7561375555</v>
      </c>
      <c r="W104" s="12">
        <f t="shared" si="20"/>
        <v>-2.4705427991707587E-4</v>
      </c>
      <c r="X104" s="12">
        <f t="shared" si="31"/>
        <v>1764017.7981840158</v>
      </c>
      <c r="Y104" s="4"/>
    </row>
    <row r="105" spans="1:25">
      <c r="A105" s="2">
        <f t="shared" si="21"/>
        <v>0.3</v>
      </c>
      <c r="B105" s="2">
        <f t="shared" si="22"/>
        <v>1.0879999999999903</v>
      </c>
      <c r="C105" s="4">
        <v>0</v>
      </c>
      <c r="D105" s="4"/>
      <c r="E105" s="4"/>
      <c r="F105" s="6">
        <f t="shared" si="23"/>
        <v>-465668.25259511068</v>
      </c>
      <c r="G105" s="7">
        <f t="shared" si="24"/>
        <v>-5534331.7474048892</v>
      </c>
      <c r="H105" s="6">
        <f t="shared" si="25"/>
        <v>-9.1911764705883176E-4</v>
      </c>
      <c r="J105" s="9">
        <f t="shared" si="26"/>
        <v>11654.615000981319</v>
      </c>
      <c r="K105" s="8">
        <f t="shared" si="16"/>
        <v>-9171.4506802093638</v>
      </c>
      <c r="L105" s="9">
        <f t="shared" si="17"/>
        <v>-4.2267403736891879E-6</v>
      </c>
      <c r="M105" s="9">
        <f t="shared" si="27"/>
        <v>995543.03839861439</v>
      </c>
      <c r="O105" s="11">
        <f t="shared" si="28"/>
        <v>-238163.19457174596</v>
      </c>
      <c r="P105" s="11">
        <f t="shared" si="18"/>
        <v>-3138676.6885518781</v>
      </c>
      <c r="Q105" s="11">
        <f t="shared" si="19"/>
        <v>6.7699273528660326E-4</v>
      </c>
      <c r="R105" s="11">
        <f t="shared" si="29"/>
        <v>767955.66621435795</v>
      </c>
      <c r="U105" s="12">
        <f t="shared" si="30"/>
        <v>-692176.83216587536</v>
      </c>
      <c r="V105" s="12">
        <f t="shared" si="30"/>
        <v>-8682179.8866369762</v>
      </c>
      <c r="W105" s="12">
        <f t="shared" si="20"/>
        <v>-2.4635165214591769E-4</v>
      </c>
      <c r="X105" s="12">
        <f t="shared" si="31"/>
        <v>1763498.7046129722</v>
      </c>
      <c r="Y105" s="4"/>
    </row>
    <row r="106" spans="1:25">
      <c r="A106" s="2">
        <f t="shared" si="21"/>
        <v>0.3</v>
      </c>
      <c r="B106" s="2">
        <f t="shared" si="22"/>
        <v>1.0889999999999902</v>
      </c>
      <c r="C106" s="4">
        <v>0</v>
      </c>
      <c r="D106" s="4"/>
      <c r="E106" s="4"/>
      <c r="F106" s="6">
        <f t="shared" si="23"/>
        <v>-470320.53568487777</v>
      </c>
      <c r="G106" s="7">
        <f t="shared" si="24"/>
        <v>-5529679.4643151229</v>
      </c>
      <c r="H106" s="6">
        <f t="shared" si="25"/>
        <v>-9.1827364554638116E-4</v>
      </c>
      <c r="J106" s="9">
        <f t="shared" si="26"/>
        <v>11635.378763899567</v>
      </c>
      <c r="K106" s="8">
        <f t="shared" si="16"/>
        <v>-9391.8434147279277</v>
      </c>
      <c r="L106" s="9">
        <f t="shared" si="17"/>
        <v>-4.223642491295505E-6</v>
      </c>
      <c r="M106" s="9">
        <f t="shared" si="27"/>
        <v>995973.14168097393</v>
      </c>
      <c r="O106" s="11">
        <f t="shared" si="28"/>
        <v>-239813.22169428144</v>
      </c>
      <c r="P106" s="11">
        <f t="shared" si="18"/>
        <v>-3131042.5904608811</v>
      </c>
      <c r="Q106" s="11">
        <f t="shared" si="19"/>
        <v>6.7684574502766925E-4</v>
      </c>
      <c r="R106" s="11">
        <f t="shared" si="29"/>
        <v>766931.47921325825</v>
      </c>
      <c r="U106" s="12">
        <f t="shared" si="30"/>
        <v>-698498.37861525966</v>
      </c>
      <c r="V106" s="12">
        <f t="shared" si="30"/>
        <v>-8670113.898190733</v>
      </c>
      <c r="W106" s="12">
        <f t="shared" si="20"/>
        <v>-2.4565154301000745E-4</v>
      </c>
      <c r="X106" s="12">
        <f t="shared" si="31"/>
        <v>1762904.6208942323</v>
      </c>
      <c r="Y106" s="4"/>
    </row>
    <row r="107" spans="1:25">
      <c r="A107" s="2">
        <f t="shared" si="21"/>
        <v>0.3</v>
      </c>
      <c r="B107" s="2">
        <f t="shared" si="22"/>
        <v>1.0899999999999901</v>
      </c>
      <c r="C107" s="4">
        <v>0</v>
      </c>
      <c r="D107" s="4"/>
      <c r="E107" s="4"/>
      <c r="F107" s="6">
        <f t="shared" si="23"/>
        <v>-474960.02020027384</v>
      </c>
      <c r="G107" s="7">
        <f t="shared" si="24"/>
        <v>-5525039.979799726</v>
      </c>
      <c r="H107" s="6">
        <f t="shared" si="25"/>
        <v>-9.1743119266055886E-4</v>
      </c>
      <c r="J107" s="9">
        <f t="shared" si="26"/>
        <v>11615.98652843508</v>
      </c>
      <c r="K107" s="8">
        <f t="shared" si="16"/>
        <v>-9590.8934241939332</v>
      </c>
      <c r="L107" s="9">
        <f t="shared" si="17"/>
        <v>-4.220475105331374E-6</v>
      </c>
      <c r="M107" s="9">
        <f t="shared" si="27"/>
        <v>996365.21750520822</v>
      </c>
      <c r="O107" s="11">
        <f t="shared" si="28"/>
        <v>-241444.33987063429</v>
      </c>
      <c r="P107" s="11">
        <f t="shared" si="18"/>
        <v>-3123425.1055789958</v>
      </c>
      <c r="Q107" s="11">
        <f t="shared" si="19"/>
        <v>6.7669771982992709E-4</v>
      </c>
      <c r="R107" s="11">
        <f t="shared" si="29"/>
        <v>765876.44139579928</v>
      </c>
      <c r="U107" s="12">
        <f t="shared" si="30"/>
        <v>-704788.37354247307</v>
      </c>
      <c r="V107" s="12">
        <f t="shared" si="30"/>
        <v>-8658055.9788029157</v>
      </c>
      <c r="W107" s="12">
        <f t="shared" si="20"/>
        <v>-2.4495394793596313E-4</v>
      </c>
      <c r="X107" s="12">
        <f t="shared" si="31"/>
        <v>1762241.6589010074</v>
      </c>
      <c r="Y107" s="4"/>
    </row>
    <row r="108" spans="1:25">
      <c r="A108" s="2">
        <f t="shared" si="21"/>
        <v>0.3</v>
      </c>
      <c r="B108" s="2">
        <f t="shared" si="22"/>
        <v>1.09099999999999</v>
      </c>
      <c r="C108" s="4">
        <v>0</v>
      </c>
      <c r="D108" s="4"/>
      <c r="E108" s="4"/>
      <c r="F108" s="6">
        <f t="shared" si="23"/>
        <v>-479586.75304398302</v>
      </c>
      <c r="G108" s="7">
        <f t="shared" si="24"/>
        <v>-5520413.2469560169</v>
      </c>
      <c r="H108" s="6">
        <f t="shared" si="25"/>
        <v>-9.1659028414299657E-4</v>
      </c>
      <c r="J108" s="9">
        <f t="shared" si="26"/>
        <v>11596.457408498525</v>
      </c>
      <c r="K108" s="8">
        <f t="shared" si="16"/>
        <v>-9770.2874080568581</v>
      </c>
      <c r="L108" s="9">
        <f t="shared" si="17"/>
        <v>-4.2172450108905912E-6</v>
      </c>
      <c r="M108" s="9">
        <f t="shared" si="27"/>
        <v>996722.25897356623</v>
      </c>
      <c r="O108" s="11">
        <f t="shared" si="28"/>
        <v>-243056.68413089833</v>
      </c>
      <c r="P108" s="11">
        <f t="shared" si="18"/>
        <v>-3115825.56019173</v>
      </c>
      <c r="Q108" s="11">
        <f t="shared" si="19"/>
        <v>6.7654866731594807E-4</v>
      </c>
      <c r="R108" s="11">
        <f t="shared" si="29"/>
        <v>764793.27359400247</v>
      </c>
      <c r="U108" s="12">
        <f t="shared" si="30"/>
        <v>-711046.97976638284</v>
      </c>
      <c r="V108" s="12">
        <f t="shared" si="30"/>
        <v>-8646009.0945558026</v>
      </c>
      <c r="W108" s="12">
        <f t="shared" si="20"/>
        <v>-2.4425886183793914E-4</v>
      </c>
      <c r="X108" s="12">
        <f t="shared" si="31"/>
        <v>1761515.5325675686</v>
      </c>
      <c r="Y108" s="4"/>
    </row>
    <row r="109" spans="1:25">
      <c r="A109" s="2">
        <f t="shared" si="21"/>
        <v>0.3</v>
      </c>
      <c r="B109" s="2">
        <f t="shared" si="22"/>
        <v>1.0919999999999899</v>
      </c>
      <c r="C109" s="4">
        <v>0</v>
      </c>
      <c r="D109" s="4"/>
      <c r="E109" s="4"/>
      <c r="F109" s="6">
        <f t="shared" si="23"/>
        <v>-484200.78090403072</v>
      </c>
      <c r="G109" s="7">
        <f t="shared" si="24"/>
        <v>-5515799.2190959696</v>
      </c>
      <c r="H109" s="6">
        <f t="shared" si="25"/>
        <v>-9.1575091575092432E-4</v>
      </c>
      <c r="J109" s="9">
        <f t="shared" si="26"/>
        <v>11576.808963758047</v>
      </c>
      <c r="K109" s="8">
        <f t="shared" si="16"/>
        <v>-9931.600011010567</v>
      </c>
      <c r="L109" s="9">
        <f t="shared" si="17"/>
        <v>-4.2139584628078891E-6</v>
      </c>
      <c r="M109" s="9">
        <f t="shared" si="27"/>
        <v>997047.060854043</v>
      </c>
      <c r="O109" s="11">
        <f t="shared" si="28"/>
        <v>-244650.38852666243</v>
      </c>
      <c r="P109" s="11">
        <f t="shared" si="18"/>
        <v>-3108245.1808721637</v>
      </c>
      <c r="Q109" s="11">
        <f t="shared" si="19"/>
        <v>6.7639859505854122E-4</v>
      </c>
      <c r="R109" s="11">
        <f t="shared" si="29"/>
        <v>763684.51546425687</v>
      </c>
      <c r="U109" s="12">
        <f t="shared" si="30"/>
        <v>-717274.36046693509</v>
      </c>
      <c r="V109" s="12">
        <f t="shared" si="30"/>
        <v>-8633975.999979144</v>
      </c>
      <c r="W109" s="12">
        <f t="shared" si="20"/>
        <v>-2.4356627915519101E-4</v>
      </c>
      <c r="X109" s="12">
        <f t="shared" si="31"/>
        <v>1760731.5763182999</v>
      </c>
      <c r="Y109" s="4"/>
    </row>
    <row r="110" spans="1:25">
      <c r="A110" s="2">
        <f t="shared" si="21"/>
        <v>0.3</v>
      </c>
      <c r="B110" s="2">
        <f t="shared" si="22"/>
        <v>1.0929999999999898</v>
      </c>
      <c r="C110" s="4">
        <v>0</v>
      </c>
      <c r="D110" s="4"/>
      <c r="E110" s="4"/>
      <c r="F110" s="6">
        <f t="shared" si="23"/>
        <v>-488802.15025496489</v>
      </c>
      <c r="G110" s="7">
        <f t="shared" si="24"/>
        <v>-5511197.8497450352</v>
      </c>
      <c r="H110" s="6">
        <f t="shared" si="25"/>
        <v>-9.1491308325709919E-4</v>
      </c>
      <c r="J110" s="9">
        <f t="shared" si="26"/>
        <v>11557.057306080937</v>
      </c>
      <c r="K110" s="8">
        <f t="shared" si="16"/>
        <v>-10076.299250587654</v>
      </c>
      <c r="L110" s="9">
        <f t="shared" si="17"/>
        <v>-4.2106212118487829E-6</v>
      </c>
      <c r="M110" s="9">
        <f t="shared" si="27"/>
        <v>997342.22913116589</v>
      </c>
      <c r="O110" s="11">
        <f t="shared" si="28"/>
        <v>-246225.58613868416</v>
      </c>
      <c r="P110" s="11">
        <f t="shared" si="18"/>
        <v>-3100685.0993343769</v>
      </c>
      <c r="Q110" s="11">
        <f t="shared" si="19"/>
        <v>6.7624751058109969E-4</v>
      </c>
      <c r="R110" s="11">
        <f t="shared" si="29"/>
        <v>762552.53421483585</v>
      </c>
      <c r="U110" s="12">
        <f t="shared" si="30"/>
        <v>-723470.67908756807</v>
      </c>
      <c r="V110" s="12">
        <f t="shared" si="30"/>
        <v>-8621959.2483300008</v>
      </c>
      <c r="W110" s="12">
        <f t="shared" si="20"/>
        <v>-2.4287619388784832E-4</v>
      </c>
      <c r="X110" s="12">
        <f t="shared" si="31"/>
        <v>1759894.7633460017</v>
      </c>
      <c r="Y110" s="4"/>
    </row>
    <row r="111" spans="1:25">
      <c r="A111" s="2">
        <f t="shared" si="21"/>
        <v>0.3</v>
      </c>
      <c r="B111" s="2">
        <f t="shared" si="22"/>
        <v>1.0939999999999896</v>
      </c>
      <c r="C111" s="4">
        <v>0</v>
      </c>
      <c r="D111" s="4"/>
      <c r="E111" s="4"/>
      <c r="F111" s="6">
        <f t="shared" si="23"/>
        <v>-493390.90735902247</v>
      </c>
      <c r="G111" s="7">
        <f t="shared" si="24"/>
        <v>-5506609.0926409774</v>
      </c>
      <c r="H111" s="6">
        <f t="shared" si="25"/>
        <v>-9.1407678244973445E-4</v>
      </c>
      <c r="J111" s="9">
        <f t="shared" si="26"/>
        <v>11537.217200510633</v>
      </c>
      <c r="K111" s="8">
        <f t="shared" si="16"/>
        <v>-10205.751873178619</v>
      </c>
      <c r="L111" s="9">
        <f t="shared" si="17"/>
        <v>-4.2072385391195039E-6</v>
      </c>
      <c r="M111" s="9">
        <f t="shared" si="27"/>
        <v>997610.19043812202</v>
      </c>
      <c r="O111" s="11">
        <f t="shared" si="28"/>
        <v>-247782.40908449513</v>
      </c>
      <c r="P111" s="11">
        <f t="shared" si="18"/>
        <v>-3093146.3572265333</v>
      </c>
      <c r="Q111" s="11">
        <f t="shared" si="19"/>
        <v>6.7609542135794597E-4</v>
      </c>
      <c r="R111" s="11">
        <f t="shared" si="29"/>
        <v>761399.53322495031</v>
      </c>
      <c r="U111" s="12">
        <f t="shared" si="30"/>
        <v>-729636.0992430069</v>
      </c>
      <c r="V111" s="12">
        <f t="shared" si="30"/>
        <v>-8609961.2017406896</v>
      </c>
      <c r="W111" s="12">
        <f t="shared" si="20"/>
        <v>-2.4218859963090803E-4</v>
      </c>
      <c r="X111" s="12">
        <f t="shared" si="31"/>
        <v>1759009.7236630723</v>
      </c>
      <c r="Y111" s="4"/>
    </row>
    <row r="112" spans="1:25">
      <c r="A112" s="2">
        <f t="shared" si="21"/>
        <v>0.3</v>
      </c>
      <c r="B112" s="2">
        <f t="shared" si="22"/>
        <v>1.0949999999999895</v>
      </c>
      <c r="C112" s="4">
        <v>0</v>
      </c>
      <c r="D112" s="4"/>
      <c r="E112" s="4"/>
      <c r="F112" s="6">
        <f t="shared" si="23"/>
        <v>-497967.09826729447</v>
      </c>
      <c r="G112" s="7">
        <f t="shared" si="24"/>
        <v>-5502032.9017327055</v>
      </c>
      <c r="H112" s="6">
        <f t="shared" si="25"/>
        <v>-9.1324200913242884E-4</v>
      </c>
      <c r="J112" s="9">
        <f t="shared" si="26"/>
        <v>11517.302160885627</v>
      </c>
      <c r="K112" s="8">
        <f t="shared" si="16"/>
        <v>-10321.228618740986</v>
      </c>
      <c r="L112" s="9">
        <f t="shared" si="17"/>
        <v>-4.2038152887232135E-6</v>
      </c>
      <c r="M112" s="9">
        <f t="shared" si="27"/>
        <v>997853.20133461221</v>
      </c>
      <c r="O112" s="11">
        <f t="shared" si="28"/>
        <v>-249320.98852594642</v>
      </c>
      <c r="P112" s="11">
        <f t="shared" si="18"/>
        <v>-3085629.9108454594</v>
      </c>
      <c r="Q112" s="11">
        <f t="shared" si="19"/>
        <v>6.759423348146735E-4</v>
      </c>
      <c r="R112" s="11">
        <f t="shared" si="29"/>
        <v>760227.56052279647</v>
      </c>
      <c r="U112" s="12">
        <f t="shared" si="30"/>
        <v>-735770.78463235521</v>
      </c>
      <c r="V112" s="12">
        <f t="shared" si="30"/>
        <v>-8597984.0411969051</v>
      </c>
      <c r="W112" s="12">
        <f t="shared" si="20"/>
        <v>-2.4150348960647852E-4</v>
      </c>
      <c r="X112" s="12">
        <f t="shared" si="31"/>
        <v>1758080.7618574086</v>
      </c>
      <c r="Y112" s="4"/>
    </row>
    <row r="113" spans="1:25">
      <c r="A113" s="2">
        <f t="shared" si="21"/>
        <v>0.3</v>
      </c>
      <c r="B113" s="2">
        <f t="shared" si="22"/>
        <v>1.0959999999999894</v>
      </c>
      <c r="C113" s="4">
        <v>0</v>
      </c>
      <c r="D113" s="4"/>
      <c r="E113" s="4"/>
      <c r="F113" s="6">
        <f t="shared" si="23"/>
        <v>-502530.7688208801</v>
      </c>
      <c r="G113" s="7">
        <f t="shared" si="24"/>
        <v>-5497469.23117912</v>
      </c>
      <c r="H113" s="6">
        <f t="shared" si="25"/>
        <v>-9.1240875912409645E-4</v>
      </c>
      <c r="J113" s="9">
        <f t="shared" si="26"/>
        <v>11497.32454022335</v>
      </c>
      <c r="K113" s="8">
        <f t="shared" si="16"/>
        <v>-10423.909376793139</v>
      </c>
      <c r="L113" s="9">
        <f t="shared" si="17"/>
        <v>-4.2003558986948893E-6</v>
      </c>
      <c r="M113" s="9">
        <f t="shared" si="27"/>
        <v>998073.35739897145</v>
      </c>
      <c r="O113" s="11">
        <f t="shared" si="28"/>
        <v>-250841.45467668551</v>
      </c>
      <c r="P113" s="11">
        <f t="shared" si="18"/>
        <v>-3078136.6357567343</v>
      </c>
      <c r="Q113" s="11">
        <f t="shared" si="19"/>
        <v>6.7578825832848683E-4</v>
      </c>
      <c r="R113" s="11">
        <f t="shared" si="29"/>
        <v>759038.51709385181</v>
      </c>
      <c r="U113" s="12">
        <f t="shared" si="30"/>
        <v>-741874.89895734226</v>
      </c>
      <c r="V113" s="12">
        <f t="shared" si="30"/>
        <v>-8586029.7763126474</v>
      </c>
      <c r="W113" s="12">
        <f t="shared" si="20"/>
        <v>-2.4082085669430446E-4</v>
      </c>
      <c r="X113" s="12">
        <f t="shared" si="31"/>
        <v>1757111.8744928231</v>
      </c>
      <c r="Y113" s="4"/>
    </row>
    <row r="114" spans="1:25">
      <c r="A114" s="2">
        <f t="shared" si="21"/>
        <v>0.3</v>
      </c>
      <c r="B114" s="2">
        <f t="shared" si="22"/>
        <v>1.0969999999999893</v>
      </c>
      <c r="C114" s="4">
        <v>0</v>
      </c>
      <c r="D114" s="4"/>
      <c r="E114" s="4"/>
      <c r="F114" s="6">
        <f t="shared" si="23"/>
        <v>-507081.96465203568</v>
      </c>
      <c r="G114" s="7">
        <f t="shared" si="24"/>
        <v>-5492918.0353479646</v>
      </c>
      <c r="H114" s="6">
        <f t="shared" si="25"/>
        <v>-9.1157702825889675E-4</v>
      </c>
      <c r="J114" s="9">
        <f t="shared" si="26"/>
        <v>11477.295620212448</v>
      </c>
      <c r="K114" s="8">
        <f t="shared" si="16"/>
        <v>-10514.888175209056</v>
      </c>
      <c r="L114" s="9">
        <f t="shared" si="17"/>
        <v>-4.1968644317909778E-6</v>
      </c>
      <c r="M114" s="9">
        <f t="shared" si="27"/>
        <v>998272.60202178883</v>
      </c>
      <c r="O114" s="11">
        <f t="shared" si="28"/>
        <v>-252343.93680956791</v>
      </c>
      <c r="P114" s="11">
        <f t="shared" si="18"/>
        <v>-3070667.3312628116</v>
      </c>
      <c r="Q114" s="11">
        <f t="shared" si="19"/>
        <v>6.7563319922853745E-4</v>
      </c>
      <c r="R114" s="11">
        <f t="shared" si="29"/>
        <v>757834.16491628485</v>
      </c>
      <c r="U114" s="12">
        <f t="shared" si="30"/>
        <v>-747948.60584139114</v>
      </c>
      <c r="V114" s="12">
        <f t="shared" si="30"/>
        <v>-8574100.2547859848</v>
      </c>
      <c r="W114" s="12">
        <f t="shared" si="20"/>
        <v>-2.4014069346215024E-4</v>
      </c>
      <c r="X114" s="12">
        <f t="shared" si="31"/>
        <v>1756106.7669380736</v>
      </c>
      <c r="Y114" s="4"/>
    </row>
    <row r="115" spans="1:25">
      <c r="A115" s="2">
        <f t="shared" si="21"/>
        <v>0.3</v>
      </c>
      <c r="B115" s="2">
        <f t="shared" si="22"/>
        <v>1.0979999999999892</v>
      </c>
      <c r="C115" s="4">
        <v>0</v>
      </c>
      <c r="D115" s="4"/>
      <c r="E115" s="4"/>
      <c r="F115" s="6">
        <f t="shared" si="23"/>
        <v>-511620.73118531535</v>
      </c>
      <c r="G115" s="7">
        <f t="shared" si="24"/>
        <v>-5488379.2688146848</v>
      </c>
      <c r="H115" s="6">
        <f t="shared" si="25"/>
        <v>-9.1074681238616565E-4</v>
      </c>
      <c r="J115" s="9">
        <f t="shared" si="26"/>
        <v>11457.225673812463</v>
      </c>
      <c r="K115" s="8">
        <f t="shared" si="16"/>
        <v>-10595.178258396405</v>
      </c>
      <c r="L115" s="9">
        <f t="shared" si="17"/>
        <v>-4.19334459661532E-6</v>
      </c>
      <c r="M115" s="9">
        <f t="shared" si="27"/>
        <v>998452.73540822754</v>
      </c>
      <c r="O115" s="11">
        <f t="shared" si="28"/>
        <v>-253828.56326401138</v>
      </c>
      <c r="P115" s="11">
        <f t="shared" si="18"/>
        <v>-3063222.7249777145</v>
      </c>
      <c r="Q115" s="11">
        <f t="shared" si="19"/>
        <v>6.7547716479625884E-4</v>
      </c>
      <c r="R115" s="11">
        <f t="shared" si="29"/>
        <v>756616.13518752623</v>
      </c>
      <c r="U115" s="12">
        <f t="shared" si="30"/>
        <v>-753992.06877551426</v>
      </c>
      <c r="V115" s="12">
        <f t="shared" si="30"/>
        <v>-8562197.1720507964</v>
      </c>
      <c r="W115" s="12">
        <f t="shared" si="20"/>
        <v>-2.3946299218652214E-4</v>
      </c>
      <c r="X115" s="12">
        <f t="shared" si="31"/>
        <v>1755068.8705957537</v>
      </c>
      <c r="Y115" s="4"/>
    </row>
    <row r="116" spans="1:25">
      <c r="A116" s="2">
        <f t="shared" si="21"/>
        <v>0.3</v>
      </c>
      <c r="B116" s="2">
        <f t="shared" si="22"/>
        <v>1.0989999999999891</v>
      </c>
      <c r="C116" s="4">
        <v>0</v>
      </c>
      <c r="D116" s="4"/>
      <c r="E116" s="4"/>
      <c r="F116" s="6">
        <f t="shared" si="23"/>
        <v>-516147.11363870412</v>
      </c>
      <c r="G116" s="7">
        <f t="shared" si="24"/>
        <v>-5483852.8863612963</v>
      </c>
      <c r="H116" s="6">
        <f t="shared" si="25"/>
        <v>-9.099181073703457E-4</v>
      </c>
      <c r="J116" s="9">
        <f t="shared" si="26"/>
        <v>11437.124068969297</v>
      </c>
      <c r="K116" s="8">
        <f t="shared" si="16"/>
        <v>-10665.716543299846</v>
      </c>
      <c r="L116" s="9">
        <f t="shared" si="17"/>
        <v>-4.1897997839323764E-6</v>
      </c>
      <c r="M116" s="9">
        <f t="shared" si="27"/>
        <v>998615.42238982406</v>
      </c>
      <c r="O116" s="11">
        <f t="shared" si="28"/>
        <v>-255295.46145328076</v>
      </c>
      <c r="P116" s="11">
        <f t="shared" si="18"/>
        <v>-3055803.4767951271</v>
      </c>
      <c r="Q116" s="11">
        <f t="shared" si="19"/>
        <v>6.7532016226569804E-4</v>
      </c>
      <c r="R116" s="11">
        <f t="shared" si="29"/>
        <v>755385.93546193081</v>
      </c>
      <c r="U116" s="12">
        <f t="shared" si="30"/>
        <v>-760005.45102301554</v>
      </c>
      <c r="V116" s="12">
        <f t="shared" si="30"/>
        <v>-8550322.079699723</v>
      </c>
      <c r="W116" s="12">
        <f t="shared" si="20"/>
        <v>-2.3878774488858003E-4</v>
      </c>
      <c r="X116" s="12">
        <f t="shared" si="31"/>
        <v>1754001.3578517549</v>
      </c>
      <c r="Y116" s="4"/>
    </row>
    <row r="117" spans="1:25">
      <c r="A117" s="2">
        <f t="shared" si="21"/>
        <v>0.3</v>
      </c>
      <c r="B117" s="2">
        <f t="shared" si="22"/>
        <v>1.099999999999989</v>
      </c>
      <c r="C117" s="4">
        <v>0</v>
      </c>
      <c r="D117" s="4"/>
      <c r="E117" s="4"/>
      <c r="F117" s="6">
        <f t="shared" si="23"/>
        <v>-520661.15702474368</v>
      </c>
      <c r="G117" s="7">
        <f t="shared" si="24"/>
        <v>-5479338.842975256</v>
      </c>
      <c r="H117" s="6">
        <f t="shared" si="25"/>
        <v>-9.090909090909182E-4</v>
      </c>
      <c r="J117" s="9">
        <f t="shared" si="26"/>
        <v>11416.999319545184</v>
      </c>
      <c r="K117" s="8">
        <f t="shared" si="16"/>
        <v>-10727.368416911519</v>
      </c>
      <c r="L117" s="9">
        <f t="shared" si="17"/>
        <v>-4.1862330838331921E-6</v>
      </c>
      <c r="M117" s="9">
        <f t="shared" si="27"/>
        <v>998762.20094399084</v>
      </c>
      <c r="O117" s="11">
        <f t="shared" si="28"/>
        <v>-256744.75787171413</v>
      </c>
      <c r="P117" s="11">
        <f t="shared" si="18"/>
        <v>-3048410.1832174291</v>
      </c>
      <c r="Q117" s="11">
        <f t="shared" si="19"/>
        <v>6.7516219882384442E-4</v>
      </c>
      <c r="R117" s="11">
        <f t="shared" si="29"/>
        <v>754144.95743615692</v>
      </c>
      <c r="U117" s="12">
        <f t="shared" si="30"/>
        <v>-765988.91557691258</v>
      </c>
      <c r="V117" s="12">
        <f t="shared" si="30"/>
        <v>-8538476.3946095966</v>
      </c>
      <c r="W117" s="12">
        <f t="shared" si="20"/>
        <v>-2.3811494335090693E-4</v>
      </c>
      <c r="X117" s="12">
        <f t="shared" si="31"/>
        <v>1752907.1583801478</v>
      </c>
      <c r="Y117" s="4"/>
    </row>
    <row r="118" spans="1:25">
      <c r="A118" s="2">
        <f t="shared" si="21"/>
        <v>0.3</v>
      </c>
      <c r="B118" s="2">
        <f t="shared" si="22"/>
        <v>1.1009999999999889</v>
      </c>
      <c r="C118" s="4">
        <v>0</v>
      </c>
      <c r="D118" s="4"/>
      <c r="E118" s="4"/>
      <c r="F118" s="6">
        <f t="shared" si="23"/>
        <v>-525162.90615165245</v>
      </c>
      <c r="G118" s="7">
        <f t="shared" si="24"/>
        <v>-5474837.0938483477</v>
      </c>
      <c r="H118" s="6">
        <f t="shared" si="25"/>
        <v>-9.0826521344233434E-4</v>
      </c>
      <c r="J118" s="9">
        <f t="shared" si="26"/>
        <v>11396.859157156976</v>
      </c>
      <c r="K118" s="8">
        <f t="shared" si="16"/>
        <v>-10780.932106347173</v>
      </c>
      <c r="L118" s="9">
        <f t="shared" si="17"/>
        <v>-4.182647310676567E-6</v>
      </c>
      <c r="M118" s="9">
        <f t="shared" si="27"/>
        <v>998894.48990880291</v>
      </c>
      <c r="O118" s="11">
        <f t="shared" si="28"/>
        <v>-258176.57810188521</v>
      </c>
      <c r="P118" s="11">
        <f t="shared" si="18"/>
        <v>-3041043.3812747933</v>
      </c>
      <c r="Q118" s="11">
        <f t="shared" si="19"/>
        <v>6.7500328161095675E-4</v>
      </c>
      <c r="R118" s="11">
        <f t="shared" si="29"/>
        <v>752894.48399863485</v>
      </c>
      <c r="U118" s="12">
        <f t="shared" si="30"/>
        <v>-771942.62509638071</v>
      </c>
      <c r="V118" s="12">
        <f t="shared" si="30"/>
        <v>-8526661.4072294887</v>
      </c>
      <c r="W118" s="12">
        <f t="shared" si="20"/>
        <v>-2.3744457914205415E-4</v>
      </c>
      <c r="X118" s="12">
        <f t="shared" si="31"/>
        <v>1751788.9739074376</v>
      </c>
      <c r="Y118" s="4"/>
    </row>
    <row r="119" spans="1:25">
      <c r="A119" s="2">
        <f t="shared" si="21"/>
        <v>0.3</v>
      </c>
      <c r="B119" s="2">
        <f t="shared" si="22"/>
        <v>1.1019999999999888</v>
      </c>
      <c r="C119" s="4">
        <v>0</v>
      </c>
      <c r="D119" s="4"/>
      <c r="E119" s="4"/>
      <c r="F119" s="6">
        <f t="shared" si="23"/>
        <v>-529652.40562443691</v>
      </c>
      <c r="G119" s="7">
        <f t="shared" si="24"/>
        <v>-5470347.5943755629</v>
      </c>
      <c r="H119" s="6">
        <f t="shared" si="25"/>
        <v>-9.0744101633394758E-4</v>
      </c>
      <c r="J119" s="9">
        <f t="shared" si="26"/>
        <v>11376.710593376354</v>
      </c>
      <c r="K119" s="8">
        <f t="shared" si="16"/>
        <v>-10827.142934771025</v>
      </c>
      <c r="L119" s="9">
        <f t="shared" si="17"/>
        <v>-4.1790450246335374E-6</v>
      </c>
      <c r="M119" s="9">
        <f t="shared" si="27"/>
        <v>999013.59651019564</v>
      </c>
      <c r="O119" s="11">
        <f t="shared" si="28"/>
        <v>-259591.04682170687</v>
      </c>
      <c r="P119" s="11">
        <f t="shared" si="18"/>
        <v>-3033703.5523488922</v>
      </c>
      <c r="Q119" s="11">
        <f t="shared" si="19"/>
        <v>6.7484341772088669E-4</v>
      </c>
      <c r="R119" s="11">
        <f t="shared" si="29"/>
        <v>751635.69610771455</v>
      </c>
      <c r="U119" s="12">
        <f t="shared" si="30"/>
        <v>-777866.74185276742</v>
      </c>
      <c r="V119" s="12">
        <f t="shared" si="30"/>
        <v>-8514878.2896592263</v>
      </c>
      <c r="W119" s="12">
        <f t="shared" si="20"/>
        <v>-2.3677664363769442E-4</v>
      </c>
      <c r="X119" s="12">
        <f t="shared" si="31"/>
        <v>1750649.2926179101</v>
      </c>
      <c r="Y119" s="4"/>
    </row>
    <row r="120" spans="1:25">
      <c r="A120" s="2">
        <f t="shared" si="21"/>
        <v>0.3</v>
      </c>
      <c r="B120" s="2">
        <f t="shared" si="22"/>
        <v>1.1029999999999887</v>
      </c>
      <c r="C120" s="4">
        <v>0</v>
      </c>
      <c r="D120" s="4"/>
      <c r="E120" s="4"/>
      <c r="F120" s="6">
        <f t="shared" si="23"/>
        <v>-534129.69984599703</v>
      </c>
      <c r="G120" s="7">
        <f t="shared" si="24"/>
        <v>-5465870.3001540033</v>
      </c>
      <c r="H120" s="6">
        <f t="shared" si="25"/>
        <v>-9.0661831368994586E-4</v>
      </c>
      <c r="J120" s="9">
        <f t="shared" si="26"/>
        <v>11356.559977839986</v>
      </c>
      <c r="K120" s="8">
        <f t="shared" si="16"/>
        <v>-10866.677403235715</v>
      </c>
      <c r="L120" s="9">
        <f t="shared" si="17"/>
        <v>-4.1754285518524597E-6</v>
      </c>
      <c r="M120" s="9">
        <f t="shared" si="27"/>
        <v>999120.72358404356</v>
      </c>
      <c r="O120" s="11">
        <f t="shared" si="28"/>
        <v>-260988.2878114731</v>
      </c>
      <c r="P120" s="11">
        <f t="shared" si="18"/>
        <v>-3026391.1258413419</v>
      </c>
      <c r="Q120" s="11">
        <f t="shared" si="19"/>
        <v>6.7468261420140178E-4</v>
      </c>
      <c r="R120" s="11">
        <f t="shared" si="29"/>
        <v>750369.67939098505</v>
      </c>
      <c r="U120" s="12">
        <f t="shared" si="30"/>
        <v>-783761.42767963011</v>
      </c>
      <c r="V120" s="12">
        <f t="shared" si="30"/>
        <v>-8503128.1033985801</v>
      </c>
      <c r="W120" s="12">
        <f t="shared" si="20"/>
        <v>-2.3611112804039654E-4</v>
      </c>
      <c r="X120" s="12">
        <f t="shared" si="31"/>
        <v>1749490.4029750286</v>
      </c>
      <c r="Y120" s="4"/>
    </row>
    <row r="121" spans="1:25">
      <c r="A121" s="2">
        <f t="shared" si="21"/>
        <v>0.3</v>
      </c>
      <c r="B121" s="2">
        <f t="shared" si="22"/>
        <v>1.1039999999999885</v>
      </c>
      <c r="C121" s="4">
        <v>0</v>
      </c>
      <c r="D121" s="4"/>
      <c r="E121" s="4"/>
      <c r="F121" s="6">
        <f t="shared" si="23"/>
        <v>-538594.83301822247</v>
      </c>
      <c r="G121" s="7">
        <f t="shared" si="24"/>
        <v>-5461405.1669817781</v>
      </c>
      <c r="H121" s="6">
        <f t="shared" si="25"/>
        <v>-9.0579710144928481E-4</v>
      </c>
      <c r="J121" s="9">
        <f t="shared" si="26"/>
        <v>11336.413052452586</v>
      </c>
      <c r="K121" s="8">
        <f t="shared" si="16"/>
        <v>-10900.157095763218</v>
      </c>
      <c r="L121" s="9">
        <f t="shared" si="17"/>
        <v>-4.1718000033025082E-6</v>
      </c>
      <c r="M121" s="9">
        <f t="shared" si="27"/>
        <v>999216.9764879935</v>
      </c>
      <c r="O121" s="11">
        <f t="shared" si="28"/>
        <v>-262368.42396083969</v>
      </c>
      <c r="P121" s="11">
        <f t="shared" si="18"/>
        <v>-3019106.4826842444</v>
      </c>
      <c r="Q121" s="11">
        <f t="shared" si="19"/>
        <v>6.7452087805450298E-4</v>
      </c>
      <c r="R121" s="11">
        <f t="shared" si="29"/>
        <v>749097.4304610762</v>
      </c>
      <c r="U121" s="12">
        <f t="shared" si="30"/>
        <v>-789626.84392660961</v>
      </c>
      <c r="V121" s="12">
        <f t="shared" si="30"/>
        <v>-8491411.8067617863</v>
      </c>
      <c r="W121" s="12">
        <f t="shared" si="20"/>
        <v>-2.3544802339808433E-4</v>
      </c>
      <c r="X121" s="12">
        <f t="shared" si="31"/>
        <v>1748314.4069490698</v>
      </c>
      <c r="Y121" s="4"/>
    </row>
    <row r="122" spans="1:25">
      <c r="A122" s="2">
        <f t="shared" si="21"/>
        <v>0.3</v>
      </c>
      <c r="B122" s="2">
        <f t="shared" si="22"/>
        <v>1.1049999999999884</v>
      </c>
      <c r="C122" s="4">
        <v>0</v>
      </c>
      <c r="D122" s="4"/>
      <c r="E122" s="4"/>
      <c r="F122" s="6">
        <f t="shared" si="23"/>
        <v>-543047.84914308658</v>
      </c>
      <c r="G122" s="7">
        <f t="shared" si="24"/>
        <v>-5456952.1508569131</v>
      </c>
      <c r="H122" s="6">
        <f t="shared" si="25"/>
        <v>-9.0497737556562033E-4</v>
      </c>
      <c r="J122" s="9">
        <f t="shared" si="26"/>
        <v>11316.275001866437</v>
      </c>
      <c r="K122" s="8">
        <f t="shared" si="16"/>
        <v>-10928.152406293955</v>
      </c>
      <c r="L122" s="9">
        <f t="shared" si="17"/>
        <v>-4.1681612923540944E-6</v>
      </c>
      <c r="M122" s="9">
        <f t="shared" si="27"/>
        <v>999303.36970025452</v>
      </c>
      <c r="O122" s="11">
        <f t="shared" si="28"/>
        <v>-263731.57727574714</v>
      </c>
      <c r="P122" s="11">
        <f t="shared" si="18"/>
        <v>-3011849.9586914172</v>
      </c>
      <c r="Q122" s="11">
        <f t="shared" si="19"/>
        <v>6.7435821623674282E-4</v>
      </c>
      <c r="R122" s="11">
        <f t="shared" si="29"/>
        <v>747819.86294539284</v>
      </c>
      <c r="U122" s="12">
        <f t="shared" si="30"/>
        <v>-795463.15141696727</v>
      </c>
      <c r="V122" s="12">
        <f t="shared" si="30"/>
        <v>-8479730.2619546242</v>
      </c>
      <c r="W122" s="12">
        <f t="shared" si="20"/>
        <v>-2.3478732062123158E-4</v>
      </c>
      <c r="X122" s="12">
        <f t="shared" si="31"/>
        <v>1747123.2326456474</v>
      </c>
      <c r="Y122" s="4"/>
    </row>
    <row r="123" spans="1:25">
      <c r="A123" s="2">
        <f t="shared" si="21"/>
        <v>0.3</v>
      </c>
      <c r="B123" s="2">
        <f t="shared" si="22"/>
        <v>1.1059999999999883</v>
      </c>
      <c r="C123" s="4">
        <v>0</v>
      </c>
      <c r="D123" s="4"/>
      <c r="E123" s="4"/>
      <c r="F123" s="6">
        <f t="shared" si="23"/>
        <v>-547488.79202372755</v>
      </c>
      <c r="G123" s="7">
        <f t="shared" si="24"/>
        <v>-5452511.2079762723</v>
      </c>
      <c r="H123" s="6">
        <f t="shared" si="25"/>
        <v>-9.0415913200724278E-4</v>
      </c>
      <c r="J123" s="9">
        <f t="shared" si="26"/>
        <v>11296.150500420552</v>
      </c>
      <c r="K123" s="8">
        <f t="shared" si="16"/>
        <v>-10951.186087309232</v>
      </c>
      <c r="L123" s="9">
        <f t="shared" si="17"/>
        <v>-4.1645141511549993E-6</v>
      </c>
      <c r="M123" s="9">
        <f t="shared" si="27"/>
        <v>999380.83310467191</v>
      </c>
      <c r="O123" s="11">
        <f t="shared" si="28"/>
        <v>-265077.86888528481</v>
      </c>
      <c r="P123" s="11">
        <f t="shared" si="18"/>
        <v>-3004621.8477499695</v>
      </c>
      <c r="Q123" s="11">
        <f t="shared" si="19"/>
        <v>6.741946356595386E-4</v>
      </c>
      <c r="R123" s="11">
        <f t="shared" si="29"/>
        <v>746537.81322916504</v>
      </c>
      <c r="U123" s="12">
        <f t="shared" si="30"/>
        <v>-801270.51040859183</v>
      </c>
      <c r="V123" s="12">
        <f t="shared" si="30"/>
        <v>-8468084.2418135516</v>
      </c>
      <c r="W123" s="12">
        <f t="shared" si="20"/>
        <v>-2.3412901049885918E-4</v>
      </c>
      <c r="X123" s="12">
        <f t="shared" si="31"/>
        <v>1745918.646333837</v>
      </c>
      <c r="Y123" s="4"/>
    </row>
    <row r="124" spans="1:25">
      <c r="A124" s="2">
        <f t="shared" si="21"/>
        <v>0.3</v>
      </c>
      <c r="B124" s="2">
        <f t="shared" si="22"/>
        <v>1.1069999999999882</v>
      </c>
      <c r="C124" s="4">
        <v>0</v>
      </c>
      <c r="D124" s="4"/>
      <c r="E124" s="4"/>
      <c r="F124" s="6">
        <f t="shared" si="23"/>
        <v>-551917.70526552817</v>
      </c>
      <c r="G124" s="7">
        <f t="shared" si="24"/>
        <v>-5448082.2947344715</v>
      </c>
      <c r="H124" s="6">
        <f t="shared" si="25"/>
        <v>-9.0334236675701052E-4</v>
      </c>
      <c r="J124" s="9">
        <f t="shared" si="26"/>
        <v>11276.043755720864</v>
      </c>
      <c r="K124" s="8">
        <f t="shared" si="16"/>
        <v>-10969.736620995909</v>
      </c>
      <c r="L124" s="9">
        <f t="shared" si="17"/>
        <v>-4.1608601458609548E-6</v>
      </c>
      <c r="M124" s="9">
        <f t="shared" si="27"/>
        <v>999450.21796331415</v>
      </c>
      <c r="O124" s="11">
        <f t="shared" si="28"/>
        <v>-266407.41904849641</v>
      </c>
      <c r="P124" s="11">
        <f t="shared" si="18"/>
        <v>-2997422.4048528438</v>
      </c>
      <c r="Q124" s="11">
        <f t="shared" si="19"/>
        <v>6.7403014318948603E-4</v>
      </c>
      <c r="R124" s="11">
        <f t="shared" si="29"/>
        <v>745252.04591293901</v>
      </c>
      <c r="U124" s="12">
        <f t="shared" si="30"/>
        <v>-807049.08055830374</v>
      </c>
      <c r="V124" s="12">
        <f t="shared" si="30"/>
        <v>-8456474.4362083115</v>
      </c>
      <c r="W124" s="12">
        <f t="shared" si="20"/>
        <v>-2.3347308371338539E-4</v>
      </c>
      <c r="X124" s="12">
        <f t="shared" si="31"/>
        <v>1744702.2638762533</v>
      </c>
      <c r="Y124" s="4"/>
    </row>
    <row r="125" spans="1:25">
      <c r="A125" s="2">
        <f t="shared" si="21"/>
        <v>0.3</v>
      </c>
      <c r="B125" s="2">
        <f t="shared" si="22"/>
        <v>1.1079999999999881</v>
      </c>
      <c r="C125" s="4">
        <v>0</v>
      </c>
      <c r="D125" s="4"/>
      <c r="E125" s="4"/>
      <c r="F125" s="6">
        <f t="shared" si="23"/>
        <v>-556334.632277183</v>
      </c>
      <c r="G125" s="7">
        <f t="shared" si="24"/>
        <v>-5443665.3677228177</v>
      </c>
      <c r="H125" s="6">
        <f t="shared" si="25"/>
        <v>-9.0252707581228405E-4</v>
      </c>
      <c r="J125" s="9">
        <f t="shared" si="26"/>
        <v>11255.958549040739</v>
      </c>
      <c r="K125" s="8">
        <f t="shared" si="16"/>
        <v>-10984.241414768068</v>
      </c>
      <c r="L125" s="9">
        <f t="shared" si="17"/>
        <v>-4.1572006907790005E-6</v>
      </c>
      <c r="M125" s="9">
        <f t="shared" si="27"/>
        <v>999512.30257951061</v>
      </c>
      <c r="O125" s="11">
        <f t="shared" si="28"/>
        <v>-267720.3471611258</v>
      </c>
      <c r="P125" s="11">
        <f t="shared" si="18"/>
        <v>-2990251.8489738298</v>
      </c>
      <c r="Q125" s="11">
        <f t="shared" si="19"/>
        <v>6.7386474564866666E-4</v>
      </c>
      <c r="R125" s="11">
        <f t="shared" si="29"/>
        <v>743963.2589871973</v>
      </c>
      <c r="U125" s="12">
        <f t="shared" si="30"/>
        <v>-812799.02088926802</v>
      </c>
      <c r="V125" s="12">
        <f t="shared" si="30"/>
        <v>-8444901.4581114165</v>
      </c>
      <c r="W125" s="12">
        <f t="shared" si="20"/>
        <v>-2.3281953085439635E-4</v>
      </c>
      <c r="X125" s="12">
        <f t="shared" si="31"/>
        <v>1743475.5615667079</v>
      </c>
      <c r="Y125" s="4"/>
    </row>
    <row r="126" spans="1:25">
      <c r="A126" s="2">
        <f t="shared" si="21"/>
        <v>0.3</v>
      </c>
      <c r="B126" s="2">
        <f t="shared" si="22"/>
        <v>1.108999999999988</v>
      </c>
      <c r="C126" s="4">
        <v>0</v>
      </c>
      <c r="D126" s="4"/>
      <c r="E126" s="4"/>
      <c r="F126" s="6">
        <f t="shared" si="23"/>
        <v>-560739.61627176532</v>
      </c>
      <c r="G126" s="7">
        <f t="shared" si="24"/>
        <v>-5439260.383728235</v>
      </c>
      <c r="H126" s="6">
        <f t="shared" si="25"/>
        <v>-9.0171325518486104E-4</v>
      </c>
      <c r="J126" s="9">
        <f t="shared" si="26"/>
        <v>11235.898272717441</v>
      </c>
      <c r="K126" s="8">
        <f t="shared" si="16"/>
        <v>-10995.099823801687</v>
      </c>
      <c r="L126" s="9">
        <f t="shared" si="17"/>
        <v>-4.1535370614811679E-6</v>
      </c>
      <c r="M126" s="9">
        <f t="shared" si="27"/>
        <v>999567.79765579221</v>
      </c>
      <c r="O126" s="11">
        <f t="shared" si="28"/>
        <v>-269016.77176230797</v>
      </c>
      <c r="P126" s="11">
        <f t="shared" si="18"/>
        <v>-2983110.3657872975</v>
      </c>
      <c r="Q126" s="11">
        <f t="shared" si="19"/>
        <v>6.7369844981495712E-4</v>
      </c>
      <c r="R126" s="11">
        <f t="shared" si="29"/>
        <v>742672.08872817096</v>
      </c>
      <c r="U126" s="12">
        <f t="shared" si="30"/>
        <v>-818520.4897613558</v>
      </c>
      <c r="V126" s="12">
        <f t="shared" si="30"/>
        <v>-8433365.8493393343</v>
      </c>
      <c r="W126" s="12">
        <f t="shared" si="20"/>
        <v>-2.3216834243138505E-4</v>
      </c>
      <c r="X126" s="12">
        <f t="shared" si="31"/>
        <v>1742239.8863839633</v>
      </c>
      <c r="Y126" s="4"/>
    </row>
    <row r="127" spans="1:25">
      <c r="A127" s="2">
        <f t="shared" si="21"/>
        <v>0.3</v>
      </c>
      <c r="B127" s="2">
        <f t="shared" si="22"/>
        <v>1.1099999999999879</v>
      </c>
      <c r="C127" s="4">
        <v>0</v>
      </c>
      <c r="D127" s="4"/>
      <c r="E127" s="4"/>
      <c r="F127" s="6">
        <f t="shared" si="23"/>
        <v>-565132.70026778232</v>
      </c>
      <c r="G127" s="7">
        <f t="shared" si="24"/>
        <v>-5434867.2997322176</v>
      </c>
      <c r="H127" s="6">
        <f t="shared" si="25"/>
        <v>-9.0090090090091078E-4</v>
      </c>
      <c r="J127" s="9">
        <f t="shared" si="26"/>
        <v>11215.86596471679</v>
      </c>
      <c r="K127" s="8">
        <f t="shared" si="16"/>
        <v>-11002.676003969193</v>
      </c>
      <c r="L127" s="9">
        <f t="shared" si="17"/>
        <v>-4.1498704069451671E-6</v>
      </c>
      <c r="M127" s="9">
        <f t="shared" si="27"/>
        <v>999617.35135250434</v>
      </c>
      <c r="O127" s="11">
        <f t="shared" si="28"/>
        <v>-270296.81054120313</v>
      </c>
      <c r="P127" s="11">
        <f t="shared" si="18"/>
        <v>-2975998.11023561</v>
      </c>
      <c r="Q127" s="11">
        <f t="shared" si="19"/>
        <v>6.7353126242233278E-4</v>
      </c>
      <c r="R127" s="11">
        <f t="shared" si="29"/>
        <v>741379.1143201245</v>
      </c>
      <c r="U127" s="12">
        <f t="shared" si="30"/>
        <v>-824213.64484426868</v>
      </c>
      <c r="V127" s="12">
        <f t="shared" si="30"/>
        <v>-8421868.0859717969</v>
      </c>
      <c r="W127" s="12">
        <f t="shared" si="20"/>
        <v>-2.3151950888552315E-4</v>
      </c>
      <c r="X127" s="12">
        <f t="shared" si="31"/>
        <v>1740996.465672629</v>
      </c>
      <c r="Y127" s="4"/>
    </row>
    <row r="128" spans="1:25">
      <c r="A128" s="2">
        <f t="shared" si="21"/>
        <v>0.3</v>
      </c>
      <c r="B128" s="2">
        <f t="shared" si="22"/>
        <v>1.1109999999999878</v>
      </c>
      <c r="C128" s="4">
        <v>0</v>
      </c>
      <c r="D128" s="4"/>
      <c r="E128" s="4"/>
      <c r="F128" s="6">
        <f t="shared" si="23"/>
        <v>-569513.92709022528</v>
      </c>
      <c r="G128" s="7">
        <f t="shared" si="24"/>
        <v>-5430486.0729097743</v>
      </c>
      <c r="H128" s="6">
        <f t="shared" si="25"/>
        <v>-9.0009000900091003E-4</v>
      </c>
      <c r="J128" s="9">
        <f t="shared" si="26"/>
        <v>11195.864340533228</v>
      </c>
      <c r="K128" s="8">
        <f t="shared" si="16"/>
        <v>-11007.301599197661</v>
      </c>
      <c r="L128" s="9">
        <f t="shared" si="17"/>
        <v>-4.1462017607774261E-6</v>
      </c>
      <c r="M128" s="9">
        <f t="shared" si="27"/>
        <v>999661.5540540131</v>
      </c>
      <c r="O128" s="11">
        <f t="shared" si="28"/>
        <v>-271560.58034357324</v>
      </c>
      <c r="P128" s="11">
        <f t="shared" si="18"/>
        <v>-2968915.2089477293</v>
      </c>
      <c r="Q128" s="11">
        <f t="shared" si="19"/>
        <v>6.7336319016117095E-4</v>
      </c>
      <c r="R128" s="11">
        <f t="shared" si="29"/>
        <v>740084.86221043393</v>
      </c>
      <c r="U128" s="12">
        <f t="shared" si="30"/>
        <v>-829878.64309326524</v>
      </c>
      <c r="V128" s="12">
        <f t="shared" si="30"/>
        <v>-8410408.5834567007</v>
      </c>
      <c r="W128" s="12">
        <f t="shared" si="20"/>
        <v>-2.3087302060051656E-4</v>
      </c>
      <c r="X128" s="12">
        <f t="shared" si="31"/>
        <v>1739746.4162644469</v>
      </c>
      <c r="Y128" s="4"/>
    </row>
    <row r="129" spans="1:25">
      <c r="A129" s="2">
        <f t="shared" si="21"/>
        <v>0.3</v>
      </c>
      <c r="B129" s="2">
        <f t="shared" si="22"/>
        <v>1.1119999999999877</v>
      </c>
      <c r="C129" s="4">
        <v>0</v>
      </c>
      <c r="D129" s="4"/>
      <c r="E129" s="4"/>
      <c r="F129" s="6">
        <f t="shared" si="23"/>
        <v>-573883.33937161451</v>
      </c>
      <c r="G129" s="7">
        <f t="shared" si="24"/>
        <v>-5426116.6606283858</v>
      </c>
      <c r="H129" s="6">
        <f t="shared" si="25"/>
        <v>-8.9928057553957837E-4</v>
      </c>
      <c r="J129" s="9">
        <f t="shared" si="26"/>
        <v>11175.895822587892</v>
      </c>
      <c r="K129" s="8">
        <f t="shared" si="16"/>
        <v>-11009.278267811558</v>
      </c>
      <c r="L129" s="9">
        <f t="shared" si="17"/>
        <v>-4.1425320515725325E-6</v>
      </c>
      <c r="M129" s="9">
        <f t="shared" si="27"/>
        <v>999700.94285040151</v>
      </c>
      <c r="O129" s="11">
        <f t="shared" si="28"/>
        <v>-272808.19717830449</v>
      </c>
      <c r="P129" s="11">
        <f t="shared" si="18"/>
        <v>-2961861.7625130164</v>
      </c>
      <c r="Q129" s="11">
        <f t="shared" si="19"/>
        <v>6.7319423967855099E-4</v>
      </c>
      <c r="R129" s="11">
        <f t="shared" si="29"/>
        <v>738789.81020467414</v>
      </c>
      <c r="U129" s="12">
        <f t="shared" si="30"/>
        <v>-835515.64072733116</v>
      </c>
      <c r="V129" s="12">
        <f t="shared" si="30"/>
        <v>-8398987.7014092132</v>
      </c>
      <c r="W129" s="12">
        <f t="shared" si="20"/>
        <v>-2.3022886791259994E-4</v>
      </c>
      <c r="X129" s="12">
        <f t="shared" si="31"/>
        <v>1738490.7530550756</v>
      </c>
      <c r="Y129" s="4"/>
    </row>
    <row r="130" spans="1:25">
      <c r="A130" s="2">
        <f t="shared" si="21"/>
        <v>0.3</v>
      </c>
      <c r="B130" s="2">
        <f t="shared" si="22"/>
        <v>1.1129999999999876</v>
      </c>
      <c r="C130" s="4">
        <v>0</v>
      </c>
      <c r="D130" s="4"/>
      <c r="E130" s="4"/>
      <c r="F130" s="6">
        <f t="shared" si="23"/>
        <v>-578240.97955303453</v>
      </c>
      <c r="G130" s="7">
        <f t="shared" si="24"/>
        <v>-5421759.0204469655</v>
      </c>
      <c r="H130" s="6">
        <f t="shared" si="25"/>
        <v>-8.9847259658581416E-4</v>
      </c>
      <c r="J130" s="9">
        <f t="shared" si="26"/>
        <v>11155.962567281758</v>
      </c>
      <c r="K130" s="8">
        <f t="shared" si="16"/>
        <v>-11008.880052874449</v>
      </c>
      <c r="L130" s="9">
        <f t="shared" si="17"/>
        <v>-4.1388621124614848E-6</v>
      </c>
      <c r="M130" s="9">
        <f t="shared" si="27"/>
        <v>999736.00574337156</v>
      </c>
      <c r="O130" s="11">
        <f t="shared" si="28"/>
        <v>-274039.77622387221</v>
      </c>
      <c r="P130" s="11">
        <f t="shared" si="18"/>
        <v>-2954837.8476147107</v>
      </c>
      <c r="Q130" s="11">
        <f t="shared" si="19"/>
        <v>6.7302441757855229E-4</v>
      </c>
      <c r="R130" s="11">
        <f t="shared" si="29"/>
        <v>737494.39130968624</v>
      </c>
      <c r="U130" s="12">
        <f t="shared" si="30"/>
        <v>-841124.79320962494</v>
      </c>
      <c r="V130" s="12">
        <f t="shared" si="30"/>
        <v>-8387605.7481145505</v>
      </c>
      <c r="W130" s="12">
        <f t="shared" si="20"/>
        <v>-2.2958704111972336E-4</v>
      </c>
      <c r="X130" s="12">
        <f t="shared" si="31"/>
        <v>1737230.3970530578</v>
      </c>
      <c r="Y130" s="4"/>
    </row>
    <row r="131" spans="1:25">
      <c r="A131" s="2">
        <f t="shared" si="21"/>
        <v>0.3</v>
      </c>
      <c r="B131" s="2">
        <f t="shared" si="22"/>
        <v>1.1139999999999874</v>
      </c>
      <c r="C131" s="4">
        <v>0</v>
      </c>
      <c r="D131" s="4"/>
      <c r="E131" s="4"/>
      <c r="F131" s="6">
        <f t="shared" si="23"/>
        <v>-582586.88988516666</v>
      </c>
      <c r="G131" s="7">
        <f t="shared" si="24"/>
        <v>-5417413.1101148333</v>
      </c>
      <c r="H131" s="6">
        <f t="shared" si="25"/>
        <v>-8.976660682226313E-4</v>
      </c>
      <c r="J131" s="9">
        <f t="shared" si="26"/>
        <v>11136.06648985516</v>
      </c>
      <c r="K131" s="8">
        <f t="shared" si="16"/>
        <v>-11006.355601911311</v>
      </c>
      <c r="L131" s="9">
        <f t="shared" si="17"/>
        <v>-4.1351926898995031E-6</v>
      </c>
      <c r="M131" s="9">
        <f t="shared" si="27"/>
        <v>999767.18558574189</v>
      </c>
      <c r="O131" s="11">
        <f t="shared" si="28"/>
        <v>-275255.43183475418</v>
      </c>
      <c r="P131" s="11">
        <f t="shared" si="18"/>
        <v>-2947843.5190278101</v>
      </c>
      <c r="Q131" s="11">
        <f t="shared" si="19"/>
        <v>6.7285373042255052E-4</v>
      </c>
      <c r="R131" s="11">
        <f t="shared" si="29"/>
        <v>736198.99733319844</v>
      </c>
      <c r="U131" s="12">
        <f t="shared" si="30"/>
        <v>-846706.25523006567</v>
      </c>
      <c r="V131" s="12">
        <f t="shared" si="30"/>
        <v>-8376262.9847445544</v>
      </c>
      <c r="W131" s="12">
        <f t="shared" si="20"/>
        <v>-2.2894753048998025E-4</v>
      </c>
      <c r="X131" s="12">
        <f t="shared" si="31"/>
        <v>1735966.1829189402</v>
      </c>
      <c r="Y131" s="4"/>
    </row>
    <row r="132" spans="1:25">
      <c r="A132" s="2">
        <f t="shared" si="21"/>
        <v>0.3</v>
      </c>
      <c r="B132" s="2">
        <f t="shared" si="22"/>
        <v>1.1149999999999873</v>
      </c>
      <c r="C132" s="4">
        <v>0</v>
      </c>
      <c r="D132" s="4"/>
      <c r="E132" s="4"/>
      <c r="F132" s="6">
        <f t="shared" si="23"/>
        <v>-586921.11242931243</v>
      </c>
      <c r="G132" s="7">
        <f t="shared" si="24"/>
        <v>-5413078.8875706876</v>
      </c>
      <c r="H132" s="6">
        <f t="shared" si="25"/>
        <v>-8.968609865470954E-4</v>
      </c>
      <c r="J132" s="9">
        <f t="shared" si="26"/>
        <v>11116.209287559777</v>
      </c>
      <c r="K132" s="8">
        <f t="shared" si="16"/>
        <v>-11001.930238555669</v>
      </c>
      <c r="L132" s="9">
        <f t="shared" si="17"/>
        <v>-4.1315244518763378E-6</v>
      </c>
      <c r="M132" s="9">
        <f t="shared" si="27"/>
        <v>999794.88375819765</v>
      </c>
      <c r="O132" s="11">
        <f t="shared" si="28"/>
        <v>-276455.27754778799</v>
      </c>
      <c r="P132" s="11">
        <f t="shared" si="18"/>
        <v>-2940878.8114832561</v>
      </c>
      <c r="Q132" s="11">
        <f t="shared" si="19"/>
        <v>6.7268218472951063E-4</v>
      </c>
      <c r="R132" s="11">
        <f t="shared" si="29"/>
        <v>734903.98224333907</v>
      </c>
      <c r="U132" s="12">
        <f t="shared" si="30"/>
        <v>-852260.18068954069</v>
      </c>
      <c r="V132" s="12">
        <f t="shared" si="30"/>
        <v>-8364959.6292924993</v>
      </c>
      <c r="W132" s="12">
        <f t="shared" si="20"/>
        <v>-2.2831032626946112E-4</v>
      </c>
      <c r="X132" s="12">
        <f t="shared" si="31"/>
        <v>1734698.8660015366</v>
      </c>
      <c r="Y132" s="4"/>
    </row>
    <row r="133" spans="1:25">
      <c r="A133" s="2">
        <f t="shared" si="21"/>
        <v>0.3</v>
      </c>
      <c r="B133" s="2">
        <f t="shared" si="22"/>
        <v>1.1159999999999872</v>
      </c>
      <c r="C133" s="4">
        <v>0</v>
      </c>
      <c r="D133" s="4"/>
      <c r="E133" s="4"/>
      <c r="F133" s="6">
        <f t="shared" si="23"/>
        <v>-591243.68905841024</v>
      </c>
      <c r="G133" s="7">
        <f t="shared" si="24"/>
        <v>-5408756.31094159</v>
      </c>
      <c r="H133" s="6">
        <f t="shared" si="25"/>
        <v>-8.960573476702612E-4</v>
      </c>
      <c r="J133" s="9">
        <f t="shared" si="26"/>
        <v>11096.392459041435</v>
      </c>
      <c r="K133" s="8">
        <f t="shared" si="16"/>
        <v>-10995.807911492271</v>
      </c>
      <c r="L133" s="9">
        <f t="shared" si="17"/>
        <v>-4.1278579947633662E-6</v>
      </c>
      <c r="M133" s="9">
        <f t="shared" si="27"/>
        <v>999819.46363260399</v>
      </c>
      <c r="O133" s="11">
        <f t="shared" si="28"/>
        <v>-277639.42608847405</v>
      </c>
      <c r="P133" s="11">
        <f t="shared" si="18"/>
        <v>-2933943.7414235361</v>
      </c>
      <c r="Q133" s="11">
        <f t="shared" si="19"/>
        <v>6.7250978697627804E-4</v>
      </c>
      <c r="R133" s="11">
        <f t="shared" si="29"/>
        <v>733609.66533315741</v>
      </c>
      <c r="U133" s="12">
        <f t="shared" si="30"/>
        <v>-857786.72268784279</v>
      </c>
      <c r="V133" s="12">
        <f t="shared" si="30"/>
        <v>-8353695.860276619</v>
      </c>
      <c r="W133" s="12">
        <f t="shared" si="20"/>
        <v>-2.2767541868874653E-4</v>
      </c>
      <c r="X133" s="12">
        <f t="shared" si="31"/>
        <v>1733429.1289657615</v>
      </c>
      <c r="Y133" s="4"/>
    </row>
    <row r="134" spans="1:25">
      <c r="A134" s="2">
        <f t="shared" si="21"/>
        <v>0.3</v>
      </c>
      <c r="B134" s="2">
        <f t="shared" si="22"/>
        <v>1.1169999999999871</v>
      </c>
      <c r="C134" s="4">
        <v>0</v>
      </c>
      <c r="D134" s="4"/>
      <c r="E134" s="4"/>
      <c r="F134" s="6">
        <f t="shared" si="23"/>
        <v>-595554.66145804827</v>
      </c>
      <c r="G134" s="7">
        <f t="shared" si="24"/>
        <v>-5404445.338541952</v>
      </c>
      <c r="H134" s="6">
        <f t="shared" si="25"/>
        <v>-8.9525514771710967E-4</v>
      </c>
      <c r="J134" s="9">
        <f t="shared" si="26"/>
        <v>11076.617325876443</v>
      </c>
      <c r="K134" s="8">
        <f t="shared" si="16"/>
        <v>-10988.17297619728</v>
      </c>
      <c r="L134" s="9">
        <f t="shared" si="17"/>
        <v>-4.1241938510012816E-6</v>
      </c>
      <c r="M134" s="9">
        <f t="shared" si="27"/>
        <v>999841.25373134518</v>
      </c>
      <c r="O134" s="11">
        <f t="shared" si="28"/>
        <v>-278807.9893772286</v>
      </c>
      <c r="P134" s="11">
        <f t="shared" si="18"/>
        <v>-2927038.3086035261</v>
      </c>
      <c r="Q134" s="11">
        <f t="shared" si="19"/>
        <v>6.7233654359786892E-4</v>
      </c>
      <c r="R134" s="11">
        <f t="shared" si="29"/>
        <v>732316.33410727151</v>
      </c>
      <c r="U134" s="12">
        <f t="shared" si="30"/>
        <v>-863286.03350940044</v>
      </c>
      <c r="V134" s="12">
        <f t="shared" si="30"/>
        <v>-8342471.8201216757</v>
      </c>
      <c r="W134" s="12">
        <f t="shared" si="20"/>
        <v>-2.2704279797024207E-4</v>
      </c>
      <c r="X134" s="12">
        <f t="shared" si="31"/>
        <v>1732157.5878386167</v>
      </c>
      <c r="Y134" s="4"/>
    </row>
    <row r="135" spans="1:25">
      <c r="A135" s="2">
        <f t="shared" si="21"/>
        <v>0.3</v>
      </c>
      <c r="B135" s="2">
        <f t="shared" si="22"/>
        <v>1.117999999999987</v>
      </c>
      <c r="C135" s="4">
        <v>0</v>
      </c>
      <c r="D135" s="4"/>
      <c r="E135" s="4"/>
      <c r="F135" s="6">
        <f t="shared" si="23"/>
        <v>-599854.07112746872</v>
      </c>
      <c r="G135" s="7">
        <f t="shared" si="24"/>
        <v>-5400145.9288725313</v>
      </c>
      <c r="H135" s="6">
        <f t="shared" si="25"/>
        <v>-8.9445438282648626E-4</v>
      </c>
      <c r="J135" s="9">
        <f t="shared" si="26"/>
        <v>11056.885048339689</v>
      </c>
      <c r="K135" s="8">
        <f t="shared" si="16"/>
        <v>-10979.191885753149</v>
      </c>
      <c r="L135" s="9">
        <f t="shared" si="17"/>
        <v>-4.1205324946812094E-6</v>
      </c>
      <c r="M135" s="9">
        <f t="shared" si="27"/>
        <v>999860.55073381902</v>
      </c>
      <c r="O135" s="11">
        <f t="shared" si="28"/>
        <v>-279961.07853557996</v>
      </c>
      <c r="P135" s="11">
        <f t="shared" si="18"/>
        <v>-2920162.4976136466</v>
      </c>
      <c r="Q135" s="11">
        <f t="shared" si="19"/>
        <v>6.7216246098775569E-4</v>
      </c>
      <c r="R135" s="11">
        <f t="shared" si="29"/>
        <v>731024.247028952</v>
      </c>
      <c r="U135" s="12">
        <f t="shared" si="30"/>
        <v>-868758.26461470895</v>
      </c>
      <c r="V135" s="12">
        <f t="shared" si="30"/>
        <v>-8331287.6183719309</v>
      </c>
      <c r="W135" s="12">
        <f t="shared" si="20"/>
        <v>-2.2641245433341177E-4</v>
      </c>
      <c r="X135" s="12">
        <f t="shared" si="31"/>
        <v>1730884.7977627711</v>
      </c>
      <c r="Y135" s="4"/>
    </row>
    <row r="136" spans="1:25">
      <c r="A136" s="2">
        <f t="shared" si="21"/>
        <v>0.3</v>
      </c>
      <c r="B136" s="2">
        <f t="shared" si="22"/>
        <v>1.1189999999999869</v>
      </c>
      <c r="C136" s="4">
        <v>0</v>
      </c>
      <c r="D136" s="4"/>
      <c r="E136" s="4"/>
      <c r="F136" s="6">
        <f t="shared" si="23"/>
        <v>-604141.95938056649</v>
      </c>
      <c r="G136" s="7">
        <f t="shared" si="24"/>
        <v>-5395858.0406194329</v>
      </c>
      <c r="H136" s="6">
        <f t="shared" si="25"/>
        <v>-8.936550491510382E-4</v>
      </c>
      <c r="J136" s="9">
        <f t="shared" si="26"/>
        <v>11037.1966418093</v>
      </c>
      <c r="K136" s="8">
        <f t="shared" si="16"/>
        <v>-10969.014742098299</v>
      </c>
      <c r="L136" s="9">
        <f t="shared" si="17"/>
        <v>-4.1168743473948204E-6</v>
      </c>
      <c r="M136" s="9">
        <f t="shared" si="27"/>
        <v>999877.62223128788</v>
      </c>
      <c r="O136" s="11">
        <f t="shared" si="28"/>
        <v>-281098.80389231414</v>
      </c>
      <c r="P136" s="11">
        <f t="shared" si="18"/>
        <v>-2913316.2792749233</v>
      </c>
      <c r="Q136" s="11">
        <f t="shared" si="19"/>
        <v>6.719875454981527E-4</v>
      </c>
      <c r="R136" s="11">
        <f t="shared" si="29"/>
        <v>729733.63603719592</v>
      </c>
      <c r="U136" s="12">
        <f t="shared" si="30"/>
        <v>-874203.56663107127</v>
      </c>
      <c r="V136" s="12">
        <f t="shared" si="30"/>
        <v>-8320143.3346364545</v>
      </c>
      <c r="W136" s="12">
        <f t="shared" si="20"/>
        <v>-2.2578437800028031E-4</v>
      </c>
      <c r="X136" s="12">
        <f t="shared" si="31"/>
        <v>1729611.2582684839</v>
      </c>
      <c r="Y136" s="4"/>
    </row>
    <row r="137" spans="1:25">
      <c r="A137" s="2">
        <f t="shared" si="21"/>
        <v>0.3</v>
      </c>
      <c r="B137" s="2">
        <f t="shared" si="22"/>
        <v>1.1199999999999868</v>
      </c>
      <c r="C137" s="4">
        <v>0</v>
      </c>
      <c r="D137" s="4"/>
      <c r="E137" s="4"/>
      <c r="F137" s="6">
        <f t="shared" si="23"/>
        <v>-608418.36734688235</v>
      </c>
      <c r="G137" s="7">
        <f t="shared" si="24"/>
        <v>-5391581.6326531172</v>
      </c>
      <c r="H137" s="6">
        <f t="shared" si="25"/>
        <v>-8.9285714285715345E-4</v>
      </c>
      <c r="J137" s="9">
        <f t="shared" si="26"/>
        <v>11017.552991297993</v>
      </c>
      <c r="K137" s="8">
        <f t="shared" si="16"/>
        <v>-10957.776736842976</v>
      </c>
      <c r="L137" s="9">
        <f t="shared" si="17"/>
        <v>-4.1132197834178686E-6</v>
      </c>
      <c r="M137" s="9">
        <f t="shared" si="27"/>
        <v>999892.70928687556</v>
      </c>
      <c r="O137" s="11">
        <f t="shared" si="28"/>
        <v>-282221.27498957317</v>
      </c>
      <c r="P137" s="11">
        <f t="shared" si="18"/>
        <v>-2906499.6119349045</v>
      </c>
      <c r="Q137" s="11">
        <f t="shared" si="19"/>
        <v>6.718118034402988E-4</v>
      </c>
      <c r="R137" s="11">
        <f t="shared" si="29"/>
        <v>728444.7088857576</v>
      </c>
      <c r="U137" s="12">
        <f t="shared" si="30"/>
        <v>-879622.08934515761</v>
      </c>
      <c r="V137" s="12">
        <f t="shared" si="30"/>
        <v>-8309039.0213248646</v>
      </c>
      <c r="W137" s="12">
        <f t="shared" si="20"/>
        <v>-2.251585592002725E-4</v>
      </c>
      <c r="X137" s="12">
        <f t="shared" si="31"/>
        <v>1728337.4181726333</v>
      </c>
      <c r="Y137" s="4"/>
    </row>
    <row r="138" spans="1:25">
      <c r="A138" s="2">
        <f t="shared" si="21"/>
        <v>0.3</v>
      </c>
      <c r="B138" s="2">
        <f t="shared" si="22"/>
        <v>1.1209999999999867</v>
      </c>
      <c r="C138" s="4">
        <v>0</v>
      </c>
      <c r="D138" s="4"/>
      <c r="E138" s="4"/>
      <c r="F138" s="6">
        <f t="shared" si="23"/>
        <v>-612683.33597258746</v>
      </c>
      <c r="G138" s="7">
        <f t="shared" si="24"/>
        <v>-5387316.6640274124</v>
      </c>
      <c r="H138" s="6">
        <f t="shared" si="25"/>
        <v>-8.9206066012489915E-4</v>
      </c>
      <c r="J138" s="9">
        <f t="shared" si="26"/>
        <v>10997.954864676465</v>
      </c>
      <c r="K138" s="8">
        <f t="shared" si="16"/>
        <v>-10945.599483797108</v>
      </c>
      <c r="L138" s="9">
        <f t="shared" si="17"/>
        <v>-4.1095691344340557E-6</v>
      </c>
      <c r="M138" s="9">
        <f t="shared" si="27"/>
        <v>999906.02880354982</v>
      </c>
      <c r="O138" s="11">
        <f t="shared" si="28"/>
        <v>-283328.60058889218</v>
      </c>
      <c r="P138" s="11">
        <f t="shared" si="18"/>
        <v>-2899712.4426659029</v>
      </c>
      <c r="Q138" s="11">
        <f t="shared" si="19"/>
        <v>6.7163524108473753E-4</v>
      </c>
      <c r="R138" s="11">
        <f t="shared" si="29"/>
        <v>727157.65130671696</v>
      </c>
      <c r="U138" s="12">
        <f t="shared" si="30"/>
        <v>-885013.98169680312</v>
      </c>
      <c r="V138" s="12">
        <f t="shared" si="30"/>
        <v>-8297974.7061771126</v>
      </c>
      <c r="W138" s="12">
        <f t="shared" si="20"/>
        <v>-2.2453498817459573E-4</v>
      </c>
      <c r="X138" s="12">
        <f t="shared" si="31"/>
        <v>1727063.6801102669</v>
      </c>
      <c r="Y138" s="4"/>
    </row>
    <row r="139" spans="1:25">
      <c r="A139" s="2">
        <f t="shared" si="21"/>
        <v>0.3</v>
      </c>
      <c r="B139" s="2">
        <f t="shared" si="22"/>
        <v>1.1219999999999866</v>
      </c>
      <c r="C139" s="4">
        <v>0</v>
      </c>
      <c r="D139" s="4"/>
      <c r="E139" s="4"/>
      <c r="F139" s="6">
        <f t="shared" si="23"/>
        <v>-616936.90602146694</v>
      </c>
      <c r="G139" s="7">
        <f t="shared" si="24"/>
        <v>-5383063.0939785335</v>
      </c>
      <c r="H139" s="6">
        <f t="shared" si="25"/>
        <v>-8.9126559714796077E-4</v>
      </c>
      <c r="J139" s="9">
        <f t="shared" si="26"/>
        <v>10978.402924690155</v>
      </c>
      <c r="K139" s="8">
        <f t="shared" si="16"/>
        <v>-10932.592249285231</v>
      </c>
      <c r="L139" s="9">
        <f t="shared" si="17"/>
        <v>-4.1059226938340691E-6</v>
      </c>
      <c r="M139" s="9">
        <f t="shared" si="27"/>
        <v>999917.77571081161</v>
      </c>
      <c r="O139" s="11">
        <f t="shared" si="28"/>
        <v>-284420.88867719797</v>
      </c>
      <c r="P139" s="11">
        <f t="shared" si="18"/>
        <v>-2892954.708370958</v>
      </c>
      <c r="Q139" s="11">
        <f t="shared" si="19"/>
        <v>6.714578646615961E-4</v>
      </c>
      <c r="R139" s="11">
        <f t="shared" si="29"/>
        <v>725872.62900837837</v>
      </c>
      <c r="U139" s="12">
        <f t="shared" si="30"/>
        <v>-890379.39177397476</v>
      </c>
      <c r="V139" s="12">
        <f t="shared" si="30"/>
        <v>-8286950.3945987765</v>
      </c>
      <c r="W139" s="12">
        <f t="shared" si="20"/>
        <v>-2.2391365518019879E-4</v>
      </c>
      <c r="X139" s="12">
        <f t="shared" si="31"/>
        <v>1725790.40471919</v>
      </c>
      <c r="Y139" s="4"/>
    </row>
    <row r="140" spans="1:25">
      <c r="A140" s="2">
        <f t="shared" si="21"/>
        <v>0.3</v>
      </c>
      <c r="B140" s="2">
        <f t="shared" si="22"/>
        <v>1.1229999999999865</v>
      </c>
      <c r="C140" s="4">
        <v>0</v>
      </c>
      <c r="D140" s="4"/>
      <c r="E140" s="4"/>
      <c r="F140" s="6">
        <f t="shared" si="23"/>
        <v>-621179.11807588895</v>
      </c>
      <c r="G140" s="7">
        <f t="shared" si="24"/>
        <v>-5378820.8819241114</v>
      </c>
      <c r="H140" s="6">
        <f t="shared" si="25"/>
        <v>-8.9047195013358151E-4</v>
      </c>
      <c r="J140" s="9">
        <f t="shared" si="26"/>
        <v>10958.897739864831</v>
      </c>
      <c r="K140" s="8">
        <f t="shared" si="16"/>
        <v>-10918.853086212355</v>
      </c>
      <c r="L140" s="9">
        <f t="shared" si="17"/>
        <v>-4.1022807206226853E-6</v>
      </c>
      <c r="M140" s="9">
        <f t="shared" si="27"/>
        <v>999928.12498062383</v>
      </c>
      <c r="O140" s="11">
        <f t="shared" si="28"/>
        <v>-285498.24647274625</v>
      </c>
      <c r="P140" s="11">
        <f t="shared" si="18"/>
        <v>-2886226.3368029594</v>
      </c>
      <c r="Q140" s="11">
        <f t="shared" si="19"/>
        <v>6.7127968036086085E-4</v>
      </c>
      <c r="R140" s="11">
        <f t="shared" si="29"/>
        <v>724589.78951713606</v>
      </c>
      <c r="U140" s="12">
        <f t="shared" si="30"/>
        <v>-895718.46680877032</v>
      </c>
      <c r="V140" s="12">
        <f t="shared" si="30"/>
        <v>-8275966.0718132835</v>
      </c>
      <c r="W140" s="12">
        <f t="shared" si="20"/>
        <v>-2.2329455049334337E-4</v>
      </c>
      <c r="X140" s="12">
        <f t="shared" si="31"/>
        <v>1724517.9144977599</v>
      </c>
      <c r="Y140" s="4"/>
    </row>
    <row r="141" spans="1:25">
      <c r="A141" s="2">
        <f t="shared" si="21"/>
        <v>0.3</v>
      </c>
      <c r="B141" s="2">
        <f t="shared" si="22"/>
        <v>1.1239999999999863</v>
      </c>
      <c r="C141" s="4">
        <v>0</v>
      </c>
      <c r="D141" s="4"/>
      <c r="E141" s="4"/>
      <c r="F141" s="6">
        <f t="shared" si="23"/>
        <v>-625410.01253777766</v>
      </c>
      <c r="G141" s="7">
        <f t="shared" si="24"/>
        <v>-5374589.9874622216</v>
      </c>
      <c r="H141" s="6">
        <f t="shared" si="25"/>
        <v>-8.896797153025019E-4</v>
      </c>
      <c r="J141" s="9">
        <f t="shared" si="26"/>
        <v>10939.439794390231</v>
      </c>
      <c r="K141" s="8">
        <f t="shared" si="16"/>
        <v>-10904.469877705513</v>
      </c>
      <c r="L141" s="9">
        <f t="shared" si="17"/>
        <v>-4.0986434429648237E-6</v>
      </c>
      <c r="M141" s="9">
        <f t="shared" si="27"/>
        <v>999937.23348287353</v>
      </c>
      <c r="O141" s="11">
        <f t="shared" si="28"/>
        <v>-286560.78043101751</v>
      </c>
      <c r="P141" s="11">
        <f t="shared" si="18"/>
        <v>-2879527.2475021021</v>
      </c>
      <c r="Q141" s="11">
        <f t="shared" si="19"/>
        <v>6.7110069433265213E-4</v>
      </c>
      <c r="R141" s="11">
        <f t="shared" si="29"/>
        <v>723309.26387270063</v>
      </c>
      <c r="U141" s="12">
        <f t="shared" si="30"/>
        <v>-901031.35317440494</v>
      </c>
      <c r="V141" s="12">
        <f t="shared" si="30"/>
        <v>-8265021.7048420291</v>
      </c>
      <c r="W141" s="12">
        <f t="shared" si="20"/>
        <v>-2.226776644128146E-4</v>
      </c>
      <c r="X141" s="12">
        <f t="shared" si="31"/>
        <v>1723246.4973555743</v>
      </c>
      <c r="Y141" s="4"/>
    </row>
    <row r="142" spans="1:25">
      <c r="A142" s="2">
        <f t="shared" si="21"/>
        <v>0.3</v>
      </c>
      <c r="B142" s="2">
        <f t="shared" si="22"/>
        <v>1.1249999999999862</v>
      </c>
      <c r="C142" s="4">
        <v>0</v>
      </c>
      <c r="D142" s="4"/>
      <c r="E142" s="4"/>
      <c r="F142" s="6">
        <f t="shared" si="23"/>
        <v>-629629.62962957181</v>
      </c>
      <c r="G142" s="7">
        <f t="shared" si="24"/>
        <v>-5370370.3703704281</v>
      </c>
      <c r="H142" s="6">
        <f t="shared" si="25"/>
        <v>-8.8888888888889977E-4</v>
      </c>
      <c r="J142" s="9">
        <f t="shared" si="26"/>
        <v>10920.02949706584</v>
      </c>
      <c r="K142" s="8">
        <f t="shared" si="16"/>
        <v>-10889.521295992021</v>
      </c>
      <c r="L142" s="9">
        <f t="shared" si="17"/>
        <v>-4.0950110613996403E-6</v>
      </c>
      <c r="M142" s="9">
        <f t="shared" si="27"/>
        <v>999945.24169038038</v>
      </c>
      <c r="O142" s="11">
        <f t="shared" si="28"/>
        <v>-287608.59625055746</v>
      </c>
      <c r="P142" s="11">
        <f t="shared" si="18"/>
        <v>-2872857.3526568138</v>
      </c>
      <c r="Q142" s="11">
        <f t="shared" si="19"/>
        <v>6.7092091268749674E-4</v>
      </c>
      <c r="R142" s="11">
        <f t="shared" si="29"/>
        <v>722031.16818584397</v>
      </c>
      <c r="U142" s="12">
        <f t="shared" si="30"/>
        <v>-906318.19638306345</v>
      </c>
      <c r="V142" s="12">
        <f t="shared" si="30"/>
        <v>-8254117.2443232341</v>
      </c>
      <c r="W142" s="12">
        <f t="shared" si="20"/>
        <v>-2.2206298726280263E-4</v>
      </c>
      <c r="X142" s="12">
        <f t="shared" si="31"/>
        <v>1721976.4098762244</v>
      </c>
      <c r="Y142" s="4"/>
    </row>
    <row r="143" spans="1:25">
      <c r="A143" s="2">
        <f t="shared" si="21"/>
        <v>0.3</v>
      </c>
      <c r="B143" s="2">
        <f t="shared" si="22"/>
        <v>1.1259999999999861</v>
      </c>
      <c r="C143" s="4">
        <v>0</v>
      </c>
      <c r="D143" s="4"/>
      <c r="E143" s="4"/>
      <c r="F143" s="6">
        <f t="shared" si="23"/>
        <v>-633838.00939518237</v>
      </c>
      <c r="G143" s="7">
        <f t="shared" si="24"/>
        <v>-5366161.9906048169</v>
      </c>
      <c r="H143" s="6">
        <f t="shared" si="25"/>
        <v>-8.880994671403307E-4</v>
      </c>
      <c r="J143" s="9">
        <f t="shared" si="26"/>
        <v>10900.667189386792</v>
      </c>
      <c r="K143" s="8">
        <f t="shared" si="16"/>
        <v>-10874.077681996574</v>
      </c>
      <c r="L143" s="9">
        <f t="shared" si="17"/>
        <v>-4.0913837517497914E-6</v>
      </c>
      <c r="M143" s="9">
        <f t="shared" si="27"/>
        <v>999952.27524314576</v>
      </c>
      <c r="O143" s="11">
        <f t="shared" si="28"/>
        <v>-288641.79887877259</v>
      </c>
      <c r="P143" s="11">
        <f t="shared" si="18"/>
        <v>-2866216.5578930727</v>
      </c>
      <c r="Q143" s="11">
        <f t="shared" si="19"/>
        <v>6.7074034149659724E-4</v>
      </c>
      <c r="R143" s="11">
        <f t="shared" si="29"/>
        <v>720755.60506752005</v>
      </c>
      <c r="U143" s="12">
        <f t="shared" si="30"/>
        <v>-911579.14108456811</v>
      </c>
      <c r="V143" s="12">
        <f t="shared" si="30"/>
        <v>-8243252.6261798861</v>
      </c>
      <c r="W143" s="12">
        <f t="shared" si="20"/>
        <v>-2.2145050939548325E-4</v>
      </c>
      <c r="X143" s="12">
        <f t="shared" si="31"/>
        <v>1720707.8803106658</v>
      </c>
      <c r="Y143" s="4"/>
    </row>
    <row r="144" spans="1:25">
      <c r="A144" s="2">
        <f t="shared" si="21"/>
        <v>0.3</v>
      </c>
      <c r="B144" s="2">
        <f t="shared" si="22"/>
        <v>1.126999999999986</v>
      </c>
      <c r="C144" s="4">
        <v>0</v>
      </c>
      <c r="D144" s="4"/>
      <c r="E144" s="4"/>
      <c r="F144" s="6">
        <f t="shared" si="23"/>
        <v>-638035.19170094165</v>
      </c>
      <c r="G144" s="7">
        <f t="shared" si="24"/>
        <v>-5361964.8082990581</v>
      </c>
      <c r="H144" s="6">
        <f t="shared" si="25"/>
        <v>-8.8731144631766848E-4</v>
      </c>
      <c r="J144" s="9">
        <f t="shared" si="26"/>
        <v>10881.35315284297</v>
      </c>
      <c r="K144" s="8">
        <f t="shared" si="16"/>
        <v>-10858.201850940477</v>
      </c>
      <c r="L144" s="9">
        <f t="shared" si="17"/>
        <v>-4.087761667751292E-6</v>
      </c>
      <c r="M144" s="9">
        <f t="shared" si="27"/>
        <v>999958.44638120069</v>
      </c>
      <c r="O144" s="11">
        <f t="shared" si="28"/>
        <v>-289660.49251767533</v>
      </c>
      <c r="P144" s="11">
        <f t="shared" si="18"/>
        <v>-2859604.7629968827</v>
      </c>
      <c r="Q144" s="11">
        <f t="shared" si="19"/>
        <v>6.7055898679210053E-4</v>
      </c>
      <c r="R144" s="11">
        <f t="shared" si="29"/>
        <v>719482.66493791179</v>
      </c>
      <c r="U144" s="12">
        <f t="shared" si="30"/>
        <v>-916814.33106577396</v>
      </c>
      <c r="V144" s="12">
        <f t="shared" si="30"/>
        <v>-8232427.7731468808</v>
      </c>
      <c r="W144" s="12">
        <f t="shared" si="20"/>
        <v>-2.2084022119331923E-4</v>
      </c>
      <c r="X144" s="12">
        <f t="shared" si="31"/>
        <v>1719441.1113191126</v>
      </c>
      <c r="Y144" s="4"/>
    </row>
    <row r="145" spans="1:25">
      <c r="A145" s="2">
        <f t="shared" si="21"/>
        <v>0.3</v>
      </c>
      <c r="B145" s="2">
        <f t="shared" si="22"/>
        <v>1.1279999999999859</v>
      </c>
      <c r="C145" s="4">
        <v>0</v>
      </c>
      <c r="D145" s="4"/>
      <c r="E145" s="4"/>
      <c r="F145" s="6">
        <f t="shared" si="23"/>
        <v>-642221.21623654885</v>
      </c>
      <c r="G145" s="7">
        <f t="shared" si="24"/>
        <v>-5357778.7837634515</v>
      </c>
      <c r="H145" s="6">
        <f t="shared" si="25"/>
        <v>-8.8652482269504661E-4</v>
      </c>
      <c r="J145" s="9">
        <f t="shared" si="26"/>
        <v>10862.087615499158</v>
      </c>
      <c r="K145" s="8">
        <f t="shared" si="16"/>
        <v>-10841.94982901882</v>
      </c>
      <c r="L145" s="9">
        <f t="shared" si="17"/>
        <v>-4.0841449434276336E-6</v>
      </c>
      <c r="M145" s="9">
        <f t="shared" si="27"/>
        <v>999963.85525503533</v>
      </c>
      <c r="O145" s="11">
        <f t="shared" si="28"/>
        <v>-290664.78062958189</v>
      </c>
      <c r="P145" s="11">
        <f t="shared" si="18"/>
        <v>-2853021.8625744744</v>
      </c>
      <c r="Q145" s="11">
        <f t="shared" si="19"/>
        <v>6.7037685456736444E-4</v>
      </c>
      <c r="R145" s="11">
        <f t="shared" si="29"/>
        <v>718212.42722361325</v>
      </c>
      <c r="U145" s="12">
        <f t="shared" si="30"/>
        <v>-922023.90925063158</v>
      </c>
      <c r="V145" s="12">
        <f t="shared" si="30"/>
        <v>-8221642.5961669441</v>
      </c>
      <c r="W145" s="12">
        <f t="shared" si="20"/>
        <v>-2.2023211307110977E-4</v>
      </c>
      <c r="X145" s="12">
        <f t="shared" si="31"/>
        <v>1718176.2824786487</v>
      </c>
      <c r="Y145" s="4"/>
    </row>
    <row r="146" spans="1:25">
      <c r="A146" s="2">
        <f t="shared" si="21"/>
        <v>0.3</v>
      </c>
      <c r="B146" s="2">
        <f t="shared" si="22"/>
        <v>1.1289999999999858</v>
      </c>
      <c r="C146" s="4">
        <v>0</v>
      </c>
      <c r="D146" s="4"/>
      <c r="E146" s="4"/>
      <c r="F146" s="6">
        <f t="shared" si="23"/>
        <v>-646396.12251600588</v>
      </c>
      <c r="G146" s="7">
        <f t="shared" si="24"/>
        <v>-5353603.8774839947</v>
      </c>
      <c r="H146" s="6">
        <f t="shared" si="25"/>
        <v>-8.8573959255979862E-4</v>
      </c>
      <c r="J146" s="9">
        <f t="shared" si="26"/>
        <v>10842.870757919309</v>
      </c>
      <c r="K146" s="8">
        <f t="shared" ref="K146:K209" si="32">2*$G$11*$C$3*(POWER($C$2/B146,1.5)*(SQRT(4*$G$10*A146/$C$2/$C$2/PI())*EXP(-POWER(B146-$C$2,2)/4/$G$10/A146)+ERFC((B146-$C$2)/SQRT(4*$G$10*A146)))-POWER($C$2/B146,2)*SQRT(4*$G$10*A146/$C$2/$C$2/PI()))+2*$G$11*$C$3*((1/8)*SQRT($C$2/B146)*(1-$C$2/B146)*(SQRT(4*$G$10*A146/$C$2/$C$2/PI())*EXP(-POWER(B146-$C$2,2)/4/$G$10/A146)-(B146/$C$2-1)*ERFC((B146-$C$2)/SQRT(4*$G$10*A146))))</f>
        <v>-10825.371526012488</v>
      </c>
      <c r="L146" s="9">
        <f t="shared" ref="L146:L209" si="33">2*$G$11*($C$2*$C$3/2/$G$2)*(POWER($C$2/B146,0.5)*(SQRT(4*$G$10*A146/$C$2/$C$2/PI())*EXP(-POWER(B146-$C$2,2)/4/$G$10/A146)-(B146/$C$2-1)*ERFC((B146-$C$2)/SQRT(4*$G$10*A146)))-POWER($C$2/B146,1)*SQRT(4*$G$10*A146/$C$2/$C$2/PI()))</f>
        <v>-4.0805336952302482E-6</v>
      </c>
      <c r="M146" s="9">
        <f t="shared" si="27"/>
        <v>999968.59112221864</v>
      </c>
      <c r="O146" s="11">
        <f t="shared" si="28"/>
        <v>-291654.7659427615</v>
      </c>
      <c r="P146" s="11">
        <f t="shared" ref="P146:P209" si="34">$C$11*(-1+4*($G$9-$G$8)/(1-$G$8)*SQRT($C$2/B146)*ERFC((B146-$C$2)/SQRT(4*$G$10*A146))-3*POWER($C$2/B146,4))*COS(2*C146)</f>
        <v>-2846467.7466546344</v>
      </c>
      <c r="Q146" s="11">
        <f t="shared" ref="Q146:Q209" si="35">$C$2*$C$11/2/$G$2*(4*(1-$G$9)*$C$2/B146-POWER($C$2/B146,3))*COS(2*C146)</f>
        <v>6.7019395077722076E-4</v>
      </c>
      <c r="R146" s="11">
        <f t="shared" si="29"/>
        <v>716944.96145081474</v>
      </c>
      <c r="U146" s="12">
        <f t="shared" si="30"/>
        <v>-927208.01770084805</v>
      </c>
      <c r="V146" s="12">
        <f t="shared" si="30"/>
        <v>-8210896.9956646413</v>
      </c>
      <c r="W146" s="12">
        <f t="shared" ref="W146:W209" si="36">(Q146+L146+H146)</f>
        <v>-2.1962617547780807E-4</v>
      </c>
      <c r="X146" s="12">
        <f t="shared" si="31"/>
        <v>1716913.5525730334</v>
      </c>
      <c r="Y146" s="4"/>
    </row>
    <row r="147" spans="1:25">
      <c r="A147" s="2">
        <f t="shared" ref="A147:A210" si="37">A146</f>
        <v>0.3</v>
      </c>
      <c r="B147" s="2">
        <f t="shared" ref="B147:B210" si="38">B146+0.001</f>
        <v>1.1299999999999857</v>
      </c>
      <c r="C147" s="4">
        <v>0</v>
      </c>
      <c r="D147" s="4"/>
      <c r="E147" s="4"/>
      <c r="F147" s="6">
        <f t="shared" ref="F147:F210" si="39">-$C$10*(1-$C$2*$C$2/B147/B147)</f>
        <v>-650559.9498785527</v>
      </c>
      <c r="G147" s="7">
        <f t="shared" ref="G147:G210" si="40">-$C$10*(1+$C$2*$C$2/B147/B147)</f>
        <v>-5349440.0501214471</v>
      </c>
      <c r="H147" s="6">
        <f t="shared" ref="H147:H210" si="41">-$C$10*$C$2*$C$2/2/$G$2/B147</f>
        <v>-8.8495575221240064E-4</v>
      </c>
      <c r="J147" s="9">
        <f t="shared" ref="J147:J210" si="42">-2*$G$11*$C$3*(POWER($C$2/B147,1.5)*(SQRT(4*$G$10*A147/$C$2/$C$2/PI())*EXP(-POWER(B147-$C$2,2)/4/$G$10/A147)-(B147/$C$2-1)*ERFC((B147-$C$2)/SQRT(4*$G$10*A147)))-POWER($C$2/B147,2)*SQRT(4*$G$10*A147/$C$2/$C$2/PI()))</f>
        <v>10823.702718493209</v>
      </c>
      <c r="K147" s="8">
        <f t="shared" si="32"/>
        <v>-10808.511348468914</v>
      </c>
      <c r="L147" s="9">
        <f t="shared" si="33"/>
        <v>-4.0769280239657239E-6</v>
      </c>
      <c r="M147" s="9">
        <f t="shared" ref="M147:M210" si="43">$C$3*(1-SQRT($C$2/B147)*ERFC((B147-$C$2)/SQRT(4*$G$10*A147))-(1/8)*SQRT($C$2/B147)*(1-($C$2/B147))*(SQRT(4*$G$10*A147/$C$2/$C$2/PI())*EXP(-POWER(B147-$C$2,2)/4/$G$10/A147)-(B147/$C$2-1)*ERFC((B147-$C$2)/SQRT(4*$G$10*A147))))</f>
        <v>999972.7334384179</v>
      </c>
      <c r="O147" s="11">
        <f t="shared" ref="O147:O210" si="44">$C$11*(1-4*POWER($C$2/B147,2)+3*POWER($C$2/B147,4))*COS(2*C149)</f>
        <v>-292630.55045703991</v>
      </c>
      <c r="P147" s="11">
        <f t="shared" si="34"/>
        <v>-2839942.3012373014</v>
      </c>
      <c r="Q147" s="11">
        <f t="shared" si="35"/>
        <v>6.700102813382388E-4</v>
      </c>
      <c r="R147" s="11">
        <f t="shared" ref="R147:R210" si="45">$C$11*4/3*$G$7*(1+$G$9)*(-SQRT($C$2/B147)*ERFC((B147-$C$2)/SQRT(4*$G$10*A147))+POWER($C$2/B147,2))*COS(2*C147)</f>
        <v>715680.32824199111</v>
      </c>
      <c r="U147" s="12">
        <f t="shared" ref="U147:V210" si="46">O147+J147+F147</f>
        <v>-932366.79761709936</v>
      </c>
      <c r="V147" s="12">
        <f t="shared" si="46"/>
        <v>-8200190.8627072172</v>
      </c>
      <c r="W147" s="12">
        <f t="shared" si="36"/>
        <v>-2.1902239889812756E-4</v>
      </c>
      <c r="X147" s="12">
        <f t="shared" ref="X147:X210" si="47">R147+M147</f>
        <v>1715653.0616804091</v>
      </c>
      <c r="Y147" s="4"/>
    </row>
    <row r="148" spans="1:25">
      <c r="A148" s="2">
        <f t="shared" si="37"/>
        <v>0.3</v>
      </c>
      <c r="B148" s="2">
        <f t="shared" si="38"/>
        <v>1.1309999999999856</v>
      </c>
      <c r="C148" s="4">
        <v>0</v>
      </c>
      <c r="D148" s="4"/>
      <c r="E148" s="4"/>
      <c r="F148" s="6">
        <f t="shared" si="39"/>
        <v>-654712.73748959159</v>
      </c>
      <c r="G148" s="7">
        <f t="shared" si="40"/>
        <v>-5345287.2625104086</v>
      </c>
      <c r="H148" s="6">
        <f t="shared" si="41"/>
        <v>-8.8417329796641275E-4</v>
      </c>
      <c r="J148" s="9">
        <f t="shared" si="42"/>
        <v>10804.583598219775</v>
      </c>
      <c r="K148" s="8">
        <f t="shared" si="32"/>
        <v>-10791.408757856632</v>
      </c>
      <c r="L148" s="9">
        <f t="shared" si="33"/>
        <v>-4.073328016528804E-6</v>
      </c>
      <c r="M148" s="9">
        <f t="shared" si="43"/>
        <v>999976.3528506303</v>
      </c>
      <c r="O148" s="11">
        <f t="shared" si="44"/>
        <v>-293592.23544935609</v>
      </c>
      <c r="P148" s="11">
        <f t="shared" si="34"/>
        <v>-2833445.4087924538</v>
      </c>
      <c r="Q148" s="11">
        <f t="shared" si="35"/>
        <v>6.69825852128984E-4</v>
      </c>
      <c r="R148" s="11">
        <f t="shared" si="45"/>
        <v>714418.58022323321</v>
      </c>
      <c r="U148" s="12">
        <f t="shared" si="46"/>
        <v>-937500.38934072782</v>
      </c>
      <c r="V148" s="12">
        <f t="shared" si="46"/>
        <v>-8189524.0800607186</v>
      </c>
      <c r="W148" s="12">
        <f t="shared" si="36"/>
        <v>-2.1842077385395757E-4</v>
      </c>
      <c r="X148" s="12">
        <f t="shared" si="47"/>
        <v>1714394.9330738634</v>
      </c>
      <c r="Y148" s="4"/>
    </row>
    <row r="149" spans="1:25">
      <c r="A149" s="2">
        <f t="shared" si="37"/>
        <v>0.3</v>
      </c>
      <c r="B149" s="2">
        <f t="shared" si="38"/>
        <v>1.1319999999999855</v>
      </c>
      <c r="C149" s="4">
        <v>0</v>
      </c>
      <c r="D149" s="4"/>
      <c r="E149" s="4"/>
      <c r="F149" s="6">
        <f t="shared" si="39"/>
        <v>-658854.52434160979</v>
      </c>
      <c r="G149" s="7">
        <f t="shared" si="40"/>
        <v>-5341145.4756583907</v>
      </c>
      <c r="H149" s="6">
        <f t="shared" si="41"/>
        <v>-8.8339222614842127E-4</v>
      </c>
      <c r="J149" s="9">
        <f t="shared" si="42"/>
        <v>10785.513464996675</v>
      </c>
      <c r="K149" s="8">
        <f t="shared" si="32"/>
        <v>-10774.09877787006</v>
      </c>
      <c r="L149" s="9">
        <f t="shared" si="33"/>
        <v>-4.0697337474586928E-6</v>
      </c>
      <c r="M149" s="9">
        <f t="shared" si="43"/>
        <v>999979.51210002915</v>
      </c>
      <c r="O149" s="11">
        <f t="shared" si="44"/>
        <v>-294539.9214792701</v>
      </c>
      <c r="P149" s="11">
        <f t="shared" si="34"/>
        <v>-2826976.9487130283</v>
      </c>
      <c r="Q149" s="11">
        <f t="shared" si="35"/>
        <v>6.6964066899027745E-4</v>
      </c>
      <c r="R149" s="11">
        <f t="shared" si="45"/>
        <v>713159.76284898818</v>
      </c>
      <c r="U149" s="12">
        <f t="shared" si="46"/>
        <v>-942608.9323558833</v>
      </c>
      <c r="V149" s="12">
        <f t="shared" si="46"/>
        <v>-8178896.5231492892</v>
      </c>
      <c r="W149" s="12">
        <f t="shared" si="36"/>
        <v>-2.1782129090560255E-4</v>
      </c>
      <c r="X149" s="12">
        <f t="shared" si="47"/>
        <v>1713139.2749490174</v>
      </c>
      <c r="Y149" s="4"/>
    </row>
    <row r="150" spans="1:25">
      <c r="A150" s="2">
        <f t="shared" si="37"/>
        <v>0.3</v>
      </c>
      <c r="B150" s="2">
        <f t="shared" si="38"/>
        <v>1.1329999999999854</v>
      </c>
      <c r="C150" s="4">
        <v>0</v>
      </c>
      <c r="D150" s="4"/>
      <c r="E150" s="4"/>
      <c r="F150" s="6">
        <f t="shared" si="39"/>
        <v>-662985.34925509396</v>
      </c>
      <c r="G150" s="7">
        <f t="shared" si="40"/>
        <v>-5337014.6507449066</v>
      </c>
      <c r="H150" s="6">
        <f t="shared" si="41"/>
        <v>-8.8261253309798141E-4</v>
      </c>
      <c r="J150" s="9">
        <f t="shared" si="42"/>
        <v>10766.492357462233</v>
      </c>
      <c r="K150" s="8">
        <f t="shared" si="32"/>
        <v>-10756.612454832195</v>
      </c>
      <c r="L150" s="9">
        <f t="shared" si="33"/>
        <v>-4.0661452803348523E-6</v>
      </c>
      <c r="M150" s="9">
        <f t="shared" si="43"/>
        <v>999982.26684143324</v>
      </c>
      <c r="O150" s="11">
        <f t="shared" si="44"/>
        <v>-295473.70839442988</v>
      </c>
      <c r="P150" s="11">
        <f t="shared" si="34"/>
        <v>-2820536.7977254279</v>
      </c>
      <c r="Q150" s="11">
        <f t="shared" si="35"/>
        <v>6.6945473772545168E-4</v>
      </c>
      <c r="R150" s="11">
        <f t="shared" si="45"/>
        <v>711903.91515060817</v>
      </c>
      <c r="U150" s="12">
        <f t="shared" si="46"/>
        <v>-947692.56529206154</v>
      </c>
      <c r="V150" s="12">
        <f t="shared" si="46"/>
        <v>-8168308.0609251671</v>
      </c>
      <c r="W150" s="12">
        <f t="shared" si="36"/>
        <v>-2.1722394065286452E-4</v>
      </c>
      <c r="X150" s="12">
        <f t="shared" si="47"/>
        <v>1711886.1819920414</v>
      </c>
      <c r="Y150" s="4"/>
    </row>
    <row r="151" spans="1:25">
      <c r="A151" s="2">
        <f t="shared" si="37"/>
        <v>0.3</v>
      </c>
      <c r="B151" s="2">
        <f t="shared" si="38"/>
        <v>1.1339999999999852</v>
      </c>
      <c r="C151" s="4">
        <v>0</v>
      </c>
      <c r="D151" s="4"/>
      <c r="E151" s="4"/>
      <c r="F151" s="6">
        <f t="shared" si="39"/>
        <v>-667105.25087944034</v>
      </c>
      <c r="G151" s="7">
        <f t="shared" si="40"/>
        <v>-5332894.7491205595</v>
      </c>
      <c r="H151" s="6">
        <f t="shared" si="41"/>
        <v>-8.8183421516755994E-4</v>
      </c>
      <c r="J151" s="9">
        <f t="shared" si="42"/>
        <v>10747.520288432108</v>
      </c>
      <c r="K151" s="8">
        <f t="shared" si="32"/>
        <v>-10738.9772749148</v>
      </c>
      <c r="L151" s="9">
        <f t="shared" si="33"/>
        <v>-4.0625626690272828E-6</v>
      </c>
      <c r="M151" s="9">
        <f t="shared" si="43"/>
        <v>999984.66638599464</v>
      </c>
      <c r="O151" s="11">
        <f t="shared" si="44"/>
        <v>-296393.69533598667</v>
      </c>
      <c r="P151" s="11">
        <f t="shared" si="34"/>
        <v>-2814124.8302610223</v>
      </c>
      <c r="Q151" s="11">
        <f t="shared" si="35"/>
        <v>6.6926806410060546E-4</v>
      </c>
      <c r="R151" s="11">
        <f t="shared" si="45"/>
        <v>710651.07041474304</v>
      </c>
      <c r="U151" s="12">
        <f t="shared" si="46"/>
        <v>-952751.42592699488</v>
      </c>
      <c r="V151" s="12">
        <f t="shared" si="46"/>
        <v>-8157758.5566564966</v>
      </c>
      <c r="W151" s="12">
        <f t="shared" si="36"/>
        <v>-2.1662871373598173E-4</v>
      </c>
      <c r="X151" s="12">
        <f t="shared" si="47"/>
        <v>1710635.7368007377</v>
      </c>
      <c r="Y151" s="4"/>
    </row>
    <row r="152" spans="1:25">
      <c r="A152" s="2">
        <f t="shared" si="37"/>
        <v>0.3</v>
      </c>
      <c r="B152" s="2">
        <f t="shared" si="38"/>
        <v>1.1349999999999851</v>
      </c>
      <c r="C152" s="4">
        <v>0</v>
      </c>
      <c r="D152" s="4"/>
      <c r="E152" s="4"/>
      <c r="F152" s="6">
        <f t="shared" si="39"/>
        <v>-671214.26769385906</v>
      </c>
      <c r="G152" s="7">
        <f t="shared" si="40"/>
        <v>-5328785.7323061414</v>
      </c>
      <c r="H152" s="6">
        <f t="shared" si="41"/>
        <v>-8.8105726872247849E-4</v>
      </c>
      <c r="J152" s="9">
        <f t="shared" si="42"/>
        <v>10728.597247969265</v>
      </c>
      <c r="K152" s="8">
        <f t="shared" si="32"/>
        <v>-10721.217541674396</v>
      </c>
      <c r="L152" s="9">
        <f t="shared" si="33"/>
        <v>-4.0589859588149851E-6</v>
      </c>
      <c r="M152" s="9">
        <f t="shared" si="43"/>
        <v>999986.754373317</v>
      </c>
      <c r="O152" s="11">
        <f t="shared" si="44"/>
        <v>-297299.9807439716</v>
      </c>
      <c r="P152" s="11">
        <f t="shared" si="34"/>
        <v>-2807740.9187917374</v>
      </c>
      <c r="Q152" s="11">
        <f t="shared" si="35"/>
        <v>6.6908065384485539E-4</v>
      </c>
      <c r="R152" s="11">
        <f t="shared" si="45"/>
        <v>709401.25679724221</v>
      </c>
      <c r="U152" s="12">
        <f t="shared" si="46"/>
        <v>-957785.65118986135</v>
      </c>
      <c r="V152" s="12">
        <f t="shared" si="46"/>
        <v>-8147247.868639553</v>
      </c>
      <c r="W152" s="12">
        <f t="shared" si="36"/>
        <v>-2.1603560083643806E-4</v>
      </c>
      <c r="X152" s="12">
        <f t="shared" si="47"/>
        <v>1709388.0111705591</v>
      </c>
      <c r="Y152" s="4"/>
    </row>
    <row r="153" spans="1:25">
      <c r="A153" s="2">
        <f t="shared" si="37"/>
        <v>0.3</v>
      </c>
      <c r="B153" s="2">
        <f t="shared" si="38"/>
        <v>1.135999999999985</v>
      </c>
      <c r="C153" s="4">
        <v>0</v>
      </c>
      <c r="D153" s="4"/>
      <c r="E153" s="4"/>
      <c r="F153" s="6">
        <f t="shared" si="39"/>
        <v>-675312.43800827058</v>
      </c>
      <c r="G153" s="7">
        <f t="shared" si="40"/>
        <v>-5324687.5619917288</v>
      </c>
      <c r="H153" s="6">
        <f t="shared" si="41"/>
        <v>-8.8028169014085669E-4</v>
      </c>
      <c r="J153" s="9">
        <f t="shared" si="42"/>
        <v>10709.723206123035</v>
      </c>
      <c r="K153" s="8">
        <f t="shared" si="32"/>
        <v>-10703.354717182987</v>
      </c>
      <c r="L153" s="9">
        <f t="shared" si="33"/>
        <v>-4.0554151873852029E-6</v>
      </c>
      <c r="M153" s="9">
        <f t="shared" si="43"/>
        <v>999988.5693788256</v>
      </c>
      <c r="O153" s="11">
        <f t="shared" si="44"/>
        <v>-298192.66236262233</v>
      </c>
      <c r="P153" s="11">
        <f t="shared" si="34"/>
        <v>-2801384.9341327641</v>
      </c>
      <c r="Q153" s="11">
        <f t="shared" si="35"/>
        <v>6.6889251265058781E-4</v>
      </c>
      <c r="R153" s="11">
        <f t="shared" si="45"/>
        <v>708154.49787789711</v>
      </c>
      <c r="U153" s="12">
        <f t="shared" si="46"/>
        <v>-962795.37716476992</v>
      </c>
      <c r="V153" s="12">
        <f t="shared" si="46"/>
        <v>-8136775.8508416759</v>
      </c>
      <c r="W153" s="12">
        <f t="shared" si="36"/>
        <v>-2.154445926776541E-4</v>
      </c>
      <c r="X153" s="12">
        <f t="shared" si="47"/>
        <v>1708143.0672567226</v>
      </c>
      <c r="Y153" s="4"/>
    </row>
    <row r="154" spans="1:25">
      <c r="A154" s="2">
        <f t="shared" si="37"/>
        <v>0.3</v>
      </c>
      <c r="B154" s="2">
        <f t="shared" si="38"/>
        <v>1.1369999999999849</v>
      </c>
      <c r="C154" s="4">
        <v>0</v>
      </c>
      <c r="D154" s="4"/>
      <c r="E154" s="4"/>
      <c r="F154" s="6">
        <f t="shared" si="39"/>
        <v>-679399.79996420117</v>
      </c>
      <c r="G154" s="7">
        <f t="shared" si="40"/>
        <v>-5320600.2000357984</v>
      </c>
      <c r="H154" s="6">
        <f t="shared" si="41"/>
        <v>-8.7950747581355606E-4</v>
      </c>
      <c r="J154" s="9">
        <f t="shared" si="42"/>
        <v>10690.898115369728</v>
      </c>
      <c r="K154" s="8">
        <f t="shared" si="32"/>
        <v>-10685.407729819857</v>
      </c>
      <c r="L154" s="9">
        <f t="shared" si="33"/>
        <v>-4.0518503857250729E-6</v>
      </c>
      <c r="M154" s="9">
        <f t="shared" si="43"/>
        <v>999990.14546183357</v>
      </c>
      <c r="O154" s="11">
        <f t="shared" si="44"/>
        <v>-299071.83724566887</v>
      </c>
      <c r="P154" s="11">
        <f t="shared" si="34"/>
        <v>-2795056.7457151054</v>
      </c>
      <c r="Q154" s="11">
        <f t="shared" si="35"/>
        <v>6.6870364617370676E-4</v>
      </c>
      <c r="R154" s="11">
        <f t="shared" si="45"/>
        <v>706910.81316098874</v>
      </c>
      <c r="U154" s="12">
        <f t="shared" si="46"/>
        <v>-967780.73909450031</v>
      </c>
      <c r="V154" s="12">
        <f t="shared" si="46"/>
        <v>-8126342.3534807237</v>
      </c>
      <c r="W154" s="12">
        <f t="shared" si="36"/>
        <v>-2.1485568002557439E-4</v>
      </c>
      <c r="X154" s="12">
        <f t="shared" si="47"/>
        <v>1706900.9586228223</v>
      </c>
      <c r="Y154" s="4"/>
    </row>
    <row r="155" spans="1:25">
      <c r="A155" s="2">
        <f t="shared" si="37"/>
        <v>0.3</v>
      </c>
      <c r="B155" s="2">
        <f t="shared" si="38"/>
        <v>1.1379999999999848</v>
      </c>
      <c r="C155" s="4">
        <v>0</v>
      </c>
      <c r="D155" s="4"/>
      <c r="E155" s="4"/>
      <c r="F155" s="6">
        <f t="shared" si="39"/>
        <v>-683476.39153566957</v>
      </c>
      <c r="G155" s="7">
        <f t="shared" si="40"/>
        <v>-5316523.6084643304</v>
      </c>
      <c r="H155" s="6">
        <f t="shared" si="41"/>
        <v>-8.7873462214412424E-4</v>
      </c>
      <c r="J155" s="9">
        <f t="shared" si="42"/>
        <v>10672.121912784511</v>
      </c>
      <c r="K155" s="8">
        <f t="shared" si="32"/>
        <v>-10667.393251586411</v>
      </c>
      <c r="L155" s="9">
        <f t="shared" si="33"/>
        <v>-4.0482915789162038E-6</v>
      </c>
      <c r="M155" s="9">
        <f t="shared" si="43"/>
        <v>999991.51265938801</v>
      </c>
      <c r="O155" s="11">
        <f t="shared" si="44"/>
        <v>-299937.60176157311</v>
      </c>
      <c r="P155" s="11">
        <f t="shared" si="34"/>
        <v>-2788756.2218305799</v>
      </c>
      <c r="Q155" s="11">
        <f t="shared" si="35"/>
        <v>6.6851406003388101E-4</v>
      </c>
      <c r="R155" s="11">
        <f t="shared" si="45"/>
        <v>705670.21852629399</v>
      </c>
      <c r="U155" s="12">
        <f t="shared" si="46"/>
        <v>-972741.87138445815</v>
      </c>
      <c r="V155" s="12">
        <f t="shared" si="46"/>
        <v>-8115947.2235464966</v>
      </c>
      <c r="W155" s="12">
        <f t="shared" si="36"/>
        <v>-2.1426885368915939E-4</v>
      </c>
      <c r="X155" s="12">
        <f t="shared" si="47"/>
        <v>1705661.7311856821</v>
      </c>
      <c r="Y155" s="4"/>
    </row>
    <row r="156" spans="1:25">
      <c r="A156" s="2">
        <f t="shared" si="37"/>
        <v>0.3</v>
      </c>
      <c r="B156" s="2">
        <f t="shared" si="38"/>
        <v>1.1389999999999847</v>
      </c>
      <c r="C156" s="4">
        <v>0</v>
      </c>
      <c r="D156" s="4"/>
      <c r="E156" s="4"/>
      <c r="F156" s="6">
        <f t="shared" si="39"/>
        <v>-687542.25053006876</v>
      </c>
      <c r="G156" s="7">
        <f t="shared" si="40"/>
        <v>-5312457.7494699312</v>
      </c>
      <c r="H156" s="6">
        <f t="shared" si="41"/>
        <v>-8.7796312554873877E-4</v>
      </c>
      <c r="J156" s="9">
        <f t="shared" si="42"/>
        <v>10653.394521971744</v>
      </c>
      <c r="K156" s="8">
        <f t="shared" si="32"/>
        <v>-10649.325947606663</v>
      </c>
      <c r="L156" s="9">
        <f t="shared" si="33"/>
        <v>-4.0447387868418841E-6</v>
      </c>
      <c r="M156" s="9">
        <f t="shared" si="43"/>
        <v>999992.69743062684</v>
      </c>
      <c r="O156" s="11">
        <f t="shared" si="44"/>
        <v>-300790.05159872852</v>
      </c>
      <c r="P156" s="11">
        <f t="shared" si="34"/>
        <v>-2782483.2298516738</v>
      </c>
      <c r="Q156" s="11">
        <f t="shared" si="35"/>
        <v>6.6832375981478972E-4</v>
      </c>
      <c r="R156" s="11">
        <f t="shared" si="45"/>
        <v>704432.72663486772</v>
      </c>
      <c r="U156" s="12">
        <f t="shared" si="46"/>
        <v>-977678.90760682547</v>
      </c>
      <c r="V156" s="12">
        <f t="shared" si="46"/>
        <v>-8105590.3052692115</v>
      </c>
      <c r="W156" s="12">
        <f t="shared" si="36"/>
        <v>-2.136841045207909E-4</v>
      </c>
      <c r="X156" s="12">
        <f t="shared" si="47"/>
        <v>1704425.4240654944</v>
      </c>
      <c r="Y156" s="4"/>
    </row>
    <row r="157" spans="1:25">
      <c r="A157" s="2">
        <f t="shared" si="37"/>
        <v>0.3</v>
      </c>
      <c r="B157" s="2">
        <f t="shared" si="38"/>
        <v>1.1399999999999846</v>
      </c>
      <c r="C157" s="4">
        <v>0</v>
      </c>
      <c r="D157" s="4"/>
      <c r="E157" s="4"/>
      <c r="F157" s="6">
        <f t="shared" si="39"/>
        <v>-691597.41458904208</v>
      </c>
      <c r="G157" s="7">
        <f t="shared" si="40"/>
        <v>-5308402.5854109572</v>
      </c>
      <c r="H157" s="6">
        <f t="shared" si="41"/>
        <v>-8.7719298245615219E-4</v>
      </c>
      <c r="J157" s="9">
        <f t="shared" si="42"/>
        <v>10634.715854778355</v>
      </c>
      <c r="K157" s="8">
        <f t="shared" si="32"/>
        <v>-10631.218700287276</v>
      </c>
      <c r="L157" s="9">
        <f t="shared" si="33"/>
        <v>-4.0411920248157201E-6</v>
      </c>
      <c r="M157" s="9">
        <f t="shared" si="43"/>
        <v>999993.72305604164</v>
      </c>
      <c r="O157" s="11">
        <f t="shared" si="44"/>
        <v>-301629.28177061235</v>
      </c>
      <c r="P157" s="11">
        <f t="shared" si="34"/>
        <v>-2776237.6364284903</v>
      </c>
      <c r="Q157" s="11">
        <f t="shared" si="35"/>
        <v>6.6813275106436499E-4</v>
      </c>
      <c r="R157" s="11">
        <f t="shared" si="45"/>
        <v>703198.34729362233</v>
      </c>
      <c r="U157" s="12">
        <f t="shared" si="46"/>
        <v>-982591.980504876</v>
      </c>
      <c r="V157" s="12">
        <f t="shared" si="46"/>
        <v>-8095271.4405397344</v>
      </c>
      <c r="W157" s="12">
        <f t="shared" si="36"/>
        <v>-2.1310142341660293E-4</v>
      </c>
      <c r="X157" s="12">
        <f t="shared" si="47"/>
        <v>1703192.070349664</v>
      </c>
      <c r="Y157" s="4"/>
    </row>
    <row r="158" spans="1:25">
      <c r="A158" s="2">
        <f t="shared" si="37"/>
        <v>0.3</v>
      </c>
      <c r="B158" s="2">
        <f t="shared" si="38"/>
        <v>1.1409999999999845</v>
      </c>
      <c r="C158" s="4">
        <v>0</v>
      </c>
      <c r="D158" s="4"/>
      <c r="E158" s="4"/>
      <c r="F158" s="6">
        <f t="shared" si="39"/>
        <v>-695641.92118935485</v>
      </c>
      <c r="G158" s="7">
        <f t="shared" si="40"/>
        <v>-5304358.0788106453</v>
      </c>
      <c r="H158" s="6">
        <f t="shared" si="41"/>
        <v>-8.7642418930763684E-4</v>
      </c>
      <c r="J158" s="9">
        <f t="shared" si="42"/>
        <v>10616.085812812791</v>
      </c>
      <c r="K158" s="8">
        <f t="shared" si="32"/>
        <v>-10613.082810428257</v>
      </c>
      <c r="L158" s="9">
        <f t="shared" si="33"/>
        <v>-4.0376513041397434E-6</v>
      </c>
      <c r="M158" s="9">
        <f t="shared" si="43"/>
        <v>999994.60999571998</v>
      </c>
      <c r="O158" s="11">
        <f t="shared" si="44"/>
        <v>-302455.38662089768</v>
      </c>
      <c r="P158" s="11">
        <f t="shared" si="34"/>
        <v>-2770019.3076648698</v>
      </c>
      <c r="Q158" s="11">
        <f t="shared" si="35"/>
        <v>6.679410392950335E-4</v>
      </c>
      <c r="R158" s="11">
        <f t="shared" si="45"/>
        <v>701967.0877824229</v>
      </c>
      <c r="U158" s="12">
        <f t="shared" si="46"/>
        <v>-987481.22199743974</v>
      </c>
      <c r="V158" s="12">
        <f t="shared" si="46"/>
        <v>-8084990.4692859435</v>
      </c>
      <c r="W158" s="12">
        <f t="shared" si="36"/>
        <v>-2.1252080131674311E-4</v>
      </c>
      <c r="X158" s="12">
        <f t="shared" si="47"/>
        <v>1701961.697778143</v>
      </c>
      <c r="Y158" s="4"/>
    </row>
    <row r="159" spans="1:25">
      <c r="A159" s="2">
        <f t="shared" si="37"/>
        <v>0.3</v>
      </c>
      <c r="B159" s="2">
        <f t="shared" si="38"/>
        <v>1.1419999999999844</v>
      </c>
      <c r="C159" s="4">
        <v>0</v>
      </c>
      <c r="D159" s="4"/>
      <c r="E159" s="4"/>
      <c r="F159" s="6">
        <f t="shared" si="39"/>
        <v>-699675.80764376093</v>
      </c>
      <c r="G159" s="7">
        <f t="shared" si="40"/>
        <v>-5300324.1923562391</v>
      </c>
      <c r="H159" s="6">
        <f t="shared" si="41"/>
        <v>-8.7565674255692973E-4</v>
      </c>
      <c r="J159" s="9">
        <f t="shared" si="42"/>
        <v>10597.504288789767</v>
      </c>
      <c r="K159" s="8">
        <f t="shared" si="32"/>
        <v>-10594.928177403759</v>
      </c>
      <c r="L159" s="9">
        <f t="shared" si="33"/>
        <v>-4.0341166325992498E-6</v>
      </c>
      <c r="M159" s="9">
        <f t="shared" si="43"/>
        <v>999995.37621033273</v>
      </c>
      <c r="O159" s="11">
        <f t="shared" si="44"/>
        <v>-303268.45982852427</v>
      </c>
      <c r="P159" s="11">
        <f t="shared" si="34"/>
        <v>-2763828.1092755729</v>
      </c>
      <c r="Q159" s="11">
        <f t="shared" si="35"/>
        <v>6.677486299839564E-4</v>
      </c>
      <c r="R159" s="11">
        <f t="shared" si="45"/>
        <v>700738.95314713928</v>
      </c>
      <c r="U159" s="12">
        <f t="shared" si="46"/>
        <v>-992346.7631834955</v>
      </c>
      <c r="V159" s="12">
        <f t="shared" si="46"/>
        <v>-8074747.2298092153</v>
      </c>
      <c r="W159" s="12">
        <f t="shared" si="36"/>
        <v>-2.1194222920557261E-4</v>
      </c>
      <c r="X159" s="12">
        <f t="shared" si="47"/>
        <v>1700734.329357472</v>
      </c>
      <c r="Y159" s="4"/>
    </row>
    <row r="160" spans="1:25">
      <c r="A160" s="2">
        <f t="shared" si="37"/>
        <v>0.3</v>
      </c>
      <c r="B160" s="2">
        <f t="shared" si="38"/>
        <v>1.1429999999999843</v>
      </c>
      <c r="C160" s="4">
        <v>0</v>
      </c>
      <c r="D160" s="4"/>
      <c r="E160" s="4"/>
      <c r="F160" s="6">
        <f t="shared" si="39"/>
        <v>-703699.11110186263</v>
      </c>
      <c r="G160" s="7">
        <f t="shared" si="40"/>
        <v>-5296300.888898137</v>
      </c>
      <c r="H160" s="6">
        <f t="shared" si="41"/>
        <v>-8.7489063867017829E-4</v>
      </c>
      <c r="J160" s="9">
        <f t="shared" si="42"/>
        <v>10578.971167719386</v>
      </c>
      <c r="K160" s="8">
        <f t="shared" si="32"/>
        <v>-10576.763460367694</v>
      </c>
      <c r="L160" s="9">
        <f t="shared" si="33"/>
        <v>-4.0305880149010312E-6</v>
      </c>
      <c r="M160" s="9">
        <f t="shared" si="43"/>
        <v>999996.03744834312</v>
      </c>
      <c r="O160" s="11">
        <f t="shared" si="44"/>
        <v>-304068.59441272484</v>
      </c>
      <c r="P160" s="11">
        <f t="shared" si="34"/>
        <v>-2757663.9067263356</v>
      </c>
      <c r="Q160" s="11">
        <f t="shared" si="35"/>
        <v>6.6755552857326796E-4</v>
      </c>
      <c r="R160" s="11">
        <f t="shared" si="45"/>
        <v>699513.94646183588</v>
      </c>
      <c r="U160" s="12">
        <f t="shared" si="46"/>
        <v>-997188.734346868</v>
      </c>
      <c r="V160" s="12">
        <f t="shared" si="46"/>
        <v>-8064541.5590848401</v>
      </c>
      <c r="W160" s="12">
        <f t="shared" si="36"/>
        <v>-2.1136569811181134E-4</v>
      </c>
      <c r="X160" s="12">
        <f t="shared" si="47"/>
        <v>1699509.983910179</v>
      </c>
      <c r="Y160" s="4"/>
    </row>
    <row r="161" spans="1:25">
      <c r="A161" s="2">
        <f t="shared" si="37"/>
        <v>0.3</v>
      </c>
      <c r="B161" s="2">
        <f t="shared" si="38"/>
        <v>1.1439999999999841</v>
      </c>
      <c r="C161" s="4">
        <v>0</v>
      </c>
      <c r="D161" s="4"/>
      <c r="E161" s="4"/>
      <c r="F161" s="6">
        <f t="shared" si="39"/>
        <v>-707711.86855096568</v>
      </c>
      <c r="G161" s="7">
        <f t="shared" si="40"/>
        <v>-5292288.1314490344</v>
      </c>
      <c r="H161" s="6">
        <f t="shared" si="41"/>
        <v>-8.7412587412588627E-4</v>
      </c>
      <c r="J161" s="9">
        <f t="shared" si="42"/>
        <v>10560.486327957235</v>
      </c>
      <c r="K161" s="8">
        <f t="shared" si="32"/>
        <v>-10558.596222283984</v>
      </c>
      <c r="L161" s="9">
        <f t="shared" si="33"/>
        <v>-4.0270654530609693E-6</v>
      </c>
      <c r="M161" s="9">
        <f t="shared" si="43"/>
        <v>999996.60750263778</v>
      </c>
      <c r="O161" s="11">
        <f t="shared" si="44"/>
        <v>-304855.88273801055</v>
      </c>
      <c r="P161" s="11">
        <f t="shared" si="34"/>
        <v>-2751526.5653584003</v>
      </c>
      <c r="Q161" s="11">
        <f t="shared" si="35"/>
        <v>6.6736174047030985E-4</v>
      </c>
      <c r="R161" s="11">
        <f t="shared" si="45"/>
        <v>698292.06906301994</v>
      </c>
      <c r="U161" s="12">
        <f t="shared" si="46"/>
        <v>-1002007.2649610189</v>
      </c>
      <c r="V161" s="12">
        <f t="shared" si="46"/>
        <v>-8054373.2930297181</v>
      </c>
      <c r="W161" s="12">
        <f t="shared" si="36"/>
        <v>-2.1079119910863734E-4</v>
      </c>
      <c r="X161" s="12">
        <f t="shared" si="47"/>
        <v>1698288.6765656578</v>
      </c>
      <c r="Y161" s="4"/>
    </row>
    <row r="162" spans="1:25" ht="13.8" customHeight="1">
      <c r="A162" s="2">
        <f t="shared" si="37"/>
        <v>0.3</v>
      </c>
      <c r="B162" s="2">
        <f t="shared" si="38"/>
        <v>1.144999999999984</v>
      </c>
      <c r="C162" s="4">
        <v>0</v>
      </c>
      <c r="D162" s="4"/>
      <c r="E162" s="4"/>
      <c r="F162" s="6">
        <f t="shared" si="39"/>
        <v>-711714.11681693059</v>
      </c>
      <c r="G162" s="7">
        <f t="shared" si="40"/>
        <v>-5288285.8831830686</v>
      </c>
      <c r="H162" s="6">
        <f t="shared" si="41"/>
        <v>-8.7336244541485932E-4</v>
      </c>
      <c r="J162" s="9">
        <f t="shared" si="42"/>
        <v>10542.049642133596</v>
      </c>
      <c r="K162" s="8">
        <f t="shared" si="32"/>
        <v>-10540.433058414421</v>
      </c>
      <c r="L162" s="9">
        <f t="shared" si="33"/>
        <v>-4.0235489467475989E-6</v>
      </c>
      <c r="M162" s="9">
        <f t="shared" si="43"/>
        <v>999997.09843947832</v>
      </c>
      <c r="O162" s="11">
        <f t="shared" si="44"/>
        <v>-305630.41651911946</v>
      </c>
      <c r="P162" s="11">
        <f t="shared" si="34"/>
        <v>-2745415.9504989893</v>
      </c>
      <c r="Q162" s="11">
        <f t="shared" si="35"/>
        <v>6.6716727104786761E-4</v>
      </c>
      <c r="R162" s="11">
        <f t="shared" si="45"/>
        <v>697073.32075859606</v>
      </c>
      <c r="U162" s="12">
        <f t="shared" si="46"/>
        <v>-1006802.4836939165</v>
      </c>
      <c r="V162" s="12">
        <f t="shared" si="46"/>
        <v>-8044242.266740473</v>
      </c>
      <c r="W162" s="12">
        <f t="shared" si="36"/>
        <v>-2.1021872331373928E-4</v>
      </c>
      <c r="X162" s="12">
        <f t="shared" si="47"/>
        <v>1697070.4191980744</v>
      </c>
      <c r="Y162" s="4"/>
    </row>
    <row r="163" spans="1:25">
      <c r="A163" s="2">
        <f t="shared" si="37"/>
        <v>0.3</v>
      </c>
      <c r="B163" s="2">
        <f t="shared" si="38"/>
        <v>1.1459999999999839</v>
      </c>
      <c r="C163" s="4">
        <v>0</v>
      </c>
      <c r="D163" s="4"/>
      <c r="E163" s="4"/>
      <c r="F163" s="6">
        <f t="shared" si="39"/>
        <v>-715705.89256501535</v>
      </c>
      <c r="G163" s="7">
        <f t="shared" si="40"/>
        <v>-5284294.1074349852</v>
      </c>
      <c r="H163" s="6">
        <f t="shared" si="41"/>
        <v>-8.7260034904015188E-4</v>
      </c>
      <c r="J163" s="9">
        <f t="shared" si="42"/>
        <v>10523.6609779561</v>
      </c>
      <c r="K163" s="8">
        <f t="shared" si="32"/>
        <v>-10522.279710913765</v>
      </c>
      <c r="L163" s="9">
        <f t="shared" si="33"/>
        <v>-4.0200384935791743E-6</v>
      </c>
      <c r="M163" s="9">
        <f t="shared" si="43"/>
        <v>999997.52080274455</v>
      </c>
      <c r="O163" s="11">
        <f t="shared" si="44"/>
        <v>-306392.28682591522</v>
      </c>
      <c r="P163" s="11">
        <f t="shared" si="34"/>
        <v>-2739331.927559271</v>
      </c>
      <c r="Q163" s="11">
        <f t="shared" si="35"/>
        <v>6.6697212564440205E-4</v>
      </c>
      <c r="R163" s="11">
        <f t="shared" si="45"/>
        <v>695857.70001424733</v>
      </c>
      <c r="U163" s="12">
        <f t="shared" si="46"/>
        <v>-1011574.5184129744</v>
      </c>
      <c r="V163" s="12">
        <f t="shared" si="46"/>
        <v>-8034148.3147051698</v>
      </c>
      <c r="W163" s="12">
        <f t="shared" si="36"/>
        <v>-2.0964826188932901E-4</v>
      </c>
      <c r="X163" s="12">
        <f t="shared" si="47"/>
        <v>1695855.2208169918</v>
      </c>
      <c r="Y163" s="4"/>
    </row>
    <row r="164" spans="1:25">
      <c r="A164" s="2">
        <f t="shared" si="37"/>
        <v>0.3</v>
      </c>
      <c r="B164" s="2">
        <f t="shared" si="38"/>
        <v>1.1469999999999838</v>
      </c>
      <c r="C164" s="4">
        <v>0</v>
      </c>
      <c r="D164" s="4"/>
      <c r="E164" s="4"/>
      <c r="F164" s="6">
        <f t="shared" si="39"/>
        <v>-719687.2323007182</v>
      </c>
      <c r="G164" s="7">
        <f t="shared" si="40"/>
        <v>-5280312.7676992817</v>
      </c>
      <c r="H164" s="6">
        <f t="shared" si="41"/>
        <v>-8.7183958151701316E-4</v>
      </c>
      <c r="J164" s="9">
        <f t="shared" si="42"/>
        <v>10505.320198948139</v>
      </c>
      <c r="K164" s="8">
        <f t="shared" si="32"/>
        <v>-10504.14117057441</v>
      </c>
      <c r="L164" s="9">
        <f t="shared" si="33"/>
        <v>-4.0165340893977818E-6</v>
      </c>
      <c r="M164" s="9">
        <f t="shared" si="43"/>
        <v>999997.88379522657</v>
      </c>
      <c r="O164" s="11">
        <f t="shared" si="44"/>
        <v>-307141.58408825612</v>
      </c>
      <c r="P164" s="11">
        <f t="shared" si="34"/>
        <v>-2733274.3621206651</v>
      </c>
      <c r="Q164" s="11">
        <f t="shared" si="35"/>
        <v>6.6677630956428024E-4</v>
      </c>
      <c r="R164" s="11">
        <f t="shared" si="45"/>
        <v>694645.20411884284</v>
      </c>
      <c r="U164" s="12">
        <f t="shared" si="46"/>
        <v>-1016323.4961900262</v>
      </c>
      <c r="V164" s="12">
        <f t="shared" si="46"/>
        <v>-8024091.2709905207</v>
      </c>
      <c r="W164" s="12">
        <f t="shared" si="36"/>
        <v>-2.0907980604213065E-4</v>
      </c>
      <c r="X164" s="12">
        <f t="shared" si="47"/>
        <v>1694643.0879140694</v>
      </c>
      <c r="Y164" s="4"/>
    </row>
    <row r="165" spans="1:25">
      <c r="A165" s="2">
        <f t="shared" si="37"/>
        <v>0.3</v>
      </c>
      <c r="B165" s="2">
        <f t="shared" si="38"/>
        <v>1.1479999999999837</v>
      </c>
      <c r="C165" s="4">
        <v>0</v>
      </c>
      <c r="D165" s="4"/>
      <c r="E165" s="4"/>
      <c r="F165" s="6">
        <f t="shared" si="39"/>
        <v>-723658.17237060878</v>
      </c>
      <c r="G165" s="7">
        <f t="shared" si="40"/>
        <v>-5276341.8276293911</v>
      </c>
      <c r="H165" s="6">
        <f t="shared" si="41"/>
        <v>-8.7108013937283466E-4</v>
      </c>
      <c r="J165" s="9">
        <f t="shared" si="42"/>
        <v>10487.027165064506</v>
      </c>
      <c r="K165" s="8">
        <f t="shared" si="32"/>
        <v>-10486.021767468623</v>
      </c>
      <c r="L165" s="9">
        <f t="shared" si="33"/>
        <v>-4.0130357284979609E-6</v>
      </c>
      <c r="M165" s="9">
        <f t="shared" si="43"/>
        <v>999998.1954402125</v>
      </c>
      <c r="O165" s="11">
        <f t="shared" si="44"/>
        <v>-307878.39810081595</v>
      </c>
      <c r="P165" s="11">
        <f t="shared" si="34"/>
        <v>-2727243.1200111751</v>
      </c>
      <c r="Q165" s="11">
        <f t="shared" si="35"/>
        <v>6.6657982807800573E-4</v>
      </c>
      <c r="R165" s="11">
        <f t="shared" si="45"/>
        <v>693435.82933184109</v>
      </c>
      <c r="U165" s="12">
        <f t="shared" si="46"/>
        <v>-1021049.5433063603</v>
      </c>
      <c r="V165" s="12">
        <f t="shared" si="46"/>
        <v>-8014070.9694080353</v>
      </c>
      <c r="W165" s="12">
        <f t="shared" si="36"/>
        <v>-2.0851334702332686E-4</v>
      </c>
      <c r="X165" s="12">
        <f t="shared" si="47"/>
        <v>1693434.0247720536</v>
      </c>
      <c r="Y165" s="4"/>
    </row>
    <row r="166" spans="1:25">
      <c r="A166" s="2">
        <f t="shared" si="37"/>
        <v>0.3</v>
      </c>
      <c r="B166" s="2">
        <f t="shared" si="38"/>
        <v>1.1489999999999836</v>
      </c>
      <c r="C166" s="4">
        <v>0</v>
      </c>
      <c r="D166" s="4"/>
      <c r="E166" s="4"/>
      <c r="F166" s="6">
        <f t="shared" si="39"/>
        <v>-727618.74896316114</v>
      </c>
      <c r="G166" s="7">
        <f t="shared" si="40"/>
        <v>-5272381.2510368386</v>
      </c>
      <c r="H166" s="6">
        <f t="shared" si="41"/>
        <v>-8.7032201914709686E-4</v>
      </c>
      <c r="J166" s="9">
        <f t="shared" si="42"/>
        <v>10468.78173324849</v>
      </c>
      <c r="K166" s="8">
        <f t="shared" si="32"/>
        <v>-10467.925251269246</v>
      </c>
      <c r="L166" s="9">
        <f t="shared" si="33"/>
        <v>-4.0095434038341143E-6</v>
      </c>
      <c r="M166" s="9">
        <f t="shared" si="43"/>
        <v>999998.46272465261</v>
      </c>
      <c r="O166" s="11">
        <f t="shared" si="44"/>
        <v>-308602.81802786881</v>
      </c>
      <c r="P166" s="11">
        <f t="shared" si="34"/>
        <v>-2721238.0673723849</v>
      </c>
      <c r="Q166" s="11">
        <f t="shared" si="35"/>
        <v>6.6638268642244545E-4</v>
      </c>
      <c r="R166" s="11">
        <f t="shared" si="45"/>
        <v>692229.57101386064</v>
      </c>
      <c r="U166" s="12">
        <f t="shared" si="46"/>
        <v>-1025752.7852577814</v>
      </c>
      <c r="V166" s="12">
        <f t="shared" si="46"/>
        <v>-8004087.2436604928</v>
      </c>
      <c r="W166" s="12">
        <f t="shared" si="36"/>
        <v>-2.0794887612848552E-4</v>
      </c>
      <c r="X166" s="12">
        <f t="shared" si="47"/>
        <v>1692228.0337385132</v>
      </c>
      <c r="Y166" s="4"/>
    </row>
    <row r="167" spans="1:25">
      <c r="A167" s="2">
        <f t="shared" si="37"/>
        <v>0.3</v>
      </c>
      <c r="B167" s="2">
        <f t="shared" si="38"/>
        <v>1.1499999999999835</v>
      </c>
      <c r="C167" s="4">
        <v>0</v>
      </c>
      <c r="D167" s="4"/>
      <c r="E167" s="4"/>
      <c r="F167" s="6">
        <f t="shared" si="39"/>
        <v>-731568.99810957559</v>
      </c>
      <c r="G167" s="7">
        <f t="shared" si="40"/>
        <v>-5268431.0018904246</v>
      </c>
      <c r="H167" s="6">
        <f t="shared" si="41"/>
        <v>-8.6956521739131685E-4</v>
      </c>
      <c r="J167" s="9">
        <f t="shared" si="42"/>
        <v>10450.583757916482</v>
      </c>
      <c r="K167" s="8">
        <f t="shared" si="32"/>
        <v>-10449.854862458395</v>
      </c>
      <c r="L167" s="9">
        <f t="shared" si="33"/>
        <v>-4.0060571072012601E-6</v>
      </c>
      <c r="M167" s="9">
        <f t="shared" si="43"/>
        <v>999998.69172610086</v>
      </c>
      <c r="O167" s="11">
        <f t="shared" si="44"/>
        <v>-309314.93240803445</v>
      </c>
      <c r="P167" s="11">
        <f t="shared" si="34"/>
        <v>-2715259.0707182465</v>
      </c>
      <c r="Q167" s="11">
        <f t="shared" si="35"/>
        <v>6.6618488980105554E-4</v>
      </c>
      <c r="R167" s="11">
        <f t="shared" si="45"/>
        <v>691026.42374242807</v>
      </c>
      <c r="U167" s="12">
        <f t="shared" si="46"/>
        <v>-1030433.3467596936</v>
      </c>
      <c r="V167" s="12">
        <f t="shared" si="46"/>
        <v>-7994139.9274711292</v>
      </c>
      <c r="W167" s="12">
        <f t="shared" si="36"/>
        <v>-2.0738638469746252E-4</v>
      </c>
      <c r="X167" s="12">
        <f t="shared" si="47"/>
        <v>1691025.1154685291</v>
      </c>
      <c r="Y167" s="4"/>
    </row>
    <row r="168" spans="1:25">
      <c r="A168" s="2">
        <f t="shared" si="37"/>
        <v>0.3</v>
      </c>
      <c r="B168" s="2">
        <f t="shared" si="38"/>
        <v>1.1509999999999834</v>
      </c>
      <c r="C168" s="4">
        <v>0</v>
      </c>
      <c r="D168" s="4"/>
      <c r="E168" s="4"/>
      <c r="F168" s="6">
        <f t="shared" si="39"/>
        <v>-735508.95568459982</v>
      </c>
      <c r="G168" s="7">
        <f t="shared" si="40"/>
        <v>-5264491.0443153996</v>
      </c>
      <c r="H168" s="6">
        <f t="shared" si="41"/>
        <v>-8.6880973066899602E-4</v>
      </c>
      <c r="J168" s="9">
        <f t="shared" si="42"/>
        <v>10432.433091382074</v>
      </c>
      <c r="K168" s="8">
        <f t="shared" si="32"/>
        <v>-10431.813395351945</v>
      </c>
      <c r="L168" s="9">
        <f t="shared" si="33"/>
        <v>-4.0025768293935308E-6</v>
      </c>
      <c r="M168" s="9">
        <f t="shared" si="43"/>
        <v>999998.88772507419</v>
      </c>
      <c r="O168" s="11">
        <f t="shared" si="44"/>
        <v>-310014.82915898302</v>
      </c>
      <c r="P168" s="11">
        <f t="shared" si="34"/>
        <v>-2709305.9969864786</v>
      </c>
      <c r="Q168" s="11">
        <f t="shared" si="35"/>
        <v>6.6598644338410561E-4</v>
      </c>
      <c r="R168" s="11">
        <f t="shared" si="45"/>
        <v>689826.38141440065</v>
      </c>
      <c r="U168" s="12">
        <f t="shared" si="46"/>
        <v>-1035091.3517522007</v>
      </c>
      <c r="V168" s="12">
        <f t="shared" si="46"/>
        <v>-7984228.8546972303</v>
      </c>
      <c r="W168" s="12">
        <f t="shared" si="36"/>
        <v>-2.0682586411428392E-4</v>
      </c>
      <c r="X168" s="12">
        <f t="shared" si="47"/>
        <v>1689825.2691394747</v>
      </c>
      <c r="Y168" s="4"/>
    </row>
    <row r="169" spans="1:25">
      <c r="A169" s="2">
        <f t="shared" si="37"/>
        <v>0.3</v>
      </c>
      <c r="B169" s="2">
        <f t="shared" si="38"/>
        <v>1.1519999999999833</v>
      </c>
      <c r="C169" s="4">
        <v>0</v>
      </c>
      <c r="D169" s="4"/>
      <c r="E169" s="4"/>
      <c r="F169" s="6">
        <f t="shared" si="39"/>
        <v>-739438.65740734176</v>
      </c>
      <c r="G169" s="7">
        <f t="shared" si="40"/>
        <v>-5260561.3425926585</v>
      </c>
      <c r="H169" s="6">
        <f t="shared" si="41"/>
        <v>-8.6805555555556819E-4</v>
      </c>
      <c r="J169" s="9">
        <f t="shared" si="42"/>
        <v>10414.329584226616</v>
      </c>
      <c r="K169" s="8">
        <f t="shared" si="32"/>
        <v>-10413.803253807715</v>
      </c>
      <c r="L169" s="9">
        <f t="shared" si="33"/>
        <v>-3.9991025603429623E-6</v>
      </c>
      <c r="M169" s="9">
        <f t="shared" si="43"/>
        <v>999999.05530437641</v>
      </c>
      <c r="O169" s="11">
        <f t="shared" si="44"/>
        <v>-310702.59558210411</v>
      </c>
      <c r="P169" s="11">
        <f t="shared" si="34"/>
        <v>-2703378.7135833865</v>
      </c>
      <c r="Q169" s="11">
        <f t="shared" si="35"/>
        <v>6.657873523089016E-4</v>
      </c>
      <c r="R169" s="11">
        <f t="shared" si="45"/>
        <v>688629.43733648106</v>
      </c>
      <c r="U169" s="12">
        <f t="shared" si="46"/>
        <v>-1039726.9234052193</v>
      </c>
      <c r="V169" s="12">
        <f t="shared" si="46"/>
        <v>-7974353.859429853</v>
      </c>
      <c r="W169" s="12">
        <f t="shared" si="36"/>
        <v>-2.0626730580700959E-4</v>
      </c>
      <c r="X169" s="12">
        <f t="shared" si="47"/>
        <v>1688628.4926408576</v>
      </c>
      <c r="Y169" s="4"/>
    </row>
    <row r="170" spans="1:25">
      <c r="A170" s="2">
        <f t="shared" si="37"/>
        <v>0.3</v>
      </c>
      <c r="B170" s="2">
        <f t="shared" si="38"/>
        <v>1.1529999999999831</v>
      </c>
      <c r="C170" s="4">
        <v>0</v>
      </c>
      <c r="D170" s="4"/>
      <c r="E170" s="4"/>
      <c r="F170" s="6">
        <f t="shared" si="39"/>
        <v>-743358.13884208107</v>
      </c>
      <c r="G170" s="7">
        <f t="shared" si="40"/>
        <v>-5256641.8611579193</v>
      </c>
      <c r="H170" s="6">
        <f t="shared" si="41"/>
        <v>-8.6730268863834743E-4</v>
      </c>
      <c r="J170" s="9">
        <f t="shared" si="42"/>
        <v>10396.273085622573</v>
      </c>
      <c r="K170" s="8">
        <f t="shared" si="32"/>
        <v>-10395.826500401236</v>
      </c>
      <c r="L170" s="9">
        <f t="shared" si="33"/>
        <v>-3.995634289240884E-6</v>
      </c>
      <c r="M170" s="9">
        <f t="shared" si="43"/>
        <v>999999.19843678223</v>
      </c>
      <c r="O170" s="11">
        <f t="shared" si="44"/>
        <v>-311378.31836713327</v>
      </c>
      <c r="P170" s="11">
        <f t="shared" si="34"/>
        <v>-2697477.0884227925</v>
      </c>
      <c r="Q170" s="11">
        <f t="shared" si="35"/>
        <v>6.6558762168000677E-4</v>
      </c>
      <c r="R170" s="11">
        <f t="shared" si="45"/>
        <v>687435.58430509584</v>
      </c>
      <c r="U170" s="12">
        <f t="shared" si="46"/>
        <v>-1044340.1841235918</v>
      </c>
      <c r="V170" s="12">
        <f t="shared" si="46"/>
        <v>-7964514.7760811131</v>
      </c>
      <c r="W170" s="12">
        <f t="shared" si="36"/>
        <v>-2.0571070124758149E-4</v>
      </c>
      <c r="X170" s="12">
        <f t="shared" si="47"/>
        <v>1687434.7827418782</v>
      </c>
      <c r="Y170" s="4"/>
    </row>
    <row r="171" spans="1:25">
      <c r="A171" s="2">
        <f t="shared" si="37"/>
        <v>0.3</v>
      </c>
      <c r="B171" s="2">
        <f t="shared" si="38"/>
        <v>1.153999999999983</v>
      </c>
      <c r="C171" s="4">
        <v>0</v>
      </c>
      <c r="D171" s="4"/>
      <c r="E171" s="4"/>
      <c r="F171" s="6">
        <f t="shared" si="39"/>
        <v>-747267.43539907283</v>
      </c>
      <c r="G171" s="7">
        <f t="shared" si="40"/>
        <v>-5252732.5646009268</v>
      </c>
      <c r="H171" s="6">
        <f t="shared" si="41"/>
        <v>-8.6655112651647722E-4</v>
      </c>
      <c r="J171" s="9">
        <f t="shared" si="42"/>
        <v>10378.263443615311</v>
      </c>
      <c r="K171" s="8">
        <f t="shared" si="32"/>
        <v>-10377.884899778419</v>
      </c>
      <c r="L171" s="9">
        <f t="shared" si="33"/>
        <v>-3.9921720046439654E-6</v>
      </c>
      <c r="M171" s="9">
        <f t="shared" si="43"/>
        <v>999999.32056234404</v>
      </c>
      <c r="O171" s="11">
        <f t="shared" si="44"/>
        <v>-312042.08359674591</v>
      </c>
      <c r="P171" s="11">
        <f t="shared" si="34"/>
        <v>-2691600.9899597261</v>
      </c>
      <c r="Q171" s="11">
        <f t="shared" si="35"/>
        <v>6.6538725656946124E-4</v>
      </c>
      <c r="R171" s="11">
        <f t="shared" si="45"/>
        <v>686244.81467679166</v>
      </c>
      <c r="U171" s="12">
        <f t="shared" si="46"/>
        <v>-1048931.2555522034</v>
      </c>
      <c r="V171" s="12">
        <f t="shared" si="46"/>
        <v>-7954711.4394604312</v>
      </c>
      <c r="W171" s="12">
        <f t="shared" si="36"/>
        <v>-2.0515604195165999E-4</v>
      </c>
      <c r="X171" s="12">
        <f t="shared" si="47"/>
        <v>1686244.1352391357</v>
      </c>
      <c r="Y171" s="4"/>
    </row>
    <row r="172" spans="1:25">
      <c r="A172" s="2">
        <f t="shared" si="37"/>
        <v>0.3</v>
      </c>
      <c r="B172" s="2">
        <f t="shared" si="38"/>
        <v>1.1549999999999829</v>
      </c>
      <c r="C172" s="4">
        <v>0</v>
      </c>
      <c r="D172" s="4"/>
      <c r="E172" s="4"/>
      <c r="F172" s="6">
        <f t="shared" si="39"/>
        <v>-751166.58233534708</v>
      </c>
      <c r="G172" s="7">
        <f t="shared" si="40"/>
        <v>-5248833.4176646527</v>
      </c>
      <c r="H172" s="6">
        <f t="shared" si="41"/>
        <v>-8.6580086580087859E-4</v>
      </c>
      <c r="J172" s="9">
        <f t="shared" si="42"/>
        <v>10360.300505368295</v>
      </c>
      <c r="K172" s="8">
        <f t="shared" si="32"/>
        <v>-10359.979956825233</v>
      </c>
      <c r="L172" s="9">
        <f t="shared" si="33"/>
        <v>-3.9887156945667345E-6</v>
      </c>
      <c r="M172" s="9">
        <f t="shared" si="43"/>
        <v>999999.42465646123</v>
      </c>
      <c r="O172" s="11">
        <f t="shared" si="44"/>
        <v>-312693.97675110941</v>
      </c>
      <c r="P172" s="11">
        <f t="shared" si="34"/>
        <v>-2685750.2872194662</v>
      </c>
      <c r="Q172" s="11">
        <f t="shared" si="35"/>
        <v>6.6518626201699839E-4</v>
      </c>
      <c r="R172" s="11">
        <f t="shared" si="45"/>
        <v>685057.12043019489</v>
      </c>
      <c r="U172" s="12">
        <f t="shared" si="46"/>
        <v>-1053500.2585810882</v>
      </c>
      <c r="V172" s="12">
        <f t="shared" si="46"/>
        <v>-7944943.6848409437</v>
      </c>
      <c r="W172" s="12">
        <f t="shared" si="36"/>
        <v>-2.0460331947844699E-4</v>
      </c>
      <c r="X172" s="12">
        <f t="shared" si="47"/>
        <v>1685056.5450866562</v>
      </c>
      <c r="Y172" s="4"/>
    </row>
    <row r="173" spans="1:25">
      <c r="A173" s="2">
        <f t="shared" si="37"/>
        <v>0.3</v>
      </c>
      <c r="B173" s="2">
        <f t="shared" si="38"/>
        <v>1.1559999999999828</v>
      </c>
      <c r="C173" s="4">
        <v>0</v>
      </c>
      <c r="D173" s="4"/>
      <c r="E173" s="4"/>
      <c r="F173" s="6">
        <f t="shared" si="39"/>
        <v>-755055.61475550395</v>
      </c>
      <c r="G173" s="7">
        <f t="shared" si="40"/>
        <v>-5244944.3852444952</v>
      </c>
      <c r="H173" s="6">
        <f t="shared" si="41"/>
        <v>-8.6505190311419978E-4</v>
      </c>
      <c r="J173" s="9">
        <f t="shared" si="42"/>
        <v>10342.384117376088</v>
      </c>
      <c r="K173" s="8">
        <f t="shared" si="32"/>
        <v>-10342.112950229925</v>
      </c>
      <c r="L173" s="9">
        <f t="shared" si="33"/>
        <v>-3.9852653465621936E-6</v>
      </c>
      <c r="M173" s="9">
        <f t="shared" si="43"/>
        <v>999999.51328973763</v>
      </c>
      <c r="O173" s="11">
        <f t="shared" si="44"/>
        <v>-313334.08271239849</v>
      </c>
      <c r="P173" s="11">
        <f t="shared" si="34"/>
        <v>-2679924.8498224351</v>
      </c>
      <c r="Q173" s="11">
        <f t="shared" si="35"/>
        <v>6.6498464303026302E-4</v>
      </c>
      <c r="R173" s="11">
        <f t="shared" si="45"/>
        <v>683872.49322046596</v>
      </c>
      <c r="U173" s="12">
        <f t="shared" si="46"/>
        <v>-1058047.3133505264</v>
      </c>
      <c r="V173" s="12">
        <f t="shared" si="46"/>
        <v>-7935211.3480171598</v>
      </c>
      <c r="W173" s="12">
        <f t="shared" si="36"/>
        <v>-2.0405252543049895E-4</v>
      </c>
      <c r="X173" s="12">
        <f t="shared" si="47"/>
        <v>1683872.0065102037</v>
      </c>
      <c r="Y173" s="4"/>
    </row>
    <row r="174" spans="1:25">
      <c r="A174" s="2">
        <f t="shared" si="37"/>
        <v>0.3</v>
      </c>
      <c r="B174" s="2">
        <f t="shared" si="38"/>
        <v>1.1569999999999827</v>
      </c>
      <c r="C174" s="4">
        <v>0</v>
      </c>
      <c r="D174" s="4"/>
      <c r="E174" s="4"/>
      <c r="F174" s="6">
        <f t="shared" si="39"/>
        <v>-758934.56761250377</v>
      </c>
      <c r="G174" s="7">
        <f t="shared" si="40"/>
        <v>-5241065.4323874963</v>
      </c>
      <c r="H174" s="6">
        <f t="shared" si="41"/>
        <v>-8.6430423509076487E-4</v>
      </c>
      <c r="J174" s="9">
        <f t="shared" si="42"/>
        <v>10324.514125649219</v>
      </c>
      <c r="K174" s="8">
        <f t="shared" si="32"/>
        <v>-10324.284961955915</v>
      </c>
      <c r="L174" s="9">
        <f t="shared" si="33"/>
        <v>-3.9818209477919889E-6</v>
      </c>
      <c r="M174" s="9">
        <f t="shared" si="43"/>
        <v>999999.58868055046</v>
      </c>
      <c r="O174" s="11">
        <f t="shared" si="44"/>
        <v>-313962.48576927668</v>
      </c>
      <c r="P174" s="11">
        <f t="shared" si="34"/>
        <v>-2674124.5480054314</v>
      </c>
      <c r="Q174" s="11">
        <f t="shared" si="35"/>
        <v>6.6478240458502417E-4</v>
      </c>
      <c r="R174" s="11">
        <f t="shared" si="45"/>
        <v>682690.9244270958</v>
      </c>
      <c r="U174" s="12">
        <f t="shared" si="46"/>
        <v>-1062572.5392561313</v>
      </c>
      <c r="V174" s="12">
        <f t="shared" si="46"/>
        <v>-7925514.2653548839</v>
      </c>
      <c r="W174" s="12">
        <f t="shared" si="36"/>
        <v>-2.0350365145353267E-4</v>
      </c>
      <c r="X174" s="12">
        <f t="shared" si="47"/>
        <v>1682690.5131076463</v>
      </c>
      <c r="Y174" s="4"/>
    </row>
    <row r="175" spans="1:25">
      <c r="A175" s="2">
        <f t="shared" si="37"/>
        <v>0.3</v>
      </c>
      <c r="B175" s="2">
        <f t="shared" si="38"/>
        <v>1.1579999999999826</v>
      </c>
      <c r="C175" s="4">
        <v>0</v>
      </c>
      <c r="D175" s="4"/>
      <c r="E175" s="4"/>
      <c r="F175" s="6">
        <f t="shared" si="39"/>
        <v>-762803.47570845298</v>
      </c>
      <c r="G175" s="7">
        <f t="shared" si="40"/>
        <v>-5237196.524291547</v>
      </c>
      <c r="H175" s="6">
        <f t="shared" si="41"/>
        <v>-8.635578583765242E-4</v>
      </c>
      <c r="J175" s="9">
        <f t="shared" si="42"/>
        <v>10306.690375874192</v>
      </c>
      <c r="K175" s="8">
        <f t="shared" si="32"/>
        <v>-10306.496903090543</v>
      </c>
      <c r="L175" s="9">
        <f t="shared" si="33"/>
        <v>-3.978382485087378E-6</v>
      </c>
      <c r="M175" s="9">
        <f t="shared" si="43"/>
        <v>999999.65274115757</v>
      </c>
      <c r="O175" s="11">
        <f t="shared" si="44"/>
        <v>-314579.26962133654</v>
      </c>
      <c r="P175" s="11">
        <f t="shared" si="34"/>
        <v>-2668349.2526396094</v>
      </c>
      <c r="Q175" s="11">
        <f t="shared" si="35"/>
        <v>6.6457955162538935E-4</v>
      </c>
      <c r="R175" s="11">
        <f t="shared" si="45"/>
        <v>681512.40519579966</v>
      </c>
      <c r="U175" s="12">
        <f t="shared" si="46"/>
        <v>-1067076.0549539153</v>
      </c>
      <c r="V175" s="12">
        <f t="shared" si="46"/>
        <v>-7915852.2738342471</v>
      </c>
      <c r="W175" s="12">
        <f t="shared" si="36"/>
        <v>-2.0295668923622225E-4</v>
      </c>
      <c r="X175" s="12">
        <f t="shared" si="47"/>
        <v>1681512.0579369571</v>
      </c>
      <c r="Y175" s="4"/>
    </row>
    <row r="176" spans="1:25">
      <c r="A176" s="2">
        <f t="shared" si="37"/>
        <v>0.3</v>
      </c>
      <c r="B176" s="2">
        <f t="shared" si="38"/>
        <v>1.1589999999999825</v>
      </c>
      <c r="C176" s="4">
        <v>0</v>
      </c>
      <c r="D176" s="4"/>
      <c r="E176" s="4"/>
      <c r="F176" s="6">
        <f t="shared" si="39"/>
        <v>-766662.37369538413</v>
      </c>
      <c r="G176" s="7">
        <f t="shared" si="40"/>
        <v>-5233337.6263046162</v>
      </c>
      <c r="H176" s="6">
        <f t="shared" si="41"/>
        <v>-8.6281276962900356E-4</v>
      </c>
      <c r="J176" s="9">
        <f t="shared" si="42"/>
        <v>10288.912713551956</v>
      </c>
      <c r="K176" s="8">
        <f t="shared" si="32"/>
        <v>-10288.749536485815</v>
      </c>
      <c r="L176" s="9">
        <f t="shared" si="33"/>
        <v>-3.9749499450021795E-6</v>
      </c>
      <c r="M176" s="9">
        <f t="shared" si="43"/>
        <v>999999.7071180864</v>
      </c>
      <c r="O176" s="11">
        <f t="shared" si="44"/>
        <v>-315184.51738350926</v>
      </c>
      <c r="P176" s="11">
        <f t="shared" si="34"/>
        <v>-2662598.8352456004</v>
      </c>
      <c r="Q176" s="11">
        <f t="shared" si="35"/>
        <v>6.6437608906401479E-4</v>
      </c>
      <c r="R176" s="11">
        <f t="shared" si="45"/>
        <v>680336.92647518625</v>
      </c>
      <c r="U176" s="12">
        <f t="shared" si="46"/>
        <v>-1071557.9783653414</v>
      </c>
      <c r="V176" s="12">
        <f t="shared" si="46"/>
        <v>-7906225.2110867025</v>
      </c>
      <c r="W176" s="12">
        <f t="shared" si="36"/>
        <v>-2.02411630509991E-4</v>
      </c>
      <c r="X176" s="12">
        <f t="shared" si="47"/>
        <v>1680336.6335932727</v>
      </c>
      <c r="Y176" s="4"/>
    </row>
    <row r="177" spans="1:25">
      <c r="A177" s="2">
        <f t="shared" si="37"/>
        <v>0.3</v>
      </c>
      <c r="B177" s="2">
        <f t="shared" si="38"/>
        <v>1.1599999999999824</v>
      </c>
      <c r="C177" s="4">
        <v>0</v>
      </c>
      <c r="D177" s="4"/>
      <c r="E177" s="4"/>
      <c r="F177" s="6">
        <f t="shared" si="39"/>
        <v>-770511.29607603233</v>
      </c>
      <c r="G177" s="7">
        <f t="shared" si="40"/>
        <v>-5229488.7039239677</v>
      </c>
      <c r="H177" s="6">
        <f t="shared" si="41"/>
        <v>-8.6206896551725449E-4</v>
      </c>
      <c r="J177" s="9">
        <f t="shared" si="42"/>
        <v>10271.180984117402</v>
      </c>
      <c r="K177" s="8">
        <f t="shared" si="32"/>
        <v>-10271.043496563969</v>
      </c>
      <c r="L177" s="9">
        <f t="shared" si="33"/>
        <v>-3.971523313858668E-6</v>
      </c>
      <c r="M177" s="9">
        <f t="shared" si="43"/>
        <v>999999.75322746823</v>
      </c>
      <c r="O177" s="11">
        <f t="shared" si="44"/>
        <v>-315778.31159043248</v>
      </c>
      <c r="P177" s="11">
        <f t="shared" si="34"/>
        <v>-2656873.1680060918</v>
      </c>
      <c r="Q177" s="11">
        <f t="shared" si="35"/>
        <v>6.6417202178231693E-4</v>
      </c>
      <c r="R177" s="11">
        <f t="shared" si="45"/>
        <v>679164.47904880962</v>
      </c>
      <c r="U177" s="12">
        <f t="shared" si="46"/>
        <v>-1076018.4266823474</v>
      </c>
      <c r="V177" s="12">
        <f t="shared" si="46"/>
        <v>-7896632.9154266231</v>
      </c>
      <c r="W177" s="12">
        <f t="shared" si="36"/>
        <v>-2.0186846704879624E-4</v>
      </c>
      <c r="X177" s="12">
        <f t="shared" si="47"/>
        <v>1679164.2322762778</v>
      </c>
      <c r="Y177" s="4"/>
    </row>
    <row r="178" spans="1:25">
      <c r="A178" s="2">
        <f t="shared" si="37"/>
        <v>0.3</v>
      </c>
      <c r="B178" s="2">
        <f t="shared" si="38"/>
        <v>1.1609999999999823</v>
      </c>
      <c r="C178" s="4">
        <v>0</v>
      </c>
      <c r="D178" s="4"/>
      <c r="E178" s="4"/>
      <c r="F178" s="6">
        <f t="shared" si="39"/>
        <v>-774350.27720460494</v>
      </c>
      <c r="G178" s="7">
        <f t="shared" si="40"/>
        <v>-5225649.7227953952</v>
      </c>
      <c r="H178" s="6">
        <f t="shared" si="41"/>
        <v>-8.6132644272180468E-4</v>
      </c>
      <c r="J178" s="9">
        <f t="shared" si="42"/>
        <v>10253.495033042314</v>
      </c>
      <c r="K178" s="8">
        <f t="shared" si="32"/>
        <v>-10253.3793066211</v>
      </c>
      <c r="L178" s="9">
        <f t="shared" si="33"/>
        <v>-3.9681025777873151E-6</v>
      </c>
      <c r="M178" s="9">
        <f t="shared" si="43"/>
        <v>999999.79228591057</v>
      </c>
      <c r="O178" s="11">
        <f t="shared" si="44"/>
        <v>-316360.73420078726</v>
      </c>
      <c r="P178" s="11">
        <f t="shared" si="34"/>
        <v>-2651172.1237761849</v>
      </c>
      <c r="Q178" s="11">
        <f t="shared" si="35"/>
        <v>6.6396735463067856E-4</v>
      </c>
      <c r="R178" s="11">
        <f t="shared" si="45"/>
        <v>677995.05356314557</v>
      </c>
      <c r="U178" s="12">
        <f t="shared" si="46"/>
        <v>-1080457.5163723498</v>
      </c>
      <c r="V178" s="12">
        <f t="shared" si="46"/>
        <v>-7887075.2258782014</v>
      </c>
      <c r="W178" s="12">
        <f t="shared" si="36"/>
        <v>-2.0132719066891344E-4</v>
      </c>
      <c r="X178" s="12">
        <f t="shared" si="47"/>
        <v>1677994.8458490563</v>
      </c>
      <c r="Y178" s="4"/>
    </row>
    <row r="179" spans="1:25">
      <c r="A179" s="2">
        <f t="shared" si="37"/>
        <v>0.3</v>
      </c>
      <c r="B179" s="2">
        <f t="shared" si="38"/>
        <v>1.1619999999999822</v>
      </c>
      <c r="C179" s="4">
        <v>0</v>
      </c>
      <c r="D179" s="4"/>
      <c r="E179" s="4"/>
      <c r="F179" s="6">
        <f t="shared" si="39"/>
        <v>-778179.35128755099</v>
      </c>
      <c r="G179" s="7">
        <f t="shared" si="40"/>
        <v>-5221820.6487124488</v>
      </c>
      <c r="H179" s="6">
        <f t="shared" si="41"/>
        <v>-8.6058519793460878E-4</v>
      </c>
      <c r="J179" s="9">
        <f t="shared" si="42"/>
        <v>10235.854705923952</v>
      </c>
      <c r="K179" s="8">
        <f t="shared" si="32"/>
        <v>-10235.757393925276</v>
      </c>
      <c r="L179" s="9">
        <f t="shared" si="33"/>
        <v>-3.9646877227611502E-6</v>
      </c>
      <c r="M179" s="9">
        <f t="shared" si="43"/>
        <v>999999.82533743826</v>
      </c>
      <c r="O179" s="11">
        <f t="shared" si="44"/>
        <v>-316931.86660159612</v>
      </c>
      <c r="P179" s="11">
        <f t="shared" si="34"/>
        <v>-2645495.5760917868</v>
      </c>
      <c r="Q179" s="11">
        <f t="shared" si="35"/>
        <v>6.6376209242865808E-4</v>
      </c>
      <c r="R179" s="11">
        <f t="shared" si="45"/>
        <v>676828.64055197628</v>
      </c>
      <c r="U179" s="12">
        <f t="shared" si="46"/>
        <v>-1084875.3631832232</v>
      </c>
      <c r="V179" s="12">
        <f t="shared" si="46"/>
        <v>-7877551.9821981611</v>
      </c>
      <c r="W179" s="12">
        <f t="shared" si="36"/>
        <v>-2.007877932287119E-4</v>
      </c>
      <c r="X179" s="12">
        <f t="shared" si="47"/>
        <v>1676828.4658894145</v>
      </c>
      <c r="Y179" s="4"/>
    </row>
    <row r="180" spans="1:25">
      <c r="A180" s="2">
        <f t="shared" si="37"/>
        <v>0.3</v>
      </c>
      <c r="B180" s="2">
        <f t="shared" si="38"/>
        <v>1.162999999999982</v>
      </c>
      <c r="C180" s="4">
        <v>0</v>
      </c>
      <c r="D180" s="4"/>
      <c r="E180" s="4"/>
      <c r="F180" s="6">
        <f t="shared" si="39"/>
        <v>-781998.55238432018</v>
      </c>
      <c r="G180" s="7">
        <f t="shared" si="40"/>
        <v>-5218001.4476156803</v>
      </c>
      <c r="H180" s="6">
        <f t="shared" si="41"/>
        <v>-8.5984522785899863E-4</v>
      </c>
      <c r="J180" s="9">
        <f t="shared" si="42"/>
        <v>10218.259848561049</v>
      </c>
      <c r="K180" s="8">
        <f t="shared" si="32"/>
        <v>-10218.178102873831</v>
      </c>
      <c r="L180" s="9">
        <f t="shared" si="33"/>
        <v>-3.9612787346254396E-6</v>
      </c>
      <c r="M180" s="9">
        <f t="shared" si="43"/>
        <v>999999.85327697173</v>
      </c>
      <c r="O180" s="11">
        <f t="shared" si="44"/>
        <v>-317491.78961248935</v>
      </c>
      <c r="P180" s="11">
        <f t="shared" si="34"/>
        <v>-2639843.3991762837</v>
      </c>
      <c r="Q180" s="11">
        <f t="shared" si="35"/>
        <v>6.6355623996519316E-4</v>
      </c>
      <c r="R180" s="11">
        <f t="shared" si="45"/>
        <v>675665.2304576129</v>
      </c>
      <c r="U180" s="12">
        <f t="shared" si="46"/>
        <v>-1089272.0821482486</v>
      </c>
      <c r="V180" s="12">
        <f t="shared" si="46"/>
        <v>-7868063.0248948373</v>
      </c>
      <c r="W180" s="12">
        <f t="shared" si="36"/>
        <v>-2.0025026662843094E-4</v>
      </c>
      <c r="X180" s="12">
        <f t="shared" si="47"/>
        <v>1675665.0837345845</v>
      </c>
      <c r="Y180" s="4"/>
    </row>
    <row r="181" spans="1:25">
      <c r="A181" s="2">
        <f t="shared" si="37"/>
        <v>0.3</v>
      </c>
      <c r="B181" s="2">
        <f t="shared" si="38"/>
        <v>1.1639999999999819</v>
      </c>
      <c r="C181" s="4">
        <v>0</v>
      </c>
      <c r="D181" s="4"/>
      <c r="E181" s="4"/>
      <c r="F181" s="6">
        <f t="shared" si="39"/>
        <v>-785807.91440812196</v>
      </c>
      <c r="G181" s="7">
        <f t="shared" si="40"/>
        <v>-5214192.0855918778</v>
      </c>
      <c r="H181" s="6">
        <f t="shared" si="41"/>
        <v>-8.5910652920963531E-4</v>
      </c>
      <c r="J181" s="9">
        <f t="shared" si="42"/>
        <v>10200.710307018926</v>
      </c>
      <c r="K181" s="8">
        <f t="shared" si="32"/>
        <v>-10200.6417064446</v>
      </c>
      <c r="L181" s="9">
        <f t="shared" si="33"/>
        <v>-3.957875599123283E-6</v>
      </c>
      <c r="M181" s="9">
        <f t="shared" si="43"/>
        <v>999999.87687076395</v>
      </c>
      <c r="O181" s="11">
        <f t="shared" si="44"/>
        <v>-318040.58348993404</v>
      </c>
      <c r="P181" s="11">
        <f t="shared" si="34"/>
        <v>-2634215.4679457075</v>
      </c>
      <c r="Q181" s="11">
        <f t="shared" si="35"/>
        <v>6.6334980199880475E-4</v>
      </c>
      <c r="R181" s="11">
        <f t="shared" si="45"/>
        <v>674504.81364934042</v>
      </c>
      <c r="U181" s="12">
        <f t="shared" si="46"/>
        <v>-1093647.7875910371</v>
      </c>
      <c r="V181" s="12">
        <f t="shared" si="46"/>
        <v>-7858608.1952440301</v>
      </c>
      <c r="W181" s="12">
        <f t="shared" si="36"/>
        <v>-1.997146028099539E-4</v>
      </c>
      <c r="X181" s="12">
        <f t="shared" si="47"/>
        <v>1674504.6905201045</v>
      </c>
      <c r="Y181" s="4"/>
    </row>
    <row r="182" spans="1:25">
      <c r="A182" s="2">
        <f t="shared" si="37"/>
        <v>0.3</v>
      </c>
      <c r="B182" s="2">
        <f t="shared" si="38"/>
        <v>1.1649999999999818</v>
      </c>
      <c r="C182" s="4">
        <v>0</v>
      </c>
      <c r="D182" s="4"/>
      <c r="E182" s="4"/>
      <c r="F182" s="6">
        <f t="shared" si="39"/>
        <v>-789607.47112667863</v>
      </c>
      <c r="G182" s="7">
        <f t="shared" si="40"/>
        <v>-5210392.5288733216</v>
      </c>
      <c r="H182" s="6">
        <f t="shared" si="41"/>
        <v>-8.5836909871245975E-4</v>
      </c>
      <c r="J182" s="9">
        <f t="shared" si="42"/>
        <v>10183.205927685112</v>
      </c>
      <c r="K182" s="8">
        <f t="shared" si="32"/>
        <v>-10183.148416149847</v>
      </c>
      <c r="L182" s="9">
        <f t="shared" si="33"/>
        <v>-3.9544783019176577E-6</v>
      </c>
      <c r="M182" s="9">
        <f t="shared" si="43"/>
        <v>999999.89677416743</v>
      </c>
      <c r="O182" s="11">
        <f t="shared" si="44"/>
        <v>-318578.32793142961</v>
      </c>
      <c r="P182" s="11">
        <f t="shared" si="34"/>
        <v>-2628611.6580125773</v>
      </c>
      <c r="Q182" s="11">
        <f t="shared" si="35"/>
        <v>6.6314278325780044E-4</v>
      </c>
      <c r="R182" s="11">
        <f t="shared" si="45"/>
        <v>673347.38043942198</v>
      </c>
      <c r="U182" s="12">
        <f t="shared" si="46"/>
        <v>-1098002.5931304232</v>
      </c>
      <c r="V182" s="12">
        <f t="shared" si="46"/>
        <v>-7849187.3353020493</v>
      </c>
      <c r="W182" s="12">
        <f t="shared" si="36"/>
        <v>-1.9918079375657693E-4</v>
      </c>
      <c r="X182" s="12">
        <f t="shared" si="47"/>
        <v>1673347.2772135893</v>
      </c>
      <c r="Y182" s="4"/>
    </row>
    <row r="183" spans="1:25">
      <c r="A183" s="2">
        <f t="shared" si="37"/>
        <v>0.3</v>
      </c>
      <c r="B183" s="2">
        <f t="shared" si="38"/>
        <v>1.1659999999999817</v>
      </c>
      <c r="C183" s="4">
        <v>0</v>
      </c>
      <c r="D183" s="4"/>
      <c r="E183" s="4"/>
      <c r="F183" s="6">
        <f t="shared" si="39"/>
        <v>-793397.25616297231</v>
      </c>
      <c r="G183" s="7">
        <f t="shared" si="40"/>
        <v>-5206602.7438370278</v>
      </c>
      <c r="H183" s="6">
        <f t="shared" si="41"/>
        <v>-8.5763293310464465E-4</v>
      </c>
      <c r="J183" s="9">
        <f t="shared" si="42"/>
        <v>10165.746557316739</v>
      </c>
      <c r="K183" s="8">
        <f t="shared" si="32"/>
        <v>-10165.698390677942</v>
      </c>
      <c r="L183" s="9">
        <f t="shared" si="33"/>
        <v>-3.9510868286103781E-6</v>
      </c>
      <c r="M183" s="9">
        <f t="shared" si="43"/>
        <v>999999.91354705847</v>
      </c>
      <c r="O183" s="11">
        <f t="shared" si="44"/>
        <v>-319105.10207967047</v>
      </c>
      <c r="P183" s="11">
        <f t="shared" si="34"/>
        <v>-2623031.8456885968</v>
      </c>
      <c r="Q183" s="11">
        <f t="shared" si="35"/>
        <v>6.6293518844047375E-4</v>
      </c>
      <c r="R183" s="11">
        <f t="shared" si="45"/>
        <v>672192.92109696812</v>
      </c>
      <c r="U183" s="12">
        <f t="shared" si="46"/>
        <v>-1102336.6116853261</v>
      </c>
      <c r="V183" s="12">
        <f t="shared" si="46"/>
        <v>-7839800.2879163027</v>
      </c>
      <c r="W183" s="12">
        <f t="shared" si="36"/>
        <v>-1.9864883149278126E-4</v>
      </c>
      <c r="X183" s="12">
        <f t="shared" si="47"/>
        <v>1672192.8346440266</v>
      </c>
      <c r="Y183" s="4"/>
    </row>
    <row r="184" spans="1:25">
      <c r="A184" s="2">
        <f t="shared" si="37"/>
        <v>0.3</v>
      </c>
      <c r="B184" s="2">
        <f t="shared" si="38"/>
        <v>1.1669999999999816</v>
      </c>
      <c r="C184" s="4">
        <v>0</v>
      </c>
      <c r="D184" s="4"/>
      <c r="E184" s="4"/>
      <c r="F184" s="6">
        <f t="shared" si="39"/>
        <v>-797177.30299598991</v>
      </c>
      <c r="G184" s="7">
        <f t="shared" si="40"/>
        <v>-5202822.69700401</v>
      </c>
      <c r="H184" s="6">
        <f t="shared" si="41"/>
        <v>-8.5689802913454648E-4</v>
      </c>
      <c r="J184" s="9">
        <f t="shared" si="42"/>
        <v>10148.332043080785</v>
      </c>
      <c r="K184" s="8">
        <f t="shared" si="32"/>
        <v>-10148.291743386164</v>
      </c>
      <c r="L184" s="9">
        <f t="shared" si="33"/>
        <v>-3.9477011647583637E-6</v>
      </c>
      <c r="M184" s="9">
        <f t="shared" si="43"/>
        <v>999999.92766721477</v>
      </c>
      <c r="O184" s="11">
        <f t="shared" si="44"/>
        <v>-319620.98452667333</v>
      </c>
      <c r="P184" s="11">
        <f t="shared" si="34"/>
        <v>-2617475.9079863448</v>
      </c>
      <c r="Q184" s="11">
        <f t="shared" si="35"/>
        <v>6.6272702221530512E-4</v>
      </c>
      <c r="R184" s="11">
        <f t="shared" si="45"/>
        <v>671041.42585993209</v>
      </c>
      <c r="U184" s="12">
        <f t="shared" si="46"/>
        <v>-1106649.9554795825</v>
      </c>
      <c r="V184" s="12">
        <f t="shared" si="46"/>
        <v>-7830446.8967337403</v>
      </c>
      <c r="W184" s="12">
        <f t="shared" si="36"/>
        <v>-1.9811870808399969E-4</v>
      </c>
      <c r="X184" s="12">
        <f t="shared" si="47"/>
        <v>1671041.3535271469</v>
      </c>
      <c r="Y184" s="4"/>
    </row>
    <row r="185" spans="1:25">
      <c r="A185" s="2">
        <f t="shared" si="37"/>
        <v>0.3</v>
      </c>
      <c r="B185" s="2">
        <f t="shared" si="38"/>
        <v>1.1679999999999815</v>
      </c>
      <c r="C185" s="4">
        <v>0</v>
      </c>
      <c r="D185" s="4"/>
      <c r="E185" s="4"/>
      <c r="F185" s="6">
        <f t="shared" si="39"/>
        <v>-800947.64496146154</v>
      </c>
      <c r="G185" s="7">
        <f t="shared" si="40"/>
        <v>-5199052.3550385386</v>
      </c>
      <c r="H185" s="6">
        <f t="shared" si="41"/>
        <v>-8.5616438356165745E-4</v>
      </c>
      <c r="J185" s="9">
        <f t="shared" si="42"/>
        <v>10130.962232588248</v>
      </c>
      <c r="K185" s="8">
        <f t="shared" si="32"/>
        <v>-10130.928548788876</v>
      </c>
      <c r="L185" s="9">
        <f t="shared" si="33"/>
        <v>-3.944321295887629E-6</v>
      </c>
      <c r="M185" s="9">
        <f t="shared" si="43"/>
        <v>999999.93954189855</v>
      </c>
      <c r="O185" s="11">
        <f t="shared" si="44"/>
        <v>-320126.05331787071</v>
      </c>
      <c r="P185" s="11">
        <f t="shared" si="34"/>
        <v>-2611943.72262009</v>
      </c>
      <c r="Q185" s="11">
        <f t="shared" si="35"/>
        <v>6.6251828922115892E-4</v>
      </c>
      <c r="R185" s="11">
        <f t="shared" si="45"/>
        <v>669892.88494547119</v>
      </c>
      <c r="U185" s="12">
        <f t="shared" si="46"/>
        <v>-1110942.736046744</v>
      </c>
      <c r="V185" s="12">
        <f t="shared" si="46"/>
        <v>-7821127.0062074177</v>
      </c>
      <c r="W185" s="12">
        <f t="shared" si="36"/>
        <v>-1.9759041563638619E-4</v>
      </c>
      <c r="X185" s="12">
        <f t="shared" si="47"/>
        <v>1669892.8244873697</v>
      </c>
      <c r="Y185" s="4"/>
    </row>
    <row r="186" spans="1:25">
      <c r="A186" s="2">
        <f t="shared" si="37"/>
        <v>0.3</v>
      </c>
      <c r="B186" s="2">
        <f t="shared" si="38"/>
        <v>1.1689999999999814</v>
      </c>
      <c r="C186" s="4">
        <v>0</v>
      </c>
      <c r="D186" s="4"/>
      <c r="E186" s="4"/>
      <c r="F186" s="6">
        <f t="shared" si="39"/>
        <v>-804708.31525259709</v>
      </c>
      <c r="G186" s="7">
        <f t="shared" si="40"/>
        <v>-5195291.6847474026</v>
      </c>
      <c r="H186" s="6">
        <f t="shared" si="41"/>
        <v>-8.5543199315655767E-4</v>
      </c>
      <c r="J186" s="9">
        <f t="shared" si="42"/>
        <v>10113.636973922843</v>
      </c>
      <c r="K186" s="8">
        <f t="shared" si="32"/>
        <v>-10113.608848169879</v>
      </c>
      <c r="L186" s="9">
        <f t="shared" si="33"/>
        <v>-3.940947207505204E-6</v>
      </c>
      <c r="M186" s="9">
        <f t="shared" si="43"/>
        <v>999999.94951787929</v>
      </c>
      <c r="O186" s="11">
        <f t="shared" si="44"/>
        <v>-320620.38595617359</v>
      </c>
      <c r="P186" s="11">
        <f t="shared" si="34"/>
        <v>-2606435.1680058553</v>
      </c>
      <c r="Q186" s="11">
        <f t="shared" si="35"/>
        <v>6.6230899406748004E-4</v>
      </c>
      <c r="R186" s="11">
        <f t="shared" si="45"/>
        <v>668747.2885588801</v>
      </c>
      <c r="U186" s="12">
        <f t="shared" si="46"/>
        <v>-1115215.0642348479</v>
      </c>
      <c r="V186" s="12">
        <f t="shared" si="46"/>
        <v>-7811840.4616014278</v>
      </c>
      <c r="W186" s="12">
        <f t="shared" si="36"/>
        <v>-1.9706394629658279E-4</v>
      </c>
      <c r="X186" s="12">
        <f t="shared" si="47"/>
        <v>1668747.2380767595</v>
      </c>
      <c r="Y186" s="4"/>
    </row>
    <row r="187" spans="1:25">
      <c r="A187" s="2">
        <f t="shared" si="37"/>
        <v>0.3</v>
      </c>
      <c r="B187" s="2">
        <f t="shared" si="38"/>
        <v>1.1699999999999813</v>
      </c>
      <c r="C187" s="4">
        <v>0</v>
      </c>
      <c r="D187" s="4"/>
      <c r="E187" s="4"/>
      <c r="F187" s="6">
        <f t="shared" si="39"/>
        <v>-808459.34692081518</v>
      </c>
      <c r="G187" s="7">
        <f t="shared" si="40"/>
        <v>-5191540.6530791847</v>
      </c>
      <c r="H187" s="6">
        <f t="shared" si="41"/>
        <v>-8.5470085470086836E-4</v>
      </c>
      <c r="J187" s="9">
        <f t="shared" si="42"/>
        <v>10096.356115665272</v>
      </c>
      <c r="K187" s="8">
        <f t="shared" si="32"/>
        <v>-10096.332654429403</v>
      </c>
      <c r="L187" s="9">
        <f t="shared" si="33"/>
        <v>-3.9375788851093932E-6</v>
      </c>
      <c r="M187" s="9">
        <f t="shared" si="43"/>
        <v>999999.95789008948</v>
      </c>
      <c r="O187" s="11">
        <f t="shared" si="44"/>
        <v>-321104.05940599972</v>
      </c>
      <c r="P187" s="11">
        <f t="shared" si="34"/>
        <v>-2600950.1232608175</v>
      </c>
      <c r="Q187" s="11">
        <f t="shared" si="35"/>
        <v>6.6209914133448955E-4</v>
      </c>
      <c r="R187" s="11">
        <f t="shared" si="45"/>
        <v>667604.62690127874</v>
      </c>
      <c r="U187" s="12">
        <f t="shared" si="46"/>
        <v>-1119467.0502111497</v>
      </c>
      <c r="V187" s="12">
        <f t="shared" si="46"/>
        <v>-7802587.1089944318</v>
      </c>
      <c r="W187" s="12">
        <f t="shared" si="36"/>
        <v>-1.9653929225148822E-4</v>
      </c>
      <c r="X187" s="12">
        <f t="shared" si="47"/>
        <v>1667604.5847913683</v>
      </c>
      <c r="Y187" s="4"/>
    </row>
    <row r="188" spans="1:25">
      <c r="A188" s="2">
        <f t="shared" si="37"/>
        <v>0.3</v>
      </c>
      <c r="B188" s="2">
        <f t="shared" si="38"/>
        <v>1.1709999999999812</v>
      </c>
      <c r="C188" s="4">
        <v>0</v>
      </c>
      <c r="D188" s="4"/>
      <c r="E188" s="4"/>
      <c r="F188" s="6">
        <f t="shared" si="39"/>
        <v>-812200.77287647</v>
      </c>
      <c r="G188" s="7">
        <f t="shared" si="40"/>
        <v>-5187799.2271235297</v>
      </c>
      <c r="H188" s="6">
        <f t="shared" si="41"/>
        <v>-8.539709649872042E-4</v>
      </c>
      <c r="J188" s="9">
        <f t="shared" si="42"/>
        <v>10079.119506913386</v>
      </c>
      <c r="K188" s="8">
        <f t="shared" si="32"/>
        <v>-10079.099956266666</v>
      </c>
      <c r="L188" s="9">
        <f t="shared" si="33"/>
        <v>-3.9342163141984624E-6</v>
      </c>
      <c r="M188" s="9">
        <f t="shared" si="43"/>
        <v>999999.96490909555</v>
      </c>
      <c r="O188" s="11">
        <f t="shared" si="44"/>
        <v>-321577.1500972684</v>
      </c>
      <c r="P188" s="11">
        <f t="shared" si="34"/>
        <v>-2595488.4682021528</v>
      </c>
      <c r="Q188" s="11">
        <f t="shared" si="35"/>
        <v>6.6188873557337816E-4</v>
      </c>
      <c r="R188" s="11">
        <f t="shared" si="45"/>
        <v>666464.89017621754</v>
      </c>
      <c r="U188" s="12">
        <f t="shared" si="46"/>
        <v>-1123698.803466825</v>
      </c>
      <c r="V188" s="12">
        <f t="shared" si="46"/>
        <v>-7793366.7952819485</v>
      </c>
      <c r="W188" s="12">
        <f t="shared" si="36"/>
        <v>-1.9601644572802451E-4</v>
      </c>
      <c r="X188" s="12">
        <f t="shared" si="47"/>
        <v>1666464.8550853131</v>
      </c>
      <c r="Y188" s="4"/>
    </row>
    <row r="189" spans="1:25">
      <c r="A189" s="2">
        <f t="shared" si="37"/>
        <v>0.3</v>
      </c>
      <c r="B189" s="2">
        <f t="shared" si="38"/>
        <v>1.1719999999999811</v>
      </c>
      <c r="C189" s="4">
        <v>0</v>
      </c>
      <c r="D189" s="4"/>
      <c r="E189" s="4"/>
      <c r="F189" s="6">
        <f t="shared" si="39"/>
        <v>-815932.62588957266</v>
      </c>
      <c r="G189" s="7">
        <f t="shared" si="40"/>
        <v>-5184067.3741104277</v>
      </c>
      <c r="H189" s="6">
        <f t="shared" si="41"/>
        <v>-8.5324232081912641E-4</v>
      </c>
      <c r="J189" s="9">
        <f t="shared" si="42"/>
        <v>10061.926997299017</v>
      </c>
      <c r="K189" s="8">
        <f t="shared" si="32"/>
        <v>-10061.910721783343</v>
      </c>
      <c r="L189" s="9">
        <f t="shared" si="33"/>
        <v>-3.9308594802780855E-6</v>
      </c>
      <c r="M189" s="9">
        <f t="shared" si="43"/>
        <v>999999.970787536</v>
      </c>
      <c r="O189" s="11">
        <f t="shared" si="44"/>
        <v>-322039.73392936413</v>
      </c>
      <c r="P189" s="11">
        <f t="shared" si="34"/>
        <v>-2590050.0833453848</v>
      </c>
      <c r="Q189" s="11">
        <f t="shared" si="35"/>
        <v>6.6167778130649753E-4</v>
      </c>
      <c r="R189" s="11">
        <f t="shared" si="45"/>
        <v>665328.06859534141</v>
      </c>
      <c r="U189" s="12">
        <f t="shared" si="46"/>
        <v>-1127910.4328216377</v>
      </c>
      <c r="V189" s="12">
        <f t="shared" si="46"/>
        <v>-7784179.3681775965</v>
      </c>
      <c r="W189" s="12">
        <f t="shared" si="36"/>
        <v>-1.9549539899290692E-4</v>
      </c>
      <c r="X189" s="12">
        <f t="shared" si="47"/>
        <v>1665328.0393828773</v>
      </c>
      <c r="Y189" s="4"/>
    </row>
    <row r="190" spans="1:25">
      <c r="A190" s="2">
        <f t="shared" si="37"/>
        <v>0.3</v>
      </c>
      <c r="B190" s="2">
        <f t="shared" si="38"/>
        <v>1.1729999999999809</v>
      </c>
      <c r="C190" s="4">
        <v>0</v>
      </c>
      <c r="D190" s="4"/>
      <c r="E190" s="4"/>
      <c r="F190" s="6">
        <f t="shared" si="39"/>
        <v>-819654.93859051052</v>
      </c>
      <c r="G190" s="7">
        <f t="shared" si="40"/>
        <v>-5180345.0614094893</v>
      </c>
      <c r="H190" s="6">
        <f t="shared" si="41"/>
        <v>-8.5251491901109657E-4</v>
      </c>
      <c r="J190" s="9">
        <f t="shared" si="42"/>
        <v>10044.778437001867</v>
      </c>
      <c r="K190" s="8">
        <f t="shared" si="32"/>
        <v>-10044.764901584524</v>
      </c>
      <c r="L190" s="9">
        <f t="shared" si="33"/>
        <v>-3.9275083688676666E-6</v>
      </c>
      <c r="M190" s="9">
        <f t="shared" si="43"/>
        <v>999999.97570566123</v>
      </c>
      <c r="O190" s="11">
        <f t="shared" si="44"/>
        <v>-322491.88627506921</v>
      </c>
      <c r="P190" s="11">
        <f t="shared" si="34"/>
        <v>-2584634.8499023179</v>
      </c>
      <c r="Q190" s="11">
        <f t="shared" si="35"/>
        <v>6.6146628302755266E-4</v>
      </c>
      <c r="R190" s="11">
        <f t="shared" si="45"/>
        <v>664194.15238323237</v>
      </c>
      <c r="U190" s="12">
        <f t="shared" si="46"/>
        <v>-1132102.046428578</v>
      </c>
      <c r="V190" s="12">
        <f t="shared" si="46"/>
        <v>-7775024.6762133911</v>
      </c>
      <c r="W190" s="12">
        <f t="shared" si="36"/>
        <v>-1.9497614435241156E-4</v>
      </c>
      <c r="X190" s="12">
        <f t="shared" si="47"/>
        <v>1664194.1280888936</v>
      </c>
      <c r="Y190" s="4"/>
    </row>
    <row r="191" spans="1:25">
      <c r="A191" s="2">
        <f t="shared" si="37"/>
        <v>0.3</v>
      </c>
      <c r="B191" s="2">
        <f t="shared" si="38"/>
        <v>1.1739999999999808</v>
      </c>
      <c r="C191" s="4">
        <v>0</v>
      </c>
      <c r="D191" s="4"/>
      <c r="E191" s="4"/>
      <c r="F191" s="6">
        <f t="shared" si="39"/>
        <v>-823367.74347075797</v>
      </c>
      <c r="G191" s="7">
        <f t="shared" si="40"/>
        <v>-5176632.2565292427</v>
      </c>
      <c r="H191" s="6">
        <f t="shared" si="41"/>
        <v>-8.5178875638842956E-4</v>
      </c>
      <c r="J191" s="9">
        <f t="shared" si="42"/>
        <v>10027.673676760865</v>
      </c>
      <c r="K191" s="8">
        <f t="shared" si="32"/>
        <v>-10027.662431444312</v>
      </c>
      <c r="L191" s="9">
        <f t="shared" si="33"/>
        <v>-3.9241629655056887E-6</v>
      </c>
      <c r="M191" s="9">
        <f t="shared" si="43"/>
        <v>999999.97981609858</v>
      </c>
      <c r="O191" s="11">
        <f t="shared" si="44"/>
        <v>-322933.6819844626</v>
      </c>
      <c r="P191" s="11">
        <f t="shared" si="34"/>
        <v>-2579242.6497786101</v>
      </c>
      <c r="Q191" s="11">
        <f t="shared" si="35"/>
        <v>6.6125424520179074E-4</v>
      </c>
      <c r="R191" s="11">
        <f t="shared" si="45"/>
        <v>663063.13178154733</v>
      </c>
      <c r="U191" s="12">
        <f t="shared" si="46"/>
        <v>-1136273.7517784596</v>
      </c>
      <c r="V191" s="12">
        <f t="shared" si="46"/>
        <v>-7765902.5687392969</v>
      </c>
      <c r="W191" s="12">
        <f t="shared" si="36"/>
        <v>-1.9445867415214448E-4</v>
      </c>
      <c r="X191" s="12">
        <f t="shared" si="47"/>
        <v>1663063.111597646</v>
      </c>
      <c r="Y191" s="4"/>
    </row>
    <row r="192" spans="1:25">
      <c r="A192" s="2">
        <f t="shared" si="37"/>
        <v>0.3</v>
      </c>
      <c r="B192" s="2">
        <f t="shared" si="38"/>
        <v>1.1749999999999807</v>
      </c>
      <c r="C192" s="4">
        <v>0</v>
      </c>
      <c r="D192" s="4"/>
      <c r="E192" s="4"/>
      <c r="F192" s="6">
        <f t="shared" si="39"/>
        <v>-827071.07288358628</v>
      </c>
      <c r="G192" s="7">
        <f t="shared" si="40"/>
        <v>-5172928.9271164136</v>
      </c>
      <c r="H192" s="6">
        <f t="shared" si="41"/>
        <v>-8.5106382978724802E-4</v>
      </c>
      <c r="J192" s="9">
        <f t="shared" si="42"/>
        <v>10010.612567883409</v>
      </c>
      <c r="K192" s="8">
        <f t="shared" si="32"/>
        <v>-10010.603234593784</v>
      </c>
      <c r="L192" s="9">
        <f t="shared" si="33"/>
        <v>-3.9208232557542693E-6</v>
      </c>
      <c r="M192" s="9">
        <f t="shared" si="43"/>
        <v>999999.98324794171</v>
      </c>
      <c r="O192" s="11">
        <f t="shared" si="44"/>
        <v>-323365.19538878859</v>
      </c>
      <c r="P192" s="11">
        <f t="shared" si="34"/>
        <v>-2573873.3655710476</v>
      </c>
      <c r="Q192" s="11">
        <f t="shared" si="35"/>
        <v>6.6104167226618913E-4</v>
      </c>
      <c r="R192" s="11">
        <f t="shared" si="45"/>
        <v>661934.99705253879</v>
      </c>
      <c r="U192" s="12">
        <f t="shared" si="46"/>
        <v>-1140425.6557044915</v>
      </c>
      <c r="V192" s="12">
        <f t="shared" si="46"/>
        <v>-7756812.8959220555</v>
      </c>
      <c r="W192" s="12">
        <f t="shared" si="36"/>
        <v>-1.9394298077681318E-4</v>
      </c>
      <c r="X192" s="12">
        <f t="shared" si="47"/>
        <v>1661934.9803004805</v>
      </c>
      <c r="Y192" s="4"/>
    </row>
    <row r="193" spans="1:25">
      <c r="A193" s="2">
        <f t="shared" si="37"/>
        <v>0.3</v>
      </c>
      <c r="B193" s="2">
        <f t="shared" si="38"/>
        <v>1.1759999999999806</v>
      </c>
      <c r="C193" s="4">
        <v>0</v>
      </c>
      <c r="D193" s="4"/>
      <c r="E193" s="4"/>
      <c r="F193" s="6">
        <f t="shared" si="39"/>
        <v>-830764.95904477104</v>
      </c>
      <c r="G193" s="7">
        <f t="shared" si="40"/>
        <v>-5169235.0409552287</v>
      </c>
      <c r="H193" s="6">
        <f t="shared" si="41"/>
        <v>-8.5034013605443583E-4</v>
      </c>
      <c r="J193" s="9">
        <f t="shared" si="42"/>
        <v>9993.5949622526623</v>
      </c>
      <c r="K193" s="8">
        <f t="shared" si="32"/>
        <v>-9993.5872236829036</v>
      </c>
      <c r="L193" s="9">
        <f t="shared" si="33"/>
        <v>-3.9174892252029783E-6</v>
      </c>
      <c r="M193" s="9">
        <f t="shared" si="43"/>
        <v>999999.98611025943</v>
      </c>
      <c r="O193" s="11">
        <f t="shared" si="44"/>
        <v>-323786.50030429411</v>
      </c>
      <c r="P193" s="11">
        <f t="shared" si="34"/>
        <v>-2568526.8805645434</v>
      </c>
      <c r="Q193" s="11">
        <f t="shared" si="35"/>
        <v>6.6082856862964242E-4</v>
      </c>
      <c r="R193" s="11">
        <f t="shared" si="45"/>
        <v>660809.73848204571</v>
      </c>
      <c r="U193" s="12">
        <f t="shared" si="46"/>
        <v>-1144557.8643868126</v>
      </c>
      <c r="V193" s="12">
        <f t="shared" si="46"/>
        <v>-7747755.5087434556</v>
      </c>
      <c r="W193" s="12">
        <f t="shared" si="36"/>
        <v>-1.9342905664999639E-4</v>
      </c>
      <c r="X193" s="12">
        <f t="shared" si="47"/>
        <v>1660809.7245923053</v>
      </c>
      <c r="Y193" s="4"/>
    </row>
    <row r="194" spans="1:25">
      <c r="A194" s="2">
        <f t="shared" si="37"/>
        <v>0.3</v>
      </c>
      <c r="B194" s="2">
        <f t="shared" si="38"/>
        <v>1.1769999999999805</v>
      </c>
      <c r="C194" s="4">
        <v>0</v>
      </c>
      <c r="D194" s="4"/>
      <c r="E194" s="4"/>
      <c r="F194" s="6">
        <f t="shared" si="39"/>
        <v>-834449.43403328781</v>
      </c>
      <c r="G194" s="7">
        <f t="shared" si="40"/>
        <v>-5165550.5659667114</v>
      </c>
      <c r="H194" s="6">
        <f t="shared" si="41"/>
        <v>-8.496176720475927E-4</v>
      </c>
      <c r="J194" s="9">
        <f t="shared" si="42"/>
        <v>9976.6207123334189</v>
      </c>
      <c r="K194" s="8">
        <f t="shared" si="32"/>
        <v>-9976.6143024601006</v>
      </c>
      <c r="L194" s="9">
        <f t="shared" si="33"/>
        <v>-3.9141608594720804E-6</v>
      </c>
      <c r="M194" s="9">
        <f t="shared" si="43"/>
        <v>999999.98849509924</v>
      </c>
      <c r="O194" s="11">
        <f t="shared" si="44"/>
        <v>-324197.67003603361</v>
      </c>
      <c r="P194" s="11">
        <f t="shared" si="34"/>
        <v>-2563203.0787289371</v>
      </c>
      <c r="Q194" s="11">
        <f t="shared" si="35"/>
        <v>6.6061493867314769E-4</v>
      </c>
      <c r="R194" s="11">
        <f t="shared" si="45"/>
        <v>659687.34638202598</v>
      </c>
      <c r="U194" s="12">
        <f t="shared" si="46"/>
        <v>-1148670.4833569881</v>
      </c>
      <c r="V194" s="12">
        <f t="shared" si="46"/>
        <v>-7738730.258998109</v>
      </c>
      <c r="W194" s="12">
        <f t="shared" si="36"/>
        <v>-1.9291689423391707E-4</v>
      </c>
      <c r="X194" s="12">
        <f t="shared" si="47"/>
        <v>1659687.3348771252</v>
      </c>
      <c r="Y194" s="4"/>
    </row>
    <row r="195" spans="1:25">
      <c r="A195" s="2">
        <f t="shared" si="37"/>
        <v>0.3</v>
      </c>
      <c r="B195" s="2">
        <f t="shared" si="38"/>
        <v>1.1779999999999804</v>
      </c>
      <c r="C195" s="4">
        <v>0</v>
      </c>
      <c r="D195" s="4"/>
      <c r="E195" s="4"/>
      <c r="F195" s="6">
        <f t="shared" si="39"/>
        <v>-838124.52979201323</v>
      </c>
      <c r="G195" s="7">
        <f t="shared" si="40"/>
        <v>-5161875.4702079864</v>
      </c>
      <c r="H195" s="6">
        <f t="shared" si="41"/>
        <v>-8.4889643463498872E-4</v>
      </c>
      <c r="J195" s="9">
        <f t="shared" si="42"/>
        <v>9959.6896711765039</v>
      </c>
      <c r="K195" s="8">
        <f t="shared" si="32"/>
        <v>-9959.6843672089417</v>
      </c>
      <c r="L195" s="9">
        <f t="shared" si="33"/>
        <v>-3.9108381442152423E-6</v>
      </c>
      <c r="M195" s="9">
        <f t="shared" si="43"/>
        <v>999999.99048005824</v>
      </c>
      <c r="O195" s="11">
        <f t="shared" si="44"/>
        <v>-324598.7773816479</v>
      </c>
      <c r="P195" s="11">
        <f t="shared" si="34"/>
        <v>-2557901.8447155938</v>
      </c>
      <c r="Q195" s="11">
        <f t="shared" si="35"/>
        <v>6.6040078674998862E-4</v>
      </c>
      <c r="R195" s="11">
        <f t="shared" si="45"/>
        <v>658567.81109269289</v>
      </c>
      <c r="U195" s="12">
        <f t="shared" si="46"/>
        <v>-1152763.6175024847</v>
      </c>
      <c r="V195" s="12">
        <f t="shared" si="46"/>
        <v>-7729736.9992907885</v>
      </c>
      <c r="W195" s="12">
        <f t="shared" si="36"/>
        <v>-1.9240648602921536E-4</v>
      </c>
      <c r="X195" s="12">
        <f t="shared" si="47"/>
        <v>1658567.8015727513</v>
      </c>
      <c r="Y195" s="4"/>
    </row>
    <row r="196" spans="1:25">
      <c r="A196" s="2">
        <f t="shared" si="37"/>
        <v>0.3</v>
      </c>
      <c r="B196" s="2">
        <f t="shared" si="38"/>
        <v>1.1789999999999803</v>
      </c>
      <c r="C196" s="4">
        <v>0</v>
      </c>
      <c r="D196" s="4"/>
      <c r="E196" s="4"/>
      <c r="F196" s="6">
        <f t="shared" si="39"/>
        <v>-841790.27812841476</v>
      </c>
      <c r="G196" s="7">
        <f t="shared" si="40"/>
        <v>-5158209.7218715856</v>
      </c>
      <c r="H196" s="6">
        <f t="shared" si="41"/>
        <v>-8.4817642069551886E-4</v>
      </c>
      <c r="J196" s="9">
        <f t="shared" si="42"/>
        <v>9942.8016924220774</v>
      </c>
      <c r="K196" s="8">
        <f t="shared" si="32"/>
        <v>-9942.7973079750354</v>
      </c>
      <c r="L196" s="9">
        <f t="shared" si="33"/>
        <v>-3.9075210651218109E-6</v>
      </c>
      <c r="M196" s="9">
        <f t="shared" si="43"/>
        <v>999999.99213047966</v>
      </c>
      <c r="O196" s="11">
        <f t="shared" si="44"/>
        <v>-324989.8946351051</v>
      </c>
      <c r="P196" s="11">
        <f t="shared" si="34"/>
        <v>-2552623.0638538548</v>
      </c>
      <c r="Q196" s="11">
        <f t="shared" si="35"/>
        <v>6.6018611718591852E-4</v>
      </c>
      <c r="R196" s="11">
        <f t="shared" si="45"/>
        <v>657451.12298431096</v>
      </c>
      <c r="U196" s="12">
        <f t="shared" si="46"/>
        <v>-1156837.3710710979</v>
      </c>
      <c r="V196" s="12">
        <f t="shared" si="46"/>
        <v>-7720775.5830334155</v>
      </c>
      <c r="W196" s="12">
        <f t="shared" si="36"/>
        <v>-1.918978245747221E-4</v>
      </c>
      <c r="X196" s="12">
        <f t="shared" si="47"/>
        <v>1657451.1151147906</v>
      </c>
      <c r="Y196" s="4"/>
    </row>
    <row r="197" spans="1:25">
      <c r="A197" s="2">
        <f t="shared" si="37"/>
        <v>0.3</v>
      </c>
      <c r="B197" s="2">
        <f t="shared" si="38"/>
        <v>1.1799999999999802</v>
      </c>
      <c r="C197" s="4">
        <v>0</v>
      </c>
      <c r="D197" s="4"/>
      <c r="E197" s="4"/>
      <c r="F197" s="6">
        <f t="shared" si="39"/>
        <v>-845446.71071523929</v>
      </c>
      <c r="G197" s="7">
        <f t="shared" si="40"/>
        <v>-5154553.2892847611</v>
      </c>
      <c r="H197" s="6">
        <f t="shared" si="41"/>
        <v>-8.4745762711865835E-4</v>
      </c>
      <c r="J197" s="9">
        <f t="shared" si="42"/>
        <v>9925.9566303019601</v>
      </c>
      <c r="K197" s="8">
        <f t="shared" si="32"/>
        <v>-9925.9530096127692</v>
      </c>
      <c r="L197" s="9">
        <f t="shared" si="33"/>
        <v>-3.9042096079187051E-6</v>
      </c>
      <c r="M197" s="9">
        <f t="shared" si="43"/>
        <v>999999.99350132712</v>
      </c>
      <c r="O197" s="11">
        <f t="shared" si="44"/>
        <v>-325371.09359042038</v>
      </c>
      <c r="P197" s="11">
        <f t="shared" si="34"/>
        <v>-2547366.622147359</v>
      </c>
      <c r="Q197" s="11">
        <f t="shared" si="35"/>
        <v>6.5997093427934146E-4</v>
      </c>
      <c r="R197" s="11">
        <f t="shared" si="45"/>
        <v>656337.27245870023</v>
      </c>
      <c r="U197" s="12">
        <f t="shared" si="46"/>
        <v>-1160891.8476753577</v>
      </c>
      <c r="V197" s="12">
        <f t="shared" si="46"/>
        <v>-7711845.8644417329</v>
      </c>
      <c r="W197" s="12">
        <f t="shared" si="36"/>
        <v>-1.9139090244723559E-4</v>
      </c>
      <c r="X197" s="12">
        <f t="shared" si="47"/>
        <v>1656337.2659600275</v>
      </c>
      <c r="Y197" s="4"/>
    </row>
    <row r="198" spans="1:25">
      <c r="A198" s="2">
        <f t="shared" si="37"/>
        <v>0.3</v>
      </c>
      <c r="B198" s="2">
        <f t="shared" si="38"/>
        <v>1.1809999999999801</v>
      </c>
      <c r="C198" s="4">
        <v>0</v>
      </c>
      <c r="D198" s="4"/>
      <c r="E198" s="4"/>
      <c r="F198" s="6">
        <f t="shared" si="39"/>
        <v>-849093.85909119796</v>
      </c>
      <c r="G198" s="7">
        <f t="shared" si="40"/>
        <v>-5150906.1409088019</v>
      </c>
      <c r="H198" s="6">
        <f t="shared" si="41"/>
        <v>-8.4674005080441733E-4</v>
      </c>
      <c r="J198" s="9">
        <f t="shared" si="42"/>
        <v>9909.1543396411089</v>
      </c>
      <c r="K198" s="8">
        <f t="shared" si="32"/>
        <v>-9909.1513526770595</v>
      </c>
      <c r="L198" s="9">
        <f t="shared" si="33"/>
        <v>-3.9009037583719835E-6</v>
      </c>
      <c r="M198" s="9">
        <f t="shared" si="43"/>
        <v>999999.99463878258</v>
      </c>
      <c r="O198" s="11">
        <f t="shared" si="44"/>
        <v>-325742.44554533751</v>
      </c>
      <c r="P198" s="11">
        <f t="shared" si="34"/>
        <v>-2542132.4062702581</v>
      </c>
      <c r="Q198" s="11">
        <f t="shared" si="35"/>
        <v>6.5975524230149261E-4</v>
      </c>
      <c r="R198" s="11">
        <f t="shared" si="45"/>
        <v>655226.24995048612</v>
      </c>
      <c r="U198" s="12">
        <f t="shared" si="46"/>
        <v>-1164927.1502968944</v>
      </c>
      <c r="V198" s="12">
        <f t="shared" si="46"/>
        <v>-7702947.6985317376</v>
      </c>
      <c r="W198" s="12">
        <f t="shared" si="36"/>
        <v>-1.9088571226129672E-4</v>
      </c>
      <c r="X198" s="12">
        <f t="shared" si="47"/>
        <v>1655226.2445892687</v>
      </c>
      <c r="Y198" s="4"/>
    </row>
    <row r="199" spans="1:25">
      <c r="A199" s="2">
        <f t="shared" si="37"/>
        <v>0.3</v>
      </c>
      <c r="B199" s="2">
        <f t="shared" si="38"/>
        <v>1.18199999999998</v>
      </c>
      <c r="C199" s="4">
        <v>0</v>
      </c>
      <c r="D199" s="4"/>
      <c r="E199" s="4"/>
      <c r="F199" s="6">
        <f t="shared" si="39"/>
        <v>-852731.75466164656</v>
      </c>
      <c r="G199" s="7">
        <f t="shared" si="40"/>
        <v>-5147268.2453383533</v>
      </c>
      <c r="H199" s="6">
        <f t="shared" si="41"/>
        <v>-8.4602368866329696E-4</v>
      </c>
      <c r="J199" s="9">
        <f t="shared" si="42"/>
        <v>9892.3946758584134</v>
      </c>
      <c r="K199" s="8">
        <f t="shared" si="32"/>
        <v>-9892.3922141820149</v>
      </c>
      <c r="L199" s="9">
        <f t="shared" si="33"/>
        <v>-3.8976035022881479E-6</v>
      </c>
      <c r="M199" s="9">
        <f t="shared" si="43"/>
        <v>999999.9955816064</v>
      </c>
      <c r="O199" s="11">
        <f t="shared" si="44"/>
        <v>-326104.02130498749</v>
      </c>
      <c r="P199" s="11">
        <f t="shared" si="34"/>
        <v>-2536920.3035633485</v>
      </c>
      <c r="Q199" s="11">
        <f t="shared" si="35"/>
        <v>6.5953904549661733E-4</v>
      </c>
      <c r="R199" s="11">
        <f t="shared" si="45"/>
        <v>654118.04592813738</v>
      </c>
      <c r="U199" s="12">
        <f t="shared" si="46"/>
        <v>-1168943.3812907757</v>
      </c>
      <c r="V199" s="12">
        <f t="shared" si="46"/>
        <v>-7694080.9411158841</v>
      </c>
      <c r="W199" s="12">
        <f t="shared" si="36"/>
        <v>-1.9038224666896781E-4</v>
      </c>
      <c r="X199" s="12">
        <f t="shared" si="47"/>
        <v>1654118.0415097438</v>
      </c>
      <c r="Y199" s="4"/>
    </row>
    <row r="200" spans="1:25">
      <c r="A200" s="2">
        <f t="shared" si="37"/>
        <v>0.3</v>
      </c>
      <c r="B200" s="2">
        <f t="shared" si="38"/>
        <v>1.1829999999999798</v>
      </c>
      <c r="C200" s="4">
        <v>0</v>
      </c>
      <c r="D200" s="4"/>
      <c r="E200" s="4"/>
      <c r="F200" s="6">
        <f t="shared" si="39"/>
        <v>-856360.42869925941</v>
      </c>
      <c r="G200" s="7">
        <f t="shared" si="40"/>
        <v>-5143639.5713007404</v>
      </c>
      <c r="H200" s="6">
        <f t="shared" si="41"/>
        <v>-8.4530853761624429E-4</v>
      </c>
      <c r="J200" s="9">
        <f t="shared" si="42"/>
        <v>9875.6774949669216</v>
      </c>
      <c r="K200" s="8">
        <f t="shared" si="32"/>
        <v>-9875.6754682455285</v>
      </c>
      <c r="L200" s="9">
        <f t="shared" si="33"/>
        <v>-3.8943088255152225E-6</v>
      </c>
      <c r="M200" s="9">
        <f t="shared" si="43"/>
        <v>999999.996362295</v>
      </c>
      <c r="O200" s="11">
        <f t="shared" si="44"/>
        <v>-326455.89118551312</v>
      </c>
      <c r="P200" s="11">
        <f t="shared" si="34"/>
        <v>-2531730.2020301325</v>
      </c>
      <c r="Q200" s="11">
        <f t="shared" si="35"/>
        <v>6.593223480821479E-4</v>
      </c>
      <c r="R200" s="11">
        <f t="shared" si="45"/>
        <v>653012.65089481603</v>
      </c>
      <c r="U200" s="12">
        <f t="shared" si="46"/>
        <v>-1172940.6423898055</v>
      </c>
      <c r="V200" s="12">
        <f t="shared" si="46"/>
        <v>-7685245.4487991184</v>
      </c>
      <c r="W200" s="12">
        <f t="shared" si="36"/>
        <v>-1.8988049835961163E-4</v>
      </c>
      <c r="X200" s="12">
        <f t="shared" si="47"/>
        <v>1653012.647257111</v>
      </c>
      <c r="Y200" s="4"/>
    </row>
    <row r="201" spans="1:25">
      <c r="A201" s="2">
        <f t="shared" si="37"/>
        <v>0.3</v>
      </c>
      <c r="B201" s="2">
        <f t="shared" si="38"/>
        <v>1.1839999999999797</v>
      </c>
      <c r="C201" s="4">
        <v>0</v>
      </c>
      <c r="D201" s="4"/>
      <c r="E201" s="4"/>
      <c r="F201" s="6">
        <f t="shared" si="39"/>
        <v>-859979.91234470403</v>
      </c>
      <c r="G201" s="7">
        <f t="shared" si="40"/>
        <v>-5140020.0876552956</v>
      </c>
      <c r="H201" s="6">
        <f t="shared" si="41"/>
        <v>-8.4459459459460906E-4</v>
      </c>
      <c r="J201" s="9">
        <f t="shared" si="42"/>
        <v>9859.0026535734687</v>
      </c>
      <c r="K201" s="8">
        <f t="shared" si="32"/>
        <v>-9859.0009866366272</v>
      </c>
      <c r="L201" s="9">
        <f t="shared" si="33"/>
        <v>-3.8910197139435959E-6</v>
      </c>
      <c r="M201" s="9">
        <f t="shared" si="43"/>
        <v>999999.99700806208</v>
      </c>
      <c r="O201" s="11">
        <f t="shared" si="44"/>
        <v>-326798.12501766771</v>
      </c>
      <c r="P201" s="11">
        <f t="shared" si="34"/>
        <v>-2526561.9903328209</v>
      </c>
      <c r="Q201" s="11">
        <f t="shared" si="35"/>
        <v>6.5910515424888081E-4</v>
      </c>
      <c r="R201" s="11">
        <f t="shared" si="45"/>
        <v>651910.05538907053</v>
      </c>
      <c r="U201" s="12">
        <f t="shared" si="46"/>
        <v>-1176919.0347087984</v>
      </c>
      <c r="V201" s="12">
        <f t="shared" si="46"/>
        <v>-7676441.0789747536</v>
      </c>
      <c r="W201" s="12">
        <f t="shared" si="36"/>
        <v>-1.8938046005967184E-4</v>
      </c>
      <c r="X201" s="12">
        <f t="shared" si="47"/>
        <v>1651910.0523971326</v>
      </c>
      <c r="Y201" s="4"/>
    </row>
    <row r="202" spans="1:25">
      <c r="A202" s="2">
        <f t="shared" si="37"/>
        <v>0.3</v>
      </c>
      <c r="B202" s="2">
        <f t="shared" si="38"/>
        <v>1.1849999999999796</v>
      </c>
      <c r="C202" s="4">
        <v>0</v>
      </c>
      <c r="D202" s="4"/>
      <c r="E202" s="4"/>
      <c r="F202" s="6">
        <f t="shared" si="39"/>
        <v>-863590.2366073078</v>
      </c>
      <c r="G202" s="7">
        <f t="shared" si="40"/>
        <v>-5136409.7633926924</v>
      </c>
      <c r="H202" s="6">
        <f t="shared" si="41"/>
        <v>-8.4388185654009893E-4</v>
      </c>
      <c r="J202" s="9">
        <f t="shared" si="42"/>
        <v>9842.370008878017</v>
      </c>
      <c r="K202" s="8">
        <f t="shared" si="32"/>
        <v>-9842.3686392389118</v>
      </c>
      <c r="L202" s="9">
        <f t="shared" si="33"/>
        <v>-3.8877361535067496E-6</v>
      </c>
      <c r="M202" s="9">
        <f t="shared" si="43"/>
        <v>999999.99754167348</v>
      </c>
      <c r="O202" s="11">
        <f t="shared" si="44"/>
        <v>-327130.79215038323</v>
      </c>
      <c r="P202" s="11">
        <f t="shared" si="34"/>
        <v>-2521415.5577883031</v>
      </c>
      <c r="Q202" s="11">
        <f t="shared" si="35"/>
        <v>6.5888746816115127E-4</v>
      </c>
      <c r="R202" s="11">
        <f t="shared" si="45"/>
        <v>650810.24998539453</v>
      </c>
      <c r="U202" s="12">
        <f t="shared" si="46"/>
        <v>-1180878.658748813</v>
      </c>
      <c r="V202" s="12">
        <f t="shared" si="46"/>
        <v>-7667667.6898202347</v>
      </c>
      <c r="W202" s="12">
        <f t="shared" si="36"/>
        <v>-1.8888212453245447E-4</v>
      </c>
      <c r="X202" s="12">
        <f t="shared" si="47"/>
        <v>1650810.247527068</v>
      </c>
      <c r="Y202" s="4"/>
    </row>
    <row r="203" spans="1:25">
      <c r="A203" s="2">
        <f t="shared" si="37"/>
        <v>0.3</v>
      </c>
      <c r="B203" s="2">
        <f t="shared" si="38"/>
        <v>1.1859999999999795</v>
      </c>
      <c r="C203" s="4">
        <v>0</v>
      </c>
      <c r="D203" s="4"/>
      <c r="E203" s="4"/>
      <c r="F203" s="6">
        <f t="shared" si="39"/>
        <v>-867191.43236572307</v>
      </c>
      <c r="G203" s="7">
        <f t="shared" si="40"/>
        <v>-5132808.567634277</v>
      </c>
      <c r="H203" s="6">
        <f t="shared" si="41"/>
        <v>-8.4317032040473635E-4</v>
      </c>
      <c r="J203" s="9">
        <f t="shared" si="42"/>
        <v>9825.7794186725005</v>
      </c>
      <c r="K203" s="8">
        <f t="shared" si="32"/>
        <v>-9825.7782944431019</v>
      </c>
      <c r="L203" s="9">
        <f t="shared" si="33"/>
        <v>-3.8844581301817955E-6</v>
      </c>
      <c r="M203" s="9">
        <f t="shared" si="43"/>
        <v>999999.99798215239</v>
      </c>
      <c r="O203" s="11">
        <f t="shared" si="44"/>
        <v>-327453.96145431063</v>
      </c>
      <c r="P203" s="11">
        <f t="shared" si="34"/>
        <v>-2516290.7943640766</v>
      </c>
      <c r="Q203" s="11">
        <f t="shared" si="35"/>
        <v>6.5866929395700703E-4</v>
      </c>
      <c r="R203" s="11">
        <f t="shared" si="45"/>
        <v>649713.22529466869</v>
      </c>
      <c r="U203" s="12">
        <f t="shared" si="46"/>
        <v>-1184819.6144013612</v>
      </c>
      <c r="V203" s="12">
        <f t="shared" si="46"/>
        <v>-7658925.1402927972</v>
      </c>
      <c r="W203" s="12">
        <f t="shared" si="36"/>
        <v>-1.8838548457791112E-4</v>
      </c>
      <c r="X203" s="12">
        <f t="shared" si="47"/>
        <v>1649713.223276821</v>
      </c>
      <c r="Y203" s="4"/>
    </row>
    <row r="204" spans="1:25">
      <c r="A204" s="2">
        <f t="shared" si="37"/>
        <v>0.3</v>
      </c>
      <c r="B204" s="2">
        <f t="shared" si="38"/>
        <v>1.1869999999999794</v>
      </c>
      <c r="C204" s="4">
        <v>0</v>
      </c>
      <c r="D204" s="4"/>
      <c r="E204" s="4"/>
      <c r="F204" s="6">
        <f t="shared" si="39"/>
        <v>-870783.53036858572</v>
      </c>
      <c r="G204" s="7">
        <f t="shared" si="40"/>
        <v>-5129216.4696314149</v>
      </c>
      <c r="H204" s="6">
        <f t="shared" si="41"/>
        <v>-8.4245998315081493E-4</v>
      </c>
      <c r="J204" s="9">
        <f t="shared" si="42"/>
        <v>9809.2307413395174</v>
      </c>
      <c r="K204" s="8">
        <f t="shared" si="32"/>
        <v>-9809.2298194785308</v>
      </c>
      <c r="L204" s="9">
        <f t="shared" si="33"/>
        <v>-3.8811856299899347E-6</v>
      </c>
      <c r="M204" s="9">
        <f t="shared" si="43"/>
        <v>999999.99834537762</v>
      </c>
      <c r="O204" s="11">
        <f t="shared" si="44"/>
        <v>-327767.70132533129</v>
      </c>
      <c r="P204" s="11">
        <f t="shared" si="34"/>
        <v>-2511187.5906741619</v>
      </c>
      <c r="Q204" s="11">
        <f t="shared" si="35"/>
        <v>6.5845063574838133E-4</v>
      </c>
      <c r="R204" s="11">
        <f t="shared" si="45"/>
        <v>648618.97196450783</v>
      </c>
      <c r="U204" s="12">
        <f t="shared" si="46"/>
        <v>-1188742.0009525775</v>
      </c>
      <c r="V204" s="12">
        <f t="shared" si="46"/>
        <v>-7650213.2901250552</v>
      </c>
      <c r="W204" s="12">
        <f t="shared" si="36"/>
        <v>-1.8789053303242356E-4</v>
      </c>
      <c r="X204" s="12">
        <f t="shared" si="47"/>
        <v>1648618.9703098855</v>
      </c>
      <c r="Y204" s="4"/>
    </row>
    <row r="205" spans="1:25">
      <c r="A205" s="2">
        <f t="shared" si="37"/>
        <v>0.3</v>
      </c>
      <c r="B205" s="2">
        <f t="shared" si="38"/>
        <v>1.1879999999999793</v>
      </c>
      <c r="C205" s="4">
        <v>0</v>
      </c>
      <c r="D205" s="4"/>
      <c r="E205" s="4"/>
      <c r="F205" s="6">
        <f t="shared" si="39"/>
        <v>-874366.56123517384</v>
      </c>
      <c r="G205" s="7">
        <f t="shared" si="40"/>
        <v>-5125633.4387648264</v>
      </c>
      <c r="H205" s="6">
        <f t="shared" si="41"/>
        <v>-8.4175084175085646E-4</v>
      </c>
      <c r="J205" s="9">
        <f t="shared" si="42"/>
        <v>9792.7238358506274</v>
      </c>
      <c r="K205" s="8">
        <f t="shared" si="32"/>
        <v>-9792.7230806931457</v>
      </c>
      <c r="L205" s="9">
        <f t="shared" si="33"/>
        <v>-3.8779186389967797E-6</v>
      </c>
      <c r="M205" s="9">
        <f t="shared" si="43"/>
        <v>999999.99864458921</v>
      </c>
      <c r="O205" s="11">
        <f t="shared" si="44"/>
        <v>-328072.07968804141</v>
      </c>
      <c r="P205" s="11">
        <f t="shared" si="34"/>
        <v>-2506105.8379750005</v>
      </c>
      <c r="Q205" s="11">
        <f t="shared" si="35"/>
        <v>6.5823149762126321E-4</v>
      </c>
      <c r="R205" s="11">
        <f t="shared" si="45"/>
        <v>647527.48067952017</v>
      </c>
      <c r="U205" s="12">
        <f t="shared" si="46"/>
        <v>-1192645.9170873647</v>
      </c>
      <c r="V205" s="12">
        <f t="shared" si="46"/>
        <v>-7641531.9998205202</v>
      </c>
      <c r="W205" s="12">
        <f t="shared" si="36"/>
        <v>-1.8739726276859004E-4</v>
      </c>
      <c r="X205" s="12">
        <f t="shared" si="47"/>
        <v>1647527.4793241094</v>
      </c>
      <c r="Y205" s="4"/>
    </row>
    <row r="206" spans="1:25">
      <c r="A206" s="2">
        <f t="shared" si="37"/>
        <v>0.3</v>
      </c>
      <c r="B206" s="2">
        <f t="shared" si="38"/>
        <v>1.1889999999999792</v>
      </c>
      <c r="C206" s="4">
        <v>0</v>
      </c>
      <c r="D206" s="4"/>
      <c r="E206" s="4"/>
      <c r="F206" s="6">
        <f t="shared" si="39"/>
        <v>-877940.5554560587</v>
      </c>
      <c r="G206" s="7">
        <f t="shared" si="40"/>
        <v>-5122059.4445439409</v>
      </c>
      <c r="H206" s="6">
        <f t="shared" si="41"/>
        <v>-8.4104289318756727E-4</v>
      </c>
      <c r="J206" s="9">
        <f t="shared" si="42"/>
        <v>9776.2585617645491</v>
      </c>
      <c r="K206" s="8">
        <f t="shared" si="32"/>
        <v>-9776.2579437892418</v>
      </c>
      <c r="L206" s="9">
        <f t="shared" si="33"/>
        <v>-3.874657143312614E-6</v>
      </c>
      <c r="M206" s="9">
        <f t="shared" si="43"/>
        <v>999999.99889081356</v>
      </c>
      <c r="O206" s="11">
        <f t="shared" si="44"/>
        <v>-328367.16399920831</v>
      </c>
      <c r="P206" s="11">
        <f t="shared" si="34"/>
        <v>-2501045.4281613436</v>
      </c>
      <c r="Q206" s="11">
        <f t="shared" si="35"/>
        <v>6.5801188363586881E-4</v>
      </c>
      <c r="R206" s="11">
        <f t="shared" si="45"/>
        <v>646438.74216150015</v>
      </c>
      <c r="U206" s="12">
        <f t="shared" si="46"/>
        <v>-1196531.4608935025</v>
      </c>
      <c r="V206" s="12">
        <f t="shared" si="46"/>
        <v>-7632881.130649074</v>
      </c>
      <c r="W206" s="12">
        <f t="shared" si="36"/>
        <v>-1.8690566669501106E-4</v>
      </c>
      <c r="X206" s="12">
        <f t="shared" si="47"/>
        <v>1646438.7410523137</v>
      </c>
      <c r="Y206" s="4"/>
    </row>
    <row r="207" spans="1:25">
      <c r="A207" s="2">
        <f t="shared" si="37"/>
        <v>0.3</v>
      </c>
      <c r="B207" s="2">
        <f t="shared" si="38"/>
        <v>1.1899999999999791</v>
      </c>
      <c r="C207" s="4">
        <v>0</v>
      </c>
      <c r="D207" s="4"/>
      <c r="E207" s="4"/>
      <c r="F207" s="6">
        <f t="shared" si="39"/>
        <v>-881505.54339375359</v>
      </c>
      <c r="G207" s="7">
        <f t="shared" si="40"/>
        <v>-5118494.4566062465</v>
      </c>
      <c r="H207" s="6">
        <f t="shared" si="41"/>
        <v>-8.4033613445379631E-4</v>
      </c>
      <c r="J207" s="9">
        <f t="shared" si="42"/>
        <v>9759.8347792251461</v>
      </c>
      <c r="K207" s="8">
        <f t="shared" si="32"/>
        <v>-9759.8342740218977</v>
      </c>
      <c r="L207" s="9">
        <f t="shared" si="33"/>
        <v>-3.8714011290925723E-6</v>
      </c>
      <c r="M207" s="9">
        <f t="shared" si="43"/>
        <v>999999.99909322488</v>
      </c>
      <c r="O207" s="11">
        <f t="shared" si="44"/>
        <v>-328653.02125119691</v>
      </c>
      <c r="P207" s="11">
        <f t="shared" si="34"/>
        <v>-2496006.253762146</v>
      </c>
      <c r="Q207" s="11">
        <f t="shared" si="35"/>
        <v>6.5779179782680919E-4</v>
      </c>
      <c r="R207" s="11">
        <f t="shared" si="45"/>
        <v>645352.74716955901</v>
      </c>
      <c r="U207" s="12">
        <f t="shared" si="46"/>
        <v>-1200398.7298657254</v>
      </c>
      <c r="V207" s="12">
        <f t="shared" si="46"/>
        <v>-7624260.5446424149</v>
      </c>
      <c r="W207" s="12">
        <f t="shared" si="36"/>
        <v>-1.8641573775607964E-4</v>
      </c>
      <c r="X207" s="12">
        <f t="shared" si="47"/>
        <v>1645352.7462627839</v>
      </c>
      <c r="Y207" s="4"/>
    </row>
    <row r="208" spans="1:25">
      <c r="A208" s="2">
        <f t="shared" si="37"/>
        <v>0.3</v>
      </c>
      <c r="B208" s="2">
        <f t="shared" si="38"/>
        <v>1.190999999999979</v>
      </c>
      <c r="C208" s="4">
        <v>0</v>
      </c>
      <c r="D208" s="4"/>
      <c r="E208" s="4"/>
      <c r="F208" s="6">
        <f t="shared" si="39"/>
        <v>-885061.5552833589</v>
      </c>
      <c r="G208" s="7">
        <f t="shared" si="40"/>
        <v>-5114938.4447166407</v>
      </c>
      <c r="H208" s="6">
        <f t="shared" si="41"/>
        <v>-8.3963056255249174E-4</v>
      </c>
      <c r="J208" s="9">
        <f t="shared" si="42"/>
        <v>9743.4523489592539</v>
      </c>
      <c r="K208" s="8">
        <f t="shared" si="32"/>
        <v>-9743.4519363656927</v>
      </c>
      <c r="L208" s="9">
        <f t="shared" si="33"/>
        <v>-3.8681505825367556E-6</v>
      </c>
      <c r="M208" s="9">
        <f t="shared" si="43"/>
        <v>999999.99925944733</v>
      </c>
      <c r="O208" s="11">
        <f t="shared" si="44"/>
        <v>-328929.71797537338</v>
      </c>
      <c r="P208" s="11">
        <f t="shared" si="34"/>
        <v>-2490988.2079364555</v>
      </c>
      <c r="Q208" s="11">
        <f t="shared" si="35"/>
        <v>6.5757124420325898E-4</v>
      </c>
      <c r="R208" s="11">
        <f t="shared" si="45"/>
        <v>644269.48650020512</v>
      </c>
      <c r="U208" s="12">
        <f t="shared" si="46"/>
        <v>-1204247.820909773</v>
      </c>
      <c r="V208" s="12">
        <f t="shared" si="46"/>
        <v>-7615670.1045894623</v>
      </c>
      <c r="W208" s="12">
        <f t="shared" si="36"/>
        <v>-1.8592746893176951E-4</v>
      </c>
      <c r="X208" s="12">
        <f t="shared" si="47"/>
        <v>1644269.4857596525</v>
      </c>
      <c r="Y208" s="4"/>
    </row>
    <row r="209" spans="1:25">
      <c r="A209" s="2">
        <f t="shared" si="37"/>
        <v>0.3</v>
      </c>
      <c r="B209" s="2">
        <f t="shared" si="38"/>
        <v>1.1919999999999789</v>
      </c>
      <c r="C209" s="4">
        <v>0</v>
      </c>
      <c r="D209" s="4"/>
      <c r="E209" s="4"/>
      <c r="F209" s="6">
        <f t="shared" si="39"/>
        <v>-888608.62123320275</v>
      </c>
      <c r="G209" s="7">
        <f t="shared" si="40"/>
        <v>-5111391.3787667975</v>
      </c>
      <c r="H209" s="6">
        <f t="shared" si="41"/>
        <v>-8.3892617449665924E-4</v>
      </c>
      <c r="J209" s="9">
        <f t="shared" si="42"/>
        <v>9727.1111322744218</v>
      </c>
      <c r="K209" s="8">
        <f t="shared" si="32"/>
        <v>-9727.1107956544365</v>
      </c>
      <c r="L209" s="9">
        <f t="shared" si="33"/>
        <v>-3.864905489890301E-6</v>
      </c>
      <c r="M209" s="9">
        <f t="shared" si="43"/>
        <v>999999.9993958103</v>
      </c>
      <c r="O209" s="11">
        <f t="shared" si="44"/>
        <v>-329197.32024547743</v>
      </c>
      <c r="P209" s="11">
        <f t="shared" si="34"/>
        <v>-2485991.1844693171</v>
      </c>
      <c r="Q209" s="11">
        <f t="shared" si="35"/>
        <v>6.5735022674912166E-4</v>
      </c>
      <c r="R209" s="11">
        <f t="shared" si="45"/>
        <v>643188.95098738233</v>
      </c>
      <c r="U209" s="12">
        <f t="shared" si="46"/>
        <v>-1208078.8303464057</v>
      </c>
      <c r="V209" s="12">
        <f t="shared" si="46"/>
        <v>-7607109.6740317689</v>
      </c>
      <c r="W209" s="12">
        <f t="shared" si="36"/>
        <v>-1.8544085323742791E-4</v>
      </c>
      <c r="X209" s="12">
        <f t="shared" si="47"/>
        <v>1643188.9503831926</v>
      </c>
      <c r="Y209" s="4"/>
    </row>
    <row r="210" spans="1:25">
      <c r="A210" s="2">
        <f t="shared" si="37"/>
        <v>0.3</v>
      </c>
      <c r="B210" s="2">
        <f t="shared" si="38"/>
        <v>1.1929999999999787</v>
      </c>
      <c r="C210" s="4">
        <v>0</v>
      </c>
      <c r="D210" s="4"/>
      <c r="E210" s="4"/>
      <c r="F210" s="6">
        <f t="shared" si="39"/>
        <v>-892146.7712254799</v>
      </c>
      <c r="G210" s="7">
        <f t="shared" si="40"/>
        <v>-5107853.2287745196</v>
      </c>
      <c r="H210" s="6">
        <f t="shared" si="41"/>
        <v>-8.3822296730931924E-4</v>
      </c>
      <c r="J210" s="9">
        <f t="shared" si="42"/>
        <v>9710.8109910565636</v>
      </c>
      <c r="K210" s="8">
        <f t="shared" ref="K210:K273" si="48">2*$G$11*$C$3*(POWER($C$2/B210,1.5)*(SQRT(4*$G$10*A210/$C$2/$C$2/PI())*EXP(-POWER(B210-$C$2,2)/4/$G$10/A210)+ERFC((B210-$C$2)/SQRT(4*$G$10*A210)))-POWER($C$2/B210,2)*SQRT(4*$G$10*A210/$C$2/$C$2/PI()))+2*$G$11*$C$3*((1/8)*SQRT($C$2/B210)*(1-$C$2/B210)*(SQRT(4*$G$10*A210/$C$2/$C$2/PI())*EXP(-POWER(B210-$C$2,2)/4/$G$10/A210)-(B210/$C$2-1)*ERFC((B210-$C$2)/SQRT(4*$G$10*A210))))</f>
        <v>-9710.8107166979935</v>
      </c>
      <c r="L210" s="9">
        <f t="shared" ref="L210:L273" si="49">2*$G$11*($C$2*$C$3/2/$G$2)*(POWER($C$2/B210,0.5)*(SQRT(4*$G$10*A210/$C$2/$C$2/PI())*EXP(-POWER(B210-$C$2,2)/4/$G$10/A210)-(B210/$C$2-1)*ERFC((B210-$C$2)/SQRT(4*$G$10*A210)))-POWER($C$2/B210,1)*SQRT(4*$G$10*A210/$C$2/$C$2/PI()))</f>
        <v>-3.8616658374434237E-6</v>
      </c>
      <c r="M210" s="9">
        <f t="shared" si="43"/>
        <v>999999.99950756156</v>
      </c>
      <c r="O210" s="11">
        <f t="shared" si="44"/>
        <v>-329455.89368097042</v>
      </c>
      <c r="P210" s="11">
        <f t="shared" ref="P210:P273" si="50">$C$11*(-1+4*($G$9-$G$8)/(1-$G$8)*SQRT($C$2/B210)*ERFC((B210-$C$2)/SQRT(4*$G$10*A210))-3*POWER($C$2/B210,4))*COS(2*C210)</f>
        <v>-2481015.0777676823</v>
      </c>
      <c r="Q210" s="11">
        <f t="shared" ref="Q210:Q273" si="51">$C$2*$C$11/2/$G$2*(4*(1-$G$9)*$C$2/B210-POWER($C$2/B210,3))*COS(2*C210)</f>
        <v>6.5712874942319591E-4</v>
      </c>
      <c r="R210" s="11">
        <f t="shared" si="45"/>
        <v>642111.13150246954</v>
      </c>
      <c r="U210" s="12">
        <f t="shared" si="46"/>
        <v>-1211891.8539153938</v>
      </c>
      <c r="V210" s="12">
        <f t="shared" si="46"/>
        <v>-7598579.1172588998</v>
      </c>
      <c r="W210" s="12">
        <f t="shared" ref="W210:W273" si="52">(Q210+L210+H210)</f>
        <v>-1.8495588372356676E-4</v>
      </c>
      <c r="X210" s="12">
        <f t="shared" si="47"/>
        <v>1642111.1310100311</v>
      </c>
      <c r="Y210" s="4"/>
    </row>
    <row r="211" spans="1:25">
      <c r="A211" s="2">
        <f t="shared" ref="A211:A274" si="53">A210</f>
        <v>0.3</v>
      </c>
      <c r="B211" s="2">
        <f t="shared" ref="B211:B274" si="54">B210+0.001</f>
        <v>1.1939999999999786</v>
      </c>
      <c r="C211" s="4">
        <v>0</v>
      </c>
      <c r="D211" s="4"/>
      <c r="E211" s="4"/>
      <c r="F211" s="6">
        <f t="shared" ref="F211:F274" si="55">-$C$10*(1-$C$2*$C$2/B211/B211)</f>
        <v>-895676.03511688299</v>
      </c>
      <c r="G211" s="7">
        <f t="shared" ref="G211:G274" si="56">-$C$10*(1+$C$2*$C$2/B211/B211)</f>
        <v>-5104323.964883117</v>
      </c>
      <c r="H211" s="6">
        <f t="shared" ref="H211:H274" si="57">-$C$10*$C$2*$C$2/2/$G$2/B211</f>
        <v>-8.3752093802346556E-4</v>
      </c>
      <c r="J211" s="9">
        <f t="shared" ref="J211:J274" si="58">-2*$G$11*$C$3*(POWER($C$2/B211,1.5)*(SQRT(4*$G$10*A211/$C$2/$C$2/PI())*EXP(-POWER(B211-$C$2,2)/4/$G$10/A211)-(B211/$C$2-1)*ERFC((B211-$C$2)/SQRT(4*$G$10*A211)))-POWER($C$2/B211,2)*SQRT(4*$G$10*A211/$C$2/$C$2/PI()))</f>
        <v>9694.5517877674574</v>
      </c>
      <c r="K211" s="8">
        <f t="shared" si="48"/>
        <v>-9694.5515643803374</v>
      </c>
      <c r="L211" s="9">
        <f t="shared" si="49"/>
        <v>-3.85843161153138E-6</v>
      </c>
      <c r="M211" s="9">
        <f t="shared" ref="M211:M274" si="59">$C$3*(1-SQRT($C$2/B211)*ERFC((B211-$C$2)/SQRT(4*$G$10*A211))-(1/8)*SQRT($C$2/B211)*(1-($C$2/B211))*(SQRT(4*$G$10*A211/$C$2/$C$2/PI())*EXP(-POWER(B211-$C$2,2)/4/$G$10/A211)-(B211/$C$2-1)*ERFC((B211-$C$2)/SQRT(4*$G$10*A211))))</f>
        <v>999999.99959904875</v>
      </c>
      <c r="O211" s="11">
        <f t="shared" ref="O211:O274" si="60">$C$11*(1-4*POWER($C$2/B211,2)+3*POWER($C$2/B211,4))*COS(2*C213)</f>
        <v>-329705.50345035532</v>
      </c>
      <c r="P211" s="11">
        <f t="shared" si="50"/>
        <v>-2476059.7828563373</v>
      </c>
      <c r="Q211" s="11">
        <f t="shared" si="51"/>
        <v>6.5690681615933908E-4</v>
      </c>
      <c r="R211" s="11">
        <f t="shared" ref="R211:R274" si="61">$C$11*4/3*$G$7*(1+$G$9)*(-SQRT($C$2/B211)*ERFC((B211-$C$2)/SQRT(4*$G$10*A211))+POWER($C$2/B211,2))*COS(2*C211)</f>
        <v>641036.01895425504</v>
      </c>
      <c r="U211" s="12">
        <f t="shared" ref="U211:V274" si="62">O211+J211+F211</f>
        <v>-1215686.9867794709</v>
      </c>
      <c r="V211" s="12">
        <f t="shared" si="62"/>
        <v>-7590078.2993038353</v>
      </c>
      <c r="W211" s="12">
        <f t="shared" si="52"/>
        <v>-1.8447255347565786E-4</v>
      </c>
      <c r="X211" s="12">
        <f t="shared" ref="X211:X274" si="63">R211+M211</f>
        <v>1641036.0185533038</v>
      </c>
      <c r="Y211" s="4"/>
    </row>
    <row r="212" spans="1:25">
      <c r="A212" s="2">
        <f t="shared" si="53"/>
        <v>0.3</v>
      </c>
      <c r="B212" s="2">
        <f t="shared" si="54"/>
        <v>1.1949999999999785</v>
      </c>
      <c r="C212" s="4">
        <v>0</v>
      </c>
      <c r="D212" s="4"/>
      <c r="E212" s="4"/>
      <c r="F212" s="6">
        <f t="shared" si="55"/>
        <v>-899196.44263923389</v>
      </c>
      <c r="G212" s="7">
        <f t="shared" si="56"/>
        <v>-5100803.5573607665</v>
      </c>
      <c r="H212" s="6">
        <f t="shared" si="57"/>
        <v>-8.3682008368202339E-4</v>
      </c>
      <c r="J212" s="9">
        <f t="shared" si="58"/>
        <v>9678.3333854423072</v>
      </c>
      <c r="K212" s="8">
        <f t="shared" si="48"/>
        <v>-9678.3332037407272</v>
      </c>
      <c r="L212" s="9">
        <f t="shared" si="49"/>
        <v>-3.8552027985344491E-6</v>
      </c>
      <c r="M212" s="9">
        <f t="shared" si="59"/>
        <v>999999.99967386888</v>
      </c>
      <c r="O212" s="11">
        <f t="shared" si="60"/>
        <v>-329946.21427447157</v>
      </c>
      <c r="P212" s="11">
        <f t="shared" si="50"/>
        <v>-2471125.1953738448</v>
      </c>
      <c r="Q212" s="11">
        <f t="shared" si="51"/>
        <v>6.566844308666305E-4</v>
      </c>
      <c r="R212" s="11">
        <f t="shared" si="61"/>
        <v>639963.60428888001</v>
      </c>
      <c r="U212" s="12">
        <f t="shared" si="62"/>
        <v>-1219464.3235282633</v>
      </c>
      <c r="V212" s="12">
        <f t="shared" si="62"/>
        <v>-7581607.0859383522</v>
      </c>
      <c r="W212" s="12">
        <f t="shared" si="52"/>
        <v>-1.8399085561392734E-4</v>
      </c>
      <c r="X212" s="12">
        <f t="shared" si="63"/>
        <v>1639963.6039627488</v>
      </c>
      <c r="Y212" s="4"/>
    </row>
    <row r="213" spans="1:25">
      <c r="A213" s="2">
        <f t="shared" si="53"/>
        <v>0.3</v>
      </c>
      <c r="B213" s="2">
        <f t="shared" si="54"/>
        <v>1.1959999999999784</v>
      </c>
      <c r="C213" s="4">
        <v>0</v>
      </c>
      <c r="D213" s="4"/>
      <c r="E213" s="4"/>
      <c r="F213" s="6">
        <f t="shared" si="55"/>
        <v>-902708.02340010984</v>
      </c>
      <c r="G213" s="7">
        <f t="shared" si="56"/>
        <v>-5097291.9765998907</v>
      </c>
      <c r="H213" s="6">
        <f t="shared" si="57"/>
        <v>-8.361204013378077E-4</v>
      </c>
      <c r="J213" s="9">
        <f t="shared" si="58"/>
        <v>9662.155647687121</v>
      </c>
      <c r="K213" s="8">
        <f t="shared" si="48"/>
        <v>-9662.1555000416702</v>
      </c>
      <c r="L213" s="9">
        <f t="shared" si="49"/>
        <v>-3.8519793848778619E-6</v>
      </c>
      <c r="M213" s="9">
        <f t="shared" si="59"/>
        <v>999999.99973499542</v>
      </c>
      <c r="O213" s="11">
        <f t="shared" si="60"/>
        <v>-330178.0904297622</v>
      </c>
      <c r="P213" s="11">
        <f t="shared" si="50"/>
        <v>-2466211.2115685069</v>
      </c>
      <c r="Q213" s="11">
        <f t="shared" si="51"/>
        <v>6.5646159742953239E-4</v>
      </c>
      <c r="R213" s="11">
        <f t="shared" si="61"/>
        <v>638893.87848976406</v>
      </c>
      <c r="U213" s="12">
        <f t="shared" si="62"/>
        <v>-1223223.958182185</v>
      </c>
      <c r="V213" s="12">
        <f t="shared" si="62"/>
        <v>-7573165.3436684394</v>
      </c>
      <c r="W213" s="12">
        <f t="shared" si="52"/>
        <v>-1.8351078329315322E-4</v>
      </c>
      <c r="X213" s="12">
        <f t="shared" si="63"/>
        <v>1638893.8782247594</v>
      </c>
      <c r="Y213" s="4"/>
    </row>
    <row r="214" spans="1:25">
      <c r="A214" s="2">
        <f t="shared" si="53"/>
        <v>0.3</v>
      </c>
      <c r="B214" s="2">
        <f t="shared" si="54"/>
        <v>1.1969999999999783</v>
      </c>
      <c r="C214" s="4">
        <v>0</v>
      </c>
      <c r="D214" s="4"/>
      <c r="E214" s="4"/>
      <c r="F214" s="6">
        <f t="shared" si="55"/>
        <v>-906210.80688346562</v>
      </c>
      <c r="G214" s="7">
        <f t="shared" si="56"/>
        <v>-5093789.1931165345</v>
      </c>
      <c r="H214" s="6">
        <f t="shared" si="57"/>
        <v>-8.3542188805348213E-4</v>
      </c>
      <c r="J214" s="9">
        <f t="shared" si="58"/>
        <v>9646.0184386761703</v>
      </c>
      <c r="K214" s="8">
        <f t="shared" si="48"/>
        <v>-9646.0183188249921</v>
      </c>
      <c r="L214" s="9">
        <f t="shared" si="49"/>
        <v>-3.848761357031722E-6</v>
      </c>
      <c r="M214" s="9">
        <f t="shared" si="59"/>
        <v>999999.99978488253</v>
      </c>
      <c r="O214" s="11">
        <f t="shared" si="60"/>
        <v>-330401.1957515165</v>
      </c>
      <c r="P214" s="11">
        <f t="shared" si="50"/>
        <v>-2461317.7282943437</v>
      </c>
      <c r="Q214" s="11">
        <f t="shared" si="51"/>
        <v>6.5623831970805177E-4</v>
      </c>
      <c r="R214" s="11">
        <f t="shared" si="61"/>
        <v>637826.83257751167</v>
      </c>
      <c r="U214" s="12">
        <f t="shared" si="62"/>
        <v>-1226965.984196306</v>
      </c>
      <c r="V214" s="12">
        <f t="shared" si="62"/>
        <v>-7564752.9397297036</v>
      </c>
      <c r="W214" s="12">
        <f t="shared" si="52"/>
        <v>-1.8303232970246213E-4</v>
      </c>
      <c r="X214" s="12">
        <f t="shared" si="63"/>
        <v>1637826.8323623943</v>
      </c>
      <c r="Y214" s="4"/>
    </row>
    <row r="215" spans="1:25">
      <c r="A215" s="2">
        <f t="shared" si="53"/>
        <v>0.3</v>
      </c>
      <c r="B215" s="2">
        <f t="shared" si="54"/>
        <v>1.1979999999999782</v>
      </c>
      <c r="C215" s="4">
        <v>0</v>
      </c>
      <c r="D215" s="4"/>
      <c r="E215" s="4"/>
      <c r="F215" s="6">
        <f t="shared" si="55"/>
        <v>-909704.82245025155</v>
      </c>
      <c r="G215" s="7">
        <f t="shared" si="56"/>
        <v>-5090295.1775497487</v>
      </c>
      <c r="H215" s="6">
        <f t="shared" si="57"/>
        <v>-8.3472454090151771E-4</v>
      </c>
      <c r="J215" s="9">
        <f t="shared" si="58"/>
        <v>9629.9216231493137</v>
      </c>
      <c r="K215" s="8">
        <f t="shared" si="48"/>
        <v>-9629.9215259585435</v>
      </c>
      <c r="L215" s="9">
        <f t="shared" si="49"/>
        <v>-3.845548701510889E-6</v>
      </c>
      <c r="M215" s="9">
        <f t="shared" si="59"/>
        <v>999999.99982555513</v>
      </c>
      <c r="O215" s="11">
        <f t="shared" si="60"/>
        <v>-330615.59363708645</v>
      </c>
      <c r="P215" s="11">
        <f t="shared" si="50"/>
        <v>-2456444.6430070992</v>
      </c>
      <c r="Q215" s="11">
        <f t="shared" si="51"/>
        <v>6.5601460153789915E-4</v>
      </c>
      <c r="R215" s="11">
        <f t="shared" si="61"/>
        <v>636762.45760980493</v>
      </c>
      <c r="U215" s="12">
        <f t="shared" si="62"/>
        <v>-1230690.4944641888</v>
      </c>
      <c r="V215" s="12">
        <f t="shared" si="62"/>
        <v>-7556369.7420828063</v>
      </c>
      <c r="W215" s="12">
        <f t="shared" si="52"/>
        <v>-1.8255548806512948E-4</v>
      </c>
      <c r="X215" s="12">
        <f t="shared" si="63"/>
        <v>1636762.4574353602</v>
      </c>
      <c r="Y215" s="4"/>
    </row>
    <row r="216" spans="1:25">
      <c r="A216" s="2">
        <f t="shared" si="53"/>
        <v>0.3</v>
      </c>
      <c r="B216" s="2">
        <f t="shared" si="54"/>
        <v>1.1989999999999781</v>
      </c>
      <c r="C216" s="4">
        <v>0</v>
      </c>
      <c r="D216" s="4"/>
      <c r="E216" s="4"/>
      <c r="F216" s="6">
        <f t="shared" si="55"/>
        <v>-913190.09933903092</v>
      </c>
      <c r="G216" s="7">
        <f t="shared" si="56"/>
        <v>-5086809.9006609693</v>
      </c>
      <c r="H216" s="6">
        <f t="shared" si="57"/>
        <v>-8.3402835696415204E-4</v>
      </c>
      <c r="J216" s="9">
        <f t="shared" si="58"/>
        <v>9613.8650664093984</v>
      </c>
      <c r="K216" s="8">
        <f t="shared" si="48"/>
        <v>-9613.8649876742966</v>
      </c>
      <c r="L216" s="9">
        <f t="shared" si="49"/>
        <v>-3.8423414048748862E-6</v>
      </c>
      <c r="M216" s="9">
        <f t="shared" si="59"/>
        <v>999999.99985868065</v>
      </c>
      <c r="O216" s="11">
        <f t="shared" si="60"/>
        <v>-330821.34704907751</v>
      </c>
      <c r="P216" s="11">
        <f t="shared" si="50"/>
        <v>-2451591.8537602667</v>
      </c>
      <c r="Q216" s="11">
        <f t="shared" si="51"/>
        <v>6.5579044673064689E-4</v>
      </c>
      <c r="R216" s="11">
        <f t="shared" si="61"/>
        <v>635700.74468128278</v>
      </c>
      <c r="U216" s="12">
        <f t="shared" si="62"/>
        <v>-1234397.5813216991</v>
      </c>
      <c r="V216" s="12">
        <f t="shared" si="62"/>
        <v>-7548015.6194089102</v>
      </c>
      <c r="W216" s="12">
        <f t="shared" si="52"/>
        <v>-1.8208025163837999E-4</v>
      </c>
      <c r="X216" s="12">
        <f t="shared" si="63"/>
        <v>1635700.7445399635</v>
      </c>
      <c r="Y216" s="4"/>
    </row>
    <row r="217" spans="1:25">
      <c r="A217" s="2">
        <f t="shared" si="53"/>
        <v>0.3</v>
      </c>
      <c r="B217" s="2">
        <f t="shared" si="54"/>
        <v>1.199999999999978</v>
      </c>
      <c r="C217" s="4">
        <v>0</v>
      </c>
      <c r="D217" s="4"/>
      <c r="E217" s="4"/>
      <c r="F217" s="6">
        <f t="shared" si="55"/>
        <v>-916666.66666659049</v>
      </c>
      <c r="G217" s="7">
        <f t="shared" si="56"/>
        <v>-5083333.3333334103</v>
      </c>
      <c r="H217" s="6">
        <f t="shared" si="57"/>
        <v>-8.3333333333334867E-4</v>
      </c>
      <c r="J217" s="9">
        <f t="shared" si="58"/>
        <v>9597.8486343195618</v>
      </c>
      <c r="K217" s="8">
        <f t="shared" si="48"/>
        <v>-9597.8485706000829</v>
      </c>
      <c r="L217" s="9">
        <f t="shared" si="49"/>
        <v>-3.8391394537277547E-6</v>
      </c>
      <c r="M217" s="9">
        <f t="shared" si="59"/>
        <v>999999.99988563173</v>
      </c>
      <c r="O217" s="11">
        <f t="shared" si="60"/>
        <v>-331018.51851851417</v>
      </c>
      <c r="P217" s="11">
        <f t="shared" si="50"/>
        <v>-2446759.2592011383</v>
      </c>
      <c r="Q217" s="11">
        <f t="shared" si="51"/>
        <v>6.5556585907388624E-4</v>
      </c>
      <c r="R217" s="11">
        <f t="shared" si="61"/>
        <v>634641.68492341042</v>
      </c>
      <c r="U217" s="12">
        <f t="shared" si="62"/>
        <v>-1238087.3365507852</v>
      </c>
      <c r="V217" s="12">
        <f t="shared" si="62"/>
        <v>-7539690.4411051488</v>
      </c>
      <c r="W217" s="12">
        <f t="shared" si="52"/>
        <v>-1.8160661371319014E-4</v>
      </c>
      <c r="X217" s="12">
        <f t="shared" si="63"/>
        <v>1634641.6848090421</v>
      </c>
      <c r="Y217" s="4"/>
    </row>
    <row r="218" spans="1:25">
      <c r="A218" s="2">
        <f t="shared" si="53"/>
        <v>0.3</v>
      </c>
      <c r="B218" s="2">
        <f t="shared" si="54"/>
        <v>1.2009999999999779</v>
      </c>
      <c r="C218" s="4">
        <v>0</v>
      </c>
      <c r="D218" s="4"/>
      <c r="E218" s="4"/>
      <c r="F218" s="6">
        <f t="shared" si="55"/>
        <v>-920134.55342854664</v>
      </c>
      <c r="G218" s="7">
        <f t="shared" si="56"/>
        <v>-5079865.4465714525</v>
      </c>
      <c r="H218" s="6">
        <f t="shared" si="57"/>
        <v>-8.3263946711075636E-4</v>
      </c>
      <c r="J218" s="9">
        <f t="shared" si="58"/>
        <v>9581.8721933005836</v>
      </c>
      <c r="K218" s="8">
        <f t="shared" si="48"/>
        <v>-9581.8721417852357</v>
      </c>
      <c r="L218" s="9">
        <f t="shared" si="49"/>
        <v>-3.8359428347179292E-6</v>
      </c>
      <c r="M218" s="9">
        <f t="shared" si="59"/>
        <v>999999.99990753666</v>
      </c>
      <c r="O218" s="11">
        <f t="shared" si="60"/>
        <v>-331207.17014798085</v>
      </c>
      <c r="P218" s="11">
        <f t="shared" si="50"/>
        <v>-2441946.7585668825</v>
      </c>
      <c r="Q218" s="11">
        <f t="shared" si="51"/>
        <v>6.553408423313837E-4</v>
      </c>
      <c r="R218" s="11">
        <f t="shared" si="61"/>
        <v>633585.269504342</v>
      </c>
      <c r="U218" s="12">
        <f t="shared" si="62"/>
        <v>-1241759.8513832269</v>
      </c>
      <c r="V218" s="12">
        <f t="shared" si="62"/>
        <v>-7531394.0772801209</v>
      </c>
      <c r="W218" s="12">
        <f t="shared" si="52"/>
        <v>-1.8113456761409061E-4</v>
      </c>
      <c r="X218" s="12">
        <f t="shared" si="63"/>
        <v>1633585.2694118787</v>
      </c>
      <c r="Y218" s="4"/>
    </row>
    <row r="219" spans="1:25">
      <c r="A219" s="2">
        <f t="shared" si="53"/>
        <v>0.3</v>
      </c>
      <c r="B219" s="2">
        <f t="shared" si="54"/>
        <v>1.2019999999999778</v>
      </c>
      <c r="C219" s="4">
        <v>0</v>
      </c>
      <c r="D219" s="4"/>
      <c r="E219" s="4"/>
      <c r="F219" s="6">
        <f t="shared" si="55"/>
        <v>-923593.7884999552</v>
      </c>
      <c r="G219" s="7">
        <f t="shared" si="56"/>
        <v>-5076406.2115000449</v>
      </c>
      <c r="H219" s="6">
        <f t="shared" si="57"/>
        <v>-8.3194675540766933E-4</v>
      </c>
      <c r="J219" s="9">
        <f t="shared" si="58"/>
        <v>9565.935610328168</v>
      </c>
      <c r="K219" s="8">
        <f t="shared" si="48"/>
        <v>-9565.9355687216612</v>
      </c>
      <c r="L219" s="9">
        <f t="shared" si="49"/>
        <v>-3.8327515345380816E-6</v>
      </c>
      <c r="M219" s="9">
        <f t="shared" si="59"/>
        <v>999999.99992532167</v>
      </c>
      <c r="O219" s="11">
        <f t="shared" si="60"/>
        <v>-331387.36361473688</v>
      </c>
      <c r="P219" s="11">
        <f t="shared" si="50"/>
        <v>-2437154.2516806363</v>
      </c>
      <c r="Q219" s="11">
        <f t="shared" si="51"/>
        <v>6.5511540024323694E-4</v>
      </c>
      <c r="R219" s="11">
        <f t="shared" si="61"/>
        <v>632531.4896287733</v>
      </c>
      <c r="U219" s="12">
        <f t="shared" si="62"/>
        <v>-1245415.2165043638</v>
      </c>
      <c r="V219" s="12">
        <f t="shared" si="62"/>
        <v>-7523126.3987494027</v>
      </c>
      <c r="W219" s="12">
        <f t="shared" si="52"/>
        <v>-1.8066410669897049E-4</v>
      </c>
      <c r="X219" s="12">
        <f t="shared" si="63"/>
        <v>1632531.4895540951</v>
      </c>
      <c r="Y219" s="4"/>
    </row>
    <row r="220" spans="1:25">
      <c r="A220" s="2">
        <f t="shared" si="53"/>
        <v>0.3</v>
      </c>
      <c r="B220" s="2">
        <f t="shared" si="54"/>
        <v>1.2029999999999776</v>
      </c>
      <c r="C220" s="4">
        <v>0</v>
      </c>
      <c r="D220" s="4"/>
      <c r="E220" s="4"/>
      <c r="F220" s="6">
        <f t="shared" si="55"/>
        <v>-927044.4006359058</v>
      </c>
      <c r="G220" s="7">
        <f t="shared" si="56"/>
        <v>-5072955.5993640944</v>
      </c>
      <c r="H220" s="6">
        <f t="shared" si="57"/>
        <v>-8.3125519534498643E-4</v>
      </c>
      <c r="J220" s="9">
        <f t="shared" si="58"/>
        <v>9550.038752930308</v>
      </c>
      <c r="K220" s="8">
        <f t="shared" si="48"/>
        <v>-9550.0387193607385</v>
      </c>
      <c r="L220" s="9">
        <f t="shared" si="49"/>
        <v>-3.8295655399249813E-6</v>
      </c>
      <c r="M220" s="9">
        <f t="shared" si="59"/>
        <v>999999.99993974692</v>
      </c>
      <c r="O220" s="11">
        <f t="shared" si="60"/>
        <v>-331559.16017380857</v>
      </c>
      <c r="P220" s="11">
        <f t="shared" si="50"/>
        <v>-2432381.6389476415</v>
      </c>
      <c r="Q220" s="11">
        <f t="shared" si="51"/>
        <v>6.5488953652602638E-4</v>
      </c>
      <c r="R220" s="11">
        <f t="shared" si="61"/>
        <v>631480.33653779305</v>
      </c>
      <c r="U220" s="12">
        <f t="shared" si="62"/>
        <v>-1249053.522056784</v>
      </c>
      <c r="V220" s="12">
        <f t="shared" si="62"/>
        <v>-7514887.2770310966</v>
      </c>
      <c r="W220" s="12">
        <f t="shared" si="52"/>
        <v>-1.8019522435888506E-4</v>
      </c>
      <c r="X220" s="12">
        <f t="shared" si="63"/>
        <v>1631480.33647754</v>
      </c>
      <c r="Y220" s="4"/>
    </row>
    <row r="221" spans="1:25">
      <c r="A221" s="2">
        <f t="shared" si="53"/>
        <v>0.3</v>
      </c>
      <c r="B221" s="2">
        <f t="shared" si="54"/>
        <v>1.2039999999999775</v>
      </c>
      <c r="C221" s="4">
        <v>0</v>
      </c>
      <c r="D221" s="4"/>
      <c r="E221" s="4"/>
      <c r="F221" s="6">
        <f t="shared" si="55"/>
        <v>-930486.41847212508</v>
      </c>
      <c r="G221" s="7">
        <f t="shared" si="56"/>
        <v>-5069513.5815278748</v>
      </c>
      <c r="H221" s="6">
        <f t="shared" si="57"/>
        <v>-8.3056478405317167E-4</v>
      </c>
      <c r="J221" s="9">
        <f t="shared" si="58"/>
        <v>9534.1814891845879</v>
      </c>
      <c r="K221" s="8">
        <f t="shared" si="48"/>
        <v>-9534.1814621268568</v>
      </c>
      <c r="L221" s="9">
        <f t="shared" si="49"/>
        <v>-3.8263848376593426E-6</v>
      </c>
      <c r="M221" s="9">
        <f t="shared" si="59"/>
        <v>999999.9999514349</v>
      </c>
      <c r="O221" s="11">
        <f t="shared" si="60"/>
        <v>-331722.62066105573</v>
      </c>
      <c r="P221" s="11">
        <f t="shared" si="50"/>
        <v>-2427628.8213513861</v>
      </c>
      <c r="Q221" s="11">
        <f t="shared" si="51"/>
        <v>6.5466325487297037E-4</v>
      </c>
      <c r="R221" s="11">
        <f t="shared" si="61"/>
        <v>630431.80150872585</v>
      </c>
      <c r="U221" s="12">
        <f t="shared" si="62"/>
        <v>-1252674.8576439961</v>
      </c>
      <c r="V221" s="12">
        <f t="shared" si="62"/>
        <v>-7506676.5843413882</v>
      </c>
      <c r="W221" s="12">
        <f t="shared" si="52"/>
        <v>-1.7972791401786061E-4</v>
      </c>
      <c r="X221" s="12">
        <f t="shared" si="63"/>
        <v>1630431.8014601609</v>
      </c>
      <c r="Y221" s="4"/>
    </row>
    <row r="222" spans="1:25">
      <c r="A222" s="2">
        <f t="shared" si="53"/>
        <v>0.3</v>
      </c>
      <c r="B222" s="2">
        <f t="shared" si="54"/>
        <v>1.2049999999999774</v>
      </c>
      <c r="C222" s="4">
        <v>0</v>
      </c>
      <c r="D222" s="4"/>
      <c r="E222" s="4"/>
      <c r="F222" s="6">
        <f t="shared" si="55"/>
        <v>-933919.87052556768</v>
      </c>
      <c r="G222" s="7">
        <f t="shared" si="56"/>
        <v>-5066080.1294744322</v>
      </c>
      <c r="H222" s="6">
        <f t="shared" si="57"/>
        <v>-8.2987551867221476E-4</v>
      </c>
      <c r="J222" s="9">
        <f t="shared" si="58"/>
        <v>9518.3636877154604</v>
      </c>
      <c r="K222" s="8">
        <f t="shared" si="48"/>
        <v>-9518.3636659285403</v>
      </c>
      <c r="L222" s="9">
        <f t="shared" si="49"/>
        <v>-3.8232094145656382E-6</v>
      </c>
      <c r="M222" s="9">
        <f t="shared" si="59"/>
        <v>999999.99996089528</v>
      </c>
      <c r="O222" s="11">
        <f t="shared" si="60"/>
        <v>-331877.80549621413</v>
      </c>
      <c r="P222" s="11">
        <f t="shared" si="50"/>
        <v>-2422895.7004497866</v>
      </c>
      <c r="Q222" s="11">
        <f t="shared" si="51"/>
        <v>6.5443655895407562E-4</v>
      </c>
      <c r="R222" s="11">
        <f t="shared" si="61"/>
        <v>629385.87585497426</v>
      </c>
      <c r="U222" s="12">
        <f t="shared" si="62"/>
        <v>-1256279.3123340663</v>
      </c>
      <c r="V222" s="12">
        <f t="shared" si="62"/>
        <v>-7498494.1935901474</v>
      </c>
      <c r="W222" s="12">
        <f t="shared" si="52"/>
        <v>-1.7926216913270482E-4</v>
      </c>
      <c r="X222" s="12">
        <f t="shared" si="63"/>
        <v>1629385.8758158695</v>
      </c>
      <c r="Y222" s="4"/>
    </row>
    <row r="223" spans="1:25">
      <c r="A223" s="2">
        <f t="shared" si="53"/>
        <v>0.3</v>
      </c>
      <c r="B223" s="2">
        <f t="shared" si="54"/>
        <v>1.2059999999999773</v>
      </c>
      <c r="C223" s="4">
        <v>0</v>
      </c>
      <c r="D223" s="4"/>
      <c r="E223" s="4"/>
      <c r="F223" s="6">
        <f t="shared" si="55"/>
        <v>-937344.7851950085</v>
      </c>
      <c r="G223" s="7">
        <f t="shared" si="56"/>
        <v>-5062655.2148049911</v>
      </c>
      <c r="H223" s="6">
        <f t="shared" si="57"/>
        <v>-8.2918739635159109E-4</v>
      </c>
      <c r="J223" s="9">
        <f t="shared" si="58"/>
        <v>9502.585217691676</v>
      </c>
      <c r="K223" s="8">
        <f t="shared" si="48"/>
        <v>-9502.5852001665298</v>
      </c>
      <c r="L223" s="9">
        <f t="shared" si="49"/>
        <v>-3.8200392575119809E-6</v>
      </c>
      <c r="M223" s="9">
        <f t="shared" si="59"/>
        <v>999999.99996854458</v>
      </c>
      <c r="O223" s="11">
        <f t="shared" si="60"/>
        <v>-332024.77468591352</v>
      </c>
      <c r="P223" s="11">
        <f t="shared" si="50"/>
        <v>-2418182.1783713941</v>
      </c>
      <c r="Q223" s="11">
        <f t="shared" si="51"/>
        <v>6.5420945241628824E-4</v>
      </c>
      <c r="R223" s="11">
        <f t="shared" si="61"/>
        <v>628342.55092585657</v>
      </c>
      <c r="U223" s="12">
        <f t="shared" si="62"/>
        <v>-1259866.9746632304</v>
      </c>
      <c r="V223" s="12">
        <f t="shared" si="62"/>
        <v>-7490339.9783765515</v>
      </c>
      <c r="W223" s="12">
        <f t="shared" si="52"/>
        <v>-1.7879798319281478E-4</v>
      </c>
      <c r="X223" s="12">
        <f t="shared" si="63"/>
        <v>1628342.550894401</v>
      </c>
      <c r="Y223" s="4"/>
    </row>
    <row r="224" spans="1:25">
      <c r="A224" s="2">
        <f t="shared" si="53"/>
        <v>0.3</v>
      </c>
      <c r="B224" s="2">
        <f t="shared" si="54"/>
        <v>1.2069999999999772</v>
      </c>
      <c r="C224" s="4">
        <v>0</v>
      </c>
      <c r="D224" s="4"/>
      <c r="E224" s="4"/>
      <c r="F224" s="6">
        <f t="shared" si="55"/>
        <v>-940761.19076162763</v>
      </c>
      <c r="G224" s="7">
        <f t="shared" si="56"/>
        <v>-5059238.8092383724</v>
      </c>
      <c r="H224" s="6">
        <f t="shared" si="57"/>
        <v>-8.285004142502228E-4</v>
      </c>
      <c r="J224" s="9">
        <f t="shared" si="58"/>
        <v>9486.845948823493</v>
      </c>
      <c r="K224" s="8">
        <f t="shared" si="48"/>
        <v>-9486.8459347408079</v>
      </c>
      <c r="L224" s="9">
        <f t="shared" si="49"/>
        <v>-3.8168743534099134E-6</v>
      </c>
      <c r="M224" s="9">
        <f t="shared" si="59"/>
        <v>999999.99997472332</v>
      </c>
      <c r="O224" s="11">
        <f t="shared" si="60"/>
        <v>-332163.58782667335</v>
      </c>
      <c r="P224" s="11">
        <f t="shared" si="50"/>
        <v>-2413488.1578116212</v>
      </c>
      <c r="Q224" s="11">
        <f t="shared" si="51"/>
        <v>6.539819388836428E-4</v>
      </c>
      <c r="R224" s="11">
        <f t="shared" si="61"/>
        <v>627301.81810644455</v>
      </c>
      <c r="U224" s="12">
        <f t="shared" si="62"/>
        <v>-1263437.9326394775</v>
      </c>
      <c r="V224" s="12">
        <f t="shared" si="62"/>
        <v>-7482213.8129847348</v>
      </c>
      <c r="W224" s="12">
        <f t="shared" si="52"/>
        <v>-1.783353497199899E-4</v>
      </c>
      <c r="X224" s="12">
        <f t="shared" si="63"/>
        <v>1627301.818081168</v>
      </c>
      <c r="Y224" s="4"/>
    </row>
    <row r="225" spans="1:25">
      <c r="A225" s="2">
        <f t="shared" si="53"/>
        <v>0.3</v>
      </c>
      <c r="B225" s="2">
        <f t="shared" si="54"/>
        <v>1.2079999999999771</v>
      </c>
      <c r="C225" s="4">
        <v>0</v>
      </c>
      <c r="D225" s="4"/>
      <c r="E225" s="4"/>
      <c r="F225" s="6">
        <f t="shared" si="55"/>
        <v>-944169.11538959818</v>
      </c>
      <c r="G225" s="7">
        <f t="shared" si="56"/>
        <v>-5055830.8846104015</v>
      </c>
      <c r="H225" s="6">
        <f t="shared" si="57"/>
        <v>-8.2781456953643956E-4</v>
      </c>
      <c r="J225" s="9">
        <f t="shared" si="58"/>
        <v>9471.1457513601326</v>
      </c>
      <c r="K225" s="8">
        <f t="shared" si="48"/>
        <v>-9471.1457400551517</v>
      </c>
      <c r="L225" s="9">
        <f t="shared" si="49"/>
        <v>-3.8137146892142754E-6</v>
      </c>
      <c r="M225" s="9">
        <f t="shared" si="59"/>
        <v>999999.99997970904</v>
      </c>
      <c r="O225" s="11">
        <f t="shared" si="60"/>
        <v>-332294.30410787341</v>
      </c>
      <c r="P225" s="11">
        <f t="shared" si="50"/>
        <v>-2408813.542028999</v>
      </c>
      <c r="Q225" s="11">
        <f t="shared" si="51"/>
        <v>6.537540219574119E-4</v>
      </c>
      <c r="R225" s="11">
        <f t="shared" si="61"/>
        <v>626263.66881739569</v>
      </c>
      <c r="U225" s="12">
        <f t="shared" si="62"/>
        <v>-1266992.2737461114</v>
      </c>
      <c r="V225" s="12">
        <f t="shared" si="62"/>
        <v>-7474115.572379455</v>
      </c>
      <c r="W225" s="12">
        <f t="shared" si="52"/>
        <v>-1.7787426226824191E-4</v>
      </c>
      <c r="X225" s="12">
        <f t="shared" si="63"/>
        <v>1626263.6687971046</v>
      </c>
      <c r="Y225" s="4"/>
    </row>
    <row r="226" spans="1:25">
      <c r="A226" s="2">
        <f t="shared" si="53"/>
        <v>0.3</v>
      </c>
      <c r="B226" s="2">
        <f t="shared" si="54"/>
        <v>1.208999999999977</v>
      </c>
      <c r="C226" s="4">
        <v>0</v>
      </c>
      <c r="D226" s="4"/>
      <c r="E226" s="4"/>
      <c r="F226" s="6">
        <f t="shared" si="55"/>
        <v>-947568.58712666132</v>
      </c>
      <c r="G226" s="7">
        <f t="shared" si="56"/>
        <v>-5052431.4128733389</v>
      </c>
      <c r="H226" s="6">
        <f t="shared" si="57"/>
        <v>-8.2712985938793962E-4</v>
      </c>
      <c r="J226" s="9">
        <f t="shared" si="58"/>
        <v>9455.4844960870632</v>
      </c>
      <c r="K226" s="8">
        <f t="shared" si="48"/>
        <v>-9455.4844870210982</v>
      </c>
      <c r="L226" s="9">
        <f t="shared" si="49"/>
        <v>-3.8105602519230134E-6</v>
      </c>
      <c r="M226" s="9">
        <f t="shared" si="59"/>
        <v>999999.99998372782</v>
      </c>
      <c r="O226" s="11">
        <f t="shared" si="60"/>
        <v>-332416.98231470183</v>
      </c>
      <c r="P226" s="11">
        <f t="shared" si="50"/>
        <v>-2404158.234841465</v>
      </c>
      <c r="Q226" s="11">
        <f t="shared" si="51"/>
        <v>6.5352570521625276E-4</v>
      </c>
      <c r="R226" s="11">
        <f t="shared" si="61"/>
        <v>625228.09451478906</v>
      </c>
      <c r="U226" s="12">
        <f t="shared" si="62"/>
        <v>-1270530.0849452761</v>
      </c>
      <c r="V226" s="12">
        <f t="shared" si="62"/>
        <v>-7466045.1322018243</v>
      </c>
      <c r="W226" s="12">
        <f t="shared" si="52"/>
        <v>-1.7741471442360988E-4</v>
      </c>
      <c r="X226" s="12">
        <f t="shared" si="63"/>
        <v>1625228.094498517</v>
      </c>
      <c r="Y226" s="4"/>
    </row>
    <row r="227" spans="1:25">
      <c r="A227" s="2">
        <f t="shared" si="53"/>
        <v>0.3</v>
      </c>
      <c r="B227" s="2">
        <f t="shared" si="54"/>
        <v>1.2099999999999769</v>
      </c>
      <c r="C227" s="4">
        <v>0</v>
      </c>
      <c r="D227" s="4"/>
      <c r="E227" s="4"/>
      <c r="F227" s="6">
        <f t="shared" si="55"/>
        <v>-950959.63390470948</v>
      </c>
      <c r="G227" s="7">
        <f t="shared" si="56"/>
        <v>-5049040.3660952905</v>
      </c>
      <c r="H227" s="6">
        <f t="shared" si="57"/>
        <v>-8.2644628099175135E-4</v>
      </c>
      <c r="J227" s="9">
        <f t="shared" si="58"/>
        <v>9439.8620543233828</v>
      </c>
      <c r="K227" s="8">
        <f t="shared" si="48"/>
        <v>-9439.8620470603128</v>
      </c>
      <c r="L227" s="9">
        <f t="shared" si="49"/>
        <v>-3.8074110285770233E-6</v>
      </c>
      <c r="M227" s="9">
        <f t="shared" si="59"/>
        <v>999999.99998696381</v>
      </c>
      <c r="O227" s="11">
        <f t="shared" si="60"/>
        <v>-332531.6808310799</v>
      </c>
      <c r="P227" s="11">
        <f t="shared" si="50"/>
        <v>-2399522.1406226708</v>
      </c>
      <c r="Q227" s="11">
        <f t="shared" si="51"/>
        <v>6.5329699221635393E-4</v>
      </c>
      <c r="R227" s="11">
        <f t="shared" si="61"/>
        <v>624195.08668995614</v>
      </c>
      <c r="U227" s="12">
        <f t="shared" si="62"/>
        <v>-1274051.452681466</v>
      </c>
      <c r="V227" s="12">
        <f t="shared" si="62"/>
        <v>-7458002.3687650217</v>
      </c>
      <c r="W227" s="12">
        <f t="shared" si="52"/>
        <v>-1.7695669980397446E-4</v>
      </c>
      <c r="X227" s="12">
        <f t="shared" si="63"/>
        <v>1624195.0866769198</v>
      </c>
      <c r="Y227" s="4"/>
    </row>
    <row r="228" spans="1:25">
      <c r="A228" s="2">
        <f t="shared" si="53"/>
        <v>0.3</v>
      </c>
      <c r="B228" s="2">
        <f t="shared" si="54"/>
        <v>1.2109999999999768</v>
      </c>
      <c r="C228" s="4">
        <v>0</v>
      </c>
      <c r="D228" s="4"/>
      <c r="E228" s="4"/>
      <c r="F228" s="6">
        <f t="shared" si="55"/>
        <v>-954342.28354035493</v>
      </c>
      <c r="G228" s="7">
        <f t="shared" si="56"/>
        <v>-5045657.716459645</v>
      </c>
      <c r="H228" s="6">
        <f t="shared" si="57"/>
        <v>-8.2576383154419426E-4</v>
      </c>
      <c r="J228" s="9">
        <f t="shared" si="58"/>
        <v>9424.2782979191761</v>
      </c>
      <c r="K228" s="8">
        <f t="shared" si="48"/>
        <v>-9424.2782921064008</v>
      </c>
      <c r="L228" s="9">
        <f t="shared" si="49"/>
        <v>-3.8042670062599676E-6</v>
      </c>
      <c r="M228" s="9">
        <f t="shared" si="59"/>
        <v>999999.99998956674</v>
      </c>
      <c r="O228" s="11">
        <f t="shared" si="60"/>
        <v>-332638.45764256362</v>
      </c>
      <c r="P228" s="11">
        <f t="shared" si="50"/>
        <v>-2394905.1642983183</v>
      </c>
      <c r="Q228" s="11">
        <f t="shared" si="51"/>
        <v>6.53067886491581E-4</v>
      </c>
      <c r="R228" s="11">
        <f t="shared" si="61"/>
        <v>623164.63686931483</v>
      </c>
      <c r="U228" s="12">
        <f t="shared" si="62"/>
        <v>-1277556.4628849993</v>
      </c>
      <c r="V228" s="12">
        <f t="shared" si="62"/>
        <v>-7449987.1590500697</v>
      </c>
      <c r="W228" s="12">
        <f t="shared" si="52"/>
        <v>-1.7650021205887318E-4</v>
      </c>
      <c r="X228" s="12">
        <f t="shared" si="63"/>
        <v>1623164.6368588815</v>
      </c>
      <c r="Y228" s="4"/>
    </row>
    <row r="229" spans="1:25">
      <c r="A229" s="2">
        <f t="shared" si="53"/>
        <v>0.3</v>
      </c>
      <c r="B229" s="2">
        <f t="shared" si="54"/>
        <v>1.2119999999999767</v>
      </c>
      <c r="C229" s="4">
        <v>0</v>
      </c>
      <c r="D229" s="4"/>
      <c r="E229" s="4"/>
      <c r="F229" s="6">
        <f t="shared" si="55"/>
        <v>-957716.563735503</v>
      </c>
      <c r="G229" s="7">
        <f t="shared" si="56"/>
        <v>-5042283.4362644972</v>
      </c>
      <c r="H229" s="6">
        <f t="shared" si="57"/>
        <v>-8.2508250825084103E-4</v>
      </c>
      <c r="J229" s="9">
        <f t="shared" si="58"/>
        <v>9408.7330992529551</v>
      </c>
      <c r="K229" s="8">
        <f t="shared" si="48"/>
        <v>-9408.7330946055627</v>
      </c>
      <c r="L229" s="9">
        <f t="shared" si="49"/>
        <v>-3.8011281720981212E-6</v>
      </c>
      <c r="M229" s="9">
        <f t="shared" si="59"/>
        <v>999999.99999165861</v>
      </c>
      <c r="O229" s="11">
        <f t="shared" si="60"/>
        <v>-332737.37033922202</v>
      </c>
      <c r="P229" s="11">
        <f t="shared" si="50"/>
        <v>-2390307.2113425275</v>
      </c>
      <c r="Q229" s="11">
        <f t="shared" si="51"/>
        <v>6.5283839155362035E-4</v>
      </c>
      <c r="R229" s="11">
        <f t="shared" si="61"/>
        <v>622136.73661419982</v>
      </c>
      <c r="U229" s="12">
        <f t="shared" si="62"/>
        <v>-1281045.2009754721</v>
      </c>
      <c r="V229" s="12">
        <f t="shared" si="62"/>
        <v>-7441999.3807016304</v>
      </c>
      <c r="W229" s="12">
        <f t="shared" si="52"/>
        <v>-1.7604524486931883E-4</v>
      </c>
      <c r="X229" s="12">
        <f t="shared" si="63"/>
        <v>1622136.7366058584</v>
      </c>
      <c r="Y229" s="4"/>
    </row>
    <row r="230" spans="1:25">
      <c r="A230" s="2">
        <f t="shared" si="53"/>
        <v>0.3</v>
      </c>
      <c r="B230" s="2">
        <f t="shared" si="54"/>
        <v>1.2129999999999765</v>
      </c>
      <c r="C230" s="4">
        <v>0</v>
      </c>
      <c r="D230" s="4"/>
      <c r="E230" s="4"/>
      <c r="F230" s="6">
        <f t="shared" si="55"/>
        <v>-961082.50207791815</v>
      </c>
      <c r="G230" s="7">
        <f t="shared" si="56"/>
        <v>-5038917.4979220815</v>
      </c>
      <c r="H230" s="6">
        <f t="shared" si="57"/>
        <v>-8.2440230832647927E-4</v>
      </c>
      <c r="J230" s="9">
        <f t="shared" si="58"/>
        <v>9393.2263312289906</v>
      </c>
      <c r="K230" s="8">
        <f t="shared" si="48"/>
        <v>-9393.2263275171372</v>
      </c>
      <c r="L230" s="9">
        <f t="shared" si="49"/>
        <v>-3.7979945132601816E-6</v>
      </c>
      <c r="M230" s="9">
        <f t="shared" si="59"/>
        <v>999999.99999333767</v>
      </c>
      <c r="O230" s="11">
        <f t="shared" si="60"/>
        <v>-332828.47611849499</v>
      </c>
      <c r="P230" s="11">
        <f t="shared" si="50"/>
        <v>-2385728.1877742223</v>
      </c>
      <c r="Q230" s="11">
        <f t="shared" si="51"/>
        <v>6.5260851089212293E-4</v>
      </c>
      <c r="R230" s="11">
        <f t="shared" si="61"/>
        <v>621111.37752069568</v>
      </c>
      <c r="U230" s="12">
        <f t="shared" si="62"/>
        <v>-1284517.7518651842</v>
      </c>
      <c r="V230" s="12">
        <f t="shared" si="62"/>
        <v>-7434038.9120238209</v>
      </c>
      <c r="W230" s="12">
        <f t="shared" si="52"/>
        <v>-1.7559179194761654E-4</v>
      </c>
      <c r="X230" s="12">
        <f t="shared" si="63"/>
        <v>1621111.3775140333</v>
      </c>
      <c r="Y230" s="4"/>
    </row>
    <row r="231" spans="1:25">
      <c r="A231" s="2">
        <f t="shared" si="53"/>
        <v>0.3</v>
      </c>
      <c r="B231" s="2">
        <f t="shared" si="54"/>
        <v>1.2139999999999764</v>
      </c>
      <c r="C231" s="4">
        <v>0</v>
      </c>
      <c r="D231" s="4"/>
      <c r="E231" s="4"/>
      <c r="F231" s="6">
        <f t="shared" si="55"/>
        <v>-964440.12604178826</v>
      </c>
      <c r="G231" s="7">
        <f t="shared" si="56"/>
        <v>-5035559.8739582114</v>
      </c>
      <c r="H231" s="6">
        <f t="shared" si="57"/>
        <v>-8.2372322899507372E-4</v>
      </c>
      <c r="J231" s="9">
        <f t="shared" si="58"/>
        <v>9377.757867274775</v>
      </c>
      <c r="K231" s="8">
        <f t="shared" si="48"/>
        <v>-9377.7578643131419</v>
      </c>
      <c r="L231" s="9">
        <f t="shared" si="49"/>
        <v>-3.7948660169571183E-6</v>
      </c>
      <c r="M231" s="9">
        <f t="shared" si="59"/>
        <v>999999.99999468424</v>
      </c>
      <c r="O231" s="11">
        <f t="shared" si="60"/>
        <v>-332911.83178802533</v>
      </c>
      <c r="P231" s="11">
        <f t="shared" si="50"/>
        <v>-2381168.0001535509</v>
      </c>
      <c r="Q231" s="11">
        <f t="shared" si="51"/>
        <v>6.5237824797484683E-4</v>
      </c>
      <c r="R231" s="11">
        <f t="shared" si="61"/>
        <v>620088.55121946835</v>
      </c>
      <c r="U231" s="12">
        <f t="shared" si="62"/>
        <v>-1287974.1999625389</v>
      </c>
      <c r="V231" s="12">
        <f t="shared" si="62"/>
        <v>-7426105.6319760755</v>
      </c>
      <c r="W231" s="12">
        <f t="shared" si="52"/>
        <v>-1.7513984703718404E-4</v>
      </c>
      <c r="X231" s="12">
        <f t="shared" si="63"/>
        <v>1620088.5512141525</v>
      </c>
      <c r="Y231" s="4"/>
    </row>
    <row r="232" spans="1:25">
      <c r="A232" s="2">
        <f t="shared" si="53"/>
        <v>0.3</v>
      </c>
      <c r="B232" s="2">
        <f t="shared" si="54"/>
        <v>1.2149999999999763</v>
      </c>
      <c r="C232" s="4">
        <v>0</v>
      </c>
      <c r="D232" s="4"/>
      <c r="E232" s="4"/>
      <c r="F232" s="6">
        <f t="shared" si="55"/>
        <v>-967789.46298828651</v>
      </c>
      <c r="G232" s="7">
        <f t="shared" si="56"/>
        <v>-5032210.5370117137</v>
      </c>
      <c r="H232" s="6">
        <f t="shared" si="57"/>
        <v>-8.2304526748972796E-4</v>
      </c>
      <c r="J232" s="9">
        <f t="shared" si="58"/>
        <v>9362.3275813384171</v>
      </c>
      <c r="K232" s="8">
        <f t="shared" si="48"/>
        <v>-9362.3275789777726</v>
      </c>
      <c r="L232" s="9">
        <f t="shared" si="49"/>
        <v>-3.7917426704419848E-6</v>
      </c>
      <c r="M232" s="9">
        <f t="shared" si="59"/>
        <v>999999.99999576295</v>
      </c>
      <c r="O232" s="11">
        <f t="shared" si="60"/>
        <v>-332987.49376847222</v>
      </c>
      <c r="P232" s="11">
        <f t="shared" si="50"/>
        <v>-2376626.5555783221</v>
      </c>
      <c r="Q232" s="11">
        <f t="shared" si="51"/>
        <v>6.5214760624779844E-4</v>
      </c>
      <c r="R232" s="11">
        <f t="shared" si="61"/>
        <v>619068.24937559711</v>
      </c>
      <c r="U232" s="12">
        <f t="shared" si="62"/>
        <v>-1291414.6291754204</v>
      </c>
      <c r="V232" s="12">
        <f t="shared" si="62"/>
        <v>-7418199.4201690136</v>
      </c>
      <c r="W232" s="12">
        <f t="shared" si="52"/>
        <v>-1.7468940391237155E-4</v>
      </c>
      <c r="X232" s="12">
        <f t="shared" si="63"/>
        <v>1619068.2493713601</v>
      </c>
      <c r="Y232" s="4"/>
    </row>
    <row r="233" spans="1:25">
      <c r="A233" s="2">
        <f t="shared" si="53"/>
        <v>0.3</v>
      </c>
      <c r="B233" s="2">
        <f t="shared" si="54"/>
        <v>1.2159999999999762</v>
      </c>
      <c r="C233" s="4">
        <v>0</v>
      </c>
      <c r="D233" s="4"/>
      <c r="E233" s="4"/>
      <c r="F233" s="6">
        <f t="shared" si="55"/>
        <v>-971130.54016612563</v>
      </c>
      <c r="G233" s="7">
        <f t="shared" si="56"/>
        <v>-5028869.4598338744</v>
      </c>
      <c r="H233" s="6">
        <f t="shared" si="57"/>
        <v>-8.2236842105264769E-4</v>
      </c>
      <c r="J233" s="9">
        <f t="shared" si="58"/>
        <v>9346.9353478861067</v>
      </c>
      <c r="K233" s="8">
        <f t="shared" si="48"/>
        <v>-9346.9353460063558</v>
      </c>
      <c r="L233" s="9">
        <f t="shared" si="49"/>
        <v>-3.7886244610097605E-6</v>
      </c>
      <c r="M233" s="9">
        <f t="shared" si="59"/>
        <v>999999.99999662605</v>
      </c>
      <c r="O233" s="11">
        <f t="shared" si="60"/>
        <v>-333055.51809630019</v>
      </c>
      <c r="P233" s="11">
        <f t="shared" si="50"/>
        <v>-2372103.7616804815</v>
      </c>
      <c r="Q233" s="11">
        <f t="shared" si="51"/>
        <v>6.5191658913537243E-4</v>
      </c>
      <c r="R233" s="11">
        <f t="shared" si="61"/>
        <v>618050.46368840884</v>
      </c>
      <c r="U233" s="12">
        <f t="shared" si="62"/>
        <v>-1294839.1229145397</v>
      </c>
      <c r="V233" s="12">
        <f t="shared" si="62"/>
        <v>-7410320.1568603627</v>
      </c>
      <c r="W233" s="12">
        <f t="shared" si="52"/>
        <v>-1.7424045637828497E-4</v>
      </c>
      <c r="X233" s="12">
        <f t="shared" si="63"/>
        <v>1618050.4636850348</v>
      </c>
      <c r="Y233" s="4"/>
    </row>
    <row r="234" spans="1:25">
      <c r="A234" s="2">
        <f t="shared" si="53"/>
        <v>0.3</v>
      </c>
      <c r="B234" s="2">
        <f t="shared" si="54"/>
        <v>1.2169999999999761</v>
      </c>
      <c r="C234" s="4">
        <v>0</v>
      </c>
      <c r="D234" s="4"/>
      <c r="E234" s="4"/>
      <c r="F234" s="6">
        <f t="shared" si="55"/>
        <v>-974463.38471211528</v>
      </c>
      <c r="G234" s="7">
        <f t="shared" si="56"/>
        <v>-5025536.6152878841</v>
      </c>
      <c r="H234" s="6">
        <f t="shared" si="57"/>
        <v>-8.2169268693510239E-4</v>
      </c>
      <c r="J234" s="9">
        <f t="shared" si="58"/>
        <v>9331.5810418995188</v>
      </c>
      <c r="K234" s="8">
        <f t="shared" si="48"/>
        <v>-9331.5810404042659</v>
      </c>
      <c r="L234" s="9">
        <f t="shared" si="49"/>
        <v>-3.7855113759971635E-6</v>
      </c>
      <c r="M234" s="9">
        <f t="shared" si="59"/>
        <v>999999.99999731628</v>
      </c>
      <c r="O234" s="11">
        <f t="shared" si="60"/>
        <v>-333115.96042654611</v>
      </c>
      <c r="P234" s="11">
        <f t="shared" si="50"/>
        <v>-2367599.5266226004</v>
      </c>
      <c r="Q234" s="11">
        <f t="shared" si="51"/>
        <v>6.516852000404916E-4</v>
      </c>
      <c r="R234" s="11">
        <f t="shared" si="61"/>
        <v>617035.1858913101</v>
      </c>
      <c r="U234" s="12">
        <f t="shared" si="62"/>
        <v>-1298247.7640967618</v>
      </c>
      <c r="V234" s="12">
        <f t="shared" si="62"/>
        <v>-7402467.7229508888</v>
      </c>
      <c r="W234" s="12">
        <f t="shared" si="52"/>
        <v>-1.7379299827060797E-4</v>
      </c>
      <c r="X234" s="12">
        <f t="shared" si="63"/>
        <v>1617035.1858886264</v>
      </c>
      <c r="Y234" s="4"/>
    </row>
    <row r="235" spans="1:25">
      <c r="A235" s="2">
        <f t="shared" si="53"/>
        <v>0.3</v>
      </c>
      <c r="B235" s="2">
        <f t="shared" si="54"/>
        <v>1.217999999999976</v>
      </c>
      <c r="C235" s="4">
        <v>0</v>
      </c>
      <c r="D235" s="4"/>
      <c r="E235" s="4"/>
      <c r="F235" s="6">
        <f t="shared" si="55"/>
        <v>-977788.02365171153</v>
      </c>
      <c r="G235" s="7">
        <f t="shared" si="56"/>
        <v>-5022211.9763482893</v>
      </c>
      <c r="H235" s="6">
        <f t="shared" si="57"/>
        <v>-8.2101806239738898E-4</v>
      </c>
      <c r="J235" s="9">
        <f t="shared" si="58"/>
        <v>9316.2645388733436</v>
      </c>
      <c r="K235" s="8">
        <f t="shared" si="48"/>
        <v>-9316.2645376851451</v>
      </c>
      <c r="L235" s="9">
        <f t="shared" si="49"/>
        <v>-3.7824034027825028E-6</v>
      </c>
      <c r="M235" s="9">
        <f t="shared" si="59"/>
        <v>999999.99999786727</v>
      </c>
      <c r="O235" s="11">
        <f t="shared" si="60"/>
        <v>-333168.87603556778</v>
      </c>
      <c r="P235" s="11">
        <f t="shared" si="50"/>
        <v>-2363113.759094398</v>
      </c>
      <c r="Q235" s="11">
        <f t="shared" si="51"/>
        <v>6.5145344234474566E-4</v>
      </c>
      <c r="R235" s="11">
        <f t="shared" si="61"/>
        <v>616022.40775162098</v>
      </c>
      <c r="U235" s="12">
        <f t="shared" si="62"/>
        <v>-1301640.635148406</v>
      </c>
      <c r="V235" s="12">
        <f t="shared" si="62"/>
        <v>-7394641.9999803724</v>
      </c>
      <c r="W235" s="12">
        <f t="shared" si="52"/>
        <v>-1.7334702345542577E-4</v>
      </c>
      <c r="X235" s="12">
        <f t="shared" si="63"/>
        <v>1616022.4077494883</v>
      </c>
      <c r="Y235" s="4"/>
    </row>
    <row r="236" spans="1:25">
      <c r="A236" s="2">
        <f t="shared" si="53"/>
        <v>0.3</v>
      </c>
      <c r="B236" s="2">
        <f t="shared" si="54"/>
        <v>1.2189999999999759</v>
      </c>
      <c r="C236" s="4">
        <v>0</v>
      </c>
      <c r="D236" s="4"/>
      <c r="E236" s="4"/>
      <c r="F236" s="6">
        <f t="shared" si="55"/>
        <v>-981104.48389956483</v>
      </c>
      <c r="G236" s="7">
        <f t="shared" si="56"/>
        <v>-5018895.5161004355</v>
      </c>
      <c r="H236" s="6">
        <f t="shared" si="57"/>
        <v>-8.2034454470879389E-4</v>
      </c>
      <c r="J236" s="9">
        <f t="shared" si="58"/>
        <v>9300.9857148127248</v>
      </c>
      <c r="K236" s="8">
        <f t="shared" si="48"/>
        <v>-9300.9857138694679</v>
      </c>
      <c r="L236" s="9">
        <f t="shared" si="49"/>
        <v>-3.7793005287854958E-6</v>
      </c>
      <c r="M236" s="9">
        <f t="shared" si="59"/>
        <v>999999.99999830697</v>
      </c>
      <c r="O236" s="11">
        <f t="shared" si="60"/>
        <v>-333214.31982376601</v>
      </c>
      <c r="P236" s="11">
        <f t="shared" si="50"/>
        <v>-2358646.3683092855</v>
      </c>
      <c r="Q236" s="11">
        <f t="shared" si="51"/>
        <v>6.5122131940852763E-4</v>
      </c>
      <c r="R236" s="11">
        <f t="shared" si="61"/>
        <v>615012.12107041047</v>
      </c>
      <c r="U236" s="12">
        <f t="shared" si="62"/>
        <v>-1305017.8180085181</v>
      </c>
      <c r="V236" s="12">
        <f t="shared" si="62"/>
        <v>-7386842.8701235903</v>
      </c>
      <c r="W236" s="12">
        <f t="shared" si="52"/>
        <v>-1.729025258290518E-4</v>
      </c>
      <c r="X236" s="12">
        <f t="shared" si="63"/>
        <v>1615012.1210687174</v>
      </c>
      <c r="Y236" s="4"/>
    </row>
    <row r="237" spans="1:25">
      <c r="A237" s="2">
        <f t="shared" si="53"/>
        <v>0.3</v>
      </c>
      <c r="B237" s="2">
        <f t="shared" si="54"/>
        <v>1.2199999999999758</v>
      </c>
      <c r="C237" s="4">
        <v>0</v>
      </c>
      <c r="D237" s="4"/>
      <c r="E237" s="4"/>
      <c r="F237" s="6">
        <f t="shared" si="55"/>
        <v>-984412.79226006509</v>
      </c>
      <c r="G237" s="7">
        <f t="shared" si="56"/>
        <v>-5015587.2077399343</v>
      </c>
      <c r="H237" s="6">
        <f t="shared" si="57"/>
        <v>-8.1967213114755725E-4</v>
      </c>
      <c r="J237" s="9">
        <f t="shared" si="58"/>
        <v>9285.7444462307521</v>
      </c>
      <c r="K237" s="8">
        <f t="shared" si="48"/>
        <v>-9285.7444454827291</v>
      </c>
      <c r="L237" s="9">
        <f t="shared" si="49"/>
        <v>-3.7762027414670981E-6</v>
      </c>
      <c r="M237" s="9">
        <f t="shared" si="59"/>
        <v>999999.99999865738</v>
      </c>
      <c r="O237" s="11">
        <f t="shared" si="60"/>
        <v>-333252.3463182908</v>
      </c>
      <c r="P237" s="11">
        <f t="shared" si="50"/>
        <v>-2354197.2640009387</v>
      </c>
      <c r="Q237" s="11">
        <f t="shared" si="51"/>
        <v>6.5098883457117087E-4</v>
      </c>
      <c r="R237" s="11">
        <f t="shared" si="61"/>
        <v>614004.31768233073</v>
      </c>
      <c r="U237" s="12">
        <f t="shared" si="62"/>
        <v>-1308379.3941321252</v>
      </c>
      <c r="V237" s="12">
        <f t="shared" si="62"/>
        <v>-7379070.2161863558</v>
      </c>
      <c r="W237" s="12">
        <f t="shared" si="52"/>
        <v>-1.7245949931785347E-4</v>
      </c>
      <c r="X237" s="12">
        <f t="shared" si="63"/>
        <v>1614004.317680988</v>
      </c>
      <c r="Y237" s="4"/>
    </row>
    <row r="238" spans="1:25">
      <c r="A238" s="2">
        <f t="shared" si="53"/>
        <v>0.3</v>
      </c>
      <c r="B238" s="2">
        <f t="shared" si="54"/>
        <v>1.2209999999999757</v>
      </c>
      <c r="C238" s="4">
        <v>0</v>
      </c>
      <c r="D238" s="4"/>
      <c r="E238" s="4"/>
      <c r="F238" s="6">
        <f t="shared" si="55"/>
        <v>-987712.97542788298</v>
      </c>
      <c r="G238" s="7">
        <f t="shared" si="56"/>
        <v>-5012287.0245721173</v>
      </c>
      <c r="H238" s="6">
        <f t="shared" si="57"/>
        <v>-8.1900081900083532E-4</v>
      </c>
      <c r="J238" s="9">
        <f t="shared" si="58"/>
        <v>9270.540610146003</v>
      </c>
      <c r="K238" s="8">
        <f t="shared" si="48"/>
        <v>-9270.5406095533617</v>
      </c>
      <c r="L238" s="9">
        <f t="shared" si="49"/>
        <v>-3.7731100283293479E-6</v>
      </c>
      <c r="M238" s="9">
        <f t="shared" si="59"/>
        <v>999999.99999893631</v>
      </c>
      <c r="O238" s="11">
        <f t="shared" si="60"/>
        <v>-333283.00967572135</v>
      </c>
      <c r="P238" s="11">
        <f t="shared" si="50"/>
        <v>-2349766.3564198934</v>
      </c>
      <c r="Q238" s="11">
        <f t="shared" si="51"/>
        <v>6.5075599115108507E-4</v>
      </c>
      <c r="R238" s="11">
        <f t="shared" si="61"/>
        <v>612998.98945545382</v>
      </c>
      <c r="U238" s="12">
        <f t="shared" si="62"/>
        <v>-1311725.4444934584</v>
      </c>
      <c r="V238" s="12">
        <f t="shared" si="62"/>
        <v>-7371323.9216015637</v>
      </c>
      <c r="W238" s="12">
        <f t="shared" si="52"/>
        <v>-1.7201793787807956E-4</v>
      </c>
      <c r="X238" s="12">
        <f t="shared" si="63"/>
        <v>1612998.98945439</v>
      </c>
      <c r="Y238" s="4"/>
    </row>
    <row r="239" spans="1:25">
      <c r="A239" s="2">
        <f t="shared" si="53"/>
        <v>0.3</v>
      </c>
      <c r="B239" s="2">
        <f t="shared" si="54"/>
        <v>1.2219999999999756</v>
      </c>
      <c r="C239" s="4">
        <v>0</v>
      </c>
      <c r="D239" s="4"/>
      <c r="E239" s="4"/>
      <c r="F239" s="6">
        <f t="shared" si="55"/>
        <v>-991005.05998850835</v>
      </c>
      <c r="G239" s="7">
        <f t="shared" si="56"/>
        <v>-5008994.940011492</v>
      </c>
      <c r="H239" s="6">
        <f t="shared" si="57"/>
        <v>-8.1833060556466453E-4</v>
      </c>
      <c r="J239" s="9">
        <f t="shared" si="58"/>
        <v>9255.3740840799965</v>
      </c>
      <c r="K239" s="8">
        <f t="shared" si="48"/>
        <v>-9255.3740836109919</v>
      </c>
      <c r="L239" s="9">
        <f t="shared" si="49"/>
        <v>-3.7700223769151769E-6</v>
      </c>
      <c r="M239" s="9">
        <f t="shared" si="59"/>
        <v>999999.99999915808</v>
      </c>
      <c r="O239" s="11">
        <f t="shared" si="60"/>
        <v>-333306.36368472979</v>
      </c>
      <c r="P239" s="11">
        <f t="shared" si="50"/>
        <v>-2345353.556330164</v>
      </c>
      <c r="Q239" s="11">
        <f t="shared" si="51"/>
        <v>6.5052279244589022E-4</v>
      </c>
      <c r="R239" s="11">
        <f t="shared" si="61"/>
        <v>611996.12829110795</v>
      </c>
      <c r="U239" s="12">
        <f t="shared" si="62"/>
        <v>-1315056.049589158</v>
      </c>
      <c r="V239" s="12">
        <f t="shared" si="62"/>
        <v>-7363603.8704252671</v>
      </c>
      <c r="W239" s="12">
        <f t="shared" si="52"/>
        <v>-1.7157783549568947E-4</v>
      </c>
      <c r="X239" s="12">
        <f t="shared" si="63"/>
        <v>1611996.128290266</v>
      </c>
      <c r="Y239" s="4"/>
    </row>
    <row r="240" spans="1:25">
      <c r="A240" s="2">
        <f t="shared" si="53"/>
        <v>0.3</v>
      </c>
      <c r="B240" s="2">
        <f t="shared" si="54"/>
        <v>1.2229999999999754</v>
      </c>
      <c r="C240" s="4">
        <v>0</v>
      </c>
      <c r="D240" s="4"/>
      <c r="E240" s="4"/>
      <c r="F240" s="6">
        <f t="shared" si="55"/>
        <v>-994289.07241878682</v>
      </c>
      <c r="G240" s="7">
        <f t="shared" si="56"/>
        <v>-5005710.9275812125</v>
      </c>
      <c r="H240" s="6">
        <f t="shared" si="57"/>
        <v>-8.1766148814392482E-4</v>
      </c>
      <c r="J240" s="9">
        <f t="shared" si="58"/>
        <v>9240.244746054821</v>
      </c>
      <c r="K240" s="8">
        <f t="shared" si="48"/>
        <v>-9240.2447456840091</v>
      </c>
      <c r="L240" s="9">
        <f t="shared" si="49"/>
        <v>-3.7669397748082723E-6</v>
      </c>
      <c r="M240" s="9">
        <f t="shared" si="59"/>
        <v>999999.99999933445</v>
      </c>
      <c r="O240" s="11">
        <f t="shared" si="60"/>
        <v>-333322.46176872071</v>
      </c>
      <c r="P240" s="11">
        <f t="shared" si="50"/>
        <v>-2340958.775005891</v>
      </c>
      <c r="Q240" s="11">
        <f t="shared" si="51"/>
        <v>6.5028924173255018E-4</v>
      </c>
      <c r="R240" s="11">
        <f t="shared" si="61"/>
        <v>610995.72612371494</v>
      </c>
      <c r="U240" s="12">
        <f t="shared" si="62"/>
        <v>-1318371.2894414528</v>
      </c>
      <c r="V240" s="12">
        <f t="shared" si="62"/>
        <v>-7355909.9473327873</v>
      </c>
      <c r="W240" s="12">
        <f t="shared" si="52"/>
        <v>-1.7113918618618296E-4</v>
      </c>
      <c r="X240" s="12">
        <f t="shared" si="63"/>
        <v>1610995.7261230494</v>
      </c>
      <c r="Y240" s="4"/>
    </row>
    <row r="241" spans="1:25">
      <c r="A241" s="2">
        <f t="shared" si="53"/>
        <v>0.3</v>
      </c>
      <c r="B241" s="2">
        <f t="shared" si="54"/>
        <v>1.2239999999999753</v>
      </c>
      <c r="C241" s="4">
        <v>0</v>
      </c>
      <c r="D241" s="4"/>
      <c r="E241" s="4"/>
      <c r="F241" s="6">
        <f t="shared" si="55"/>
        <v>-997565.03908744978</v>
      </c>
      <c r="G241" s="7">
        <f t="shared" si="56"/>
        <v>-5002434.9609125499</v>
      </c>
      <c r="H241" s="6">
        <f t="shared" si="57"/>
        <v>-8.1699346405230409E-4</v>
      </c>
      <c r="J241" s="9">
        <f t="shared" si="58"/>
        <v>9225.1524745905917</v>
      </c>
      <c r="K241" s="8">
        <f t="shared" si="48"/>
        <v>-9225.1524742977108</v>
      </c>
      <c r="L241" s="9">
        <f t="shared" si="49"/>
        <v>-3.7638622096328858E-6</v>
      </c>
      <c r="M241" s="9">
        <f t="shared" si="59"/>
        <v>999999.99999947427</v>
      </c>
      <c r="O241" s="11">
        <f t="shared" si="60"/>
        <v>-333331.3569884515</v>
      </c>
      <c r="P241" s="11">
        <f t="shared" si="50"/>
        <v>-2336581.924228014</v>
      </c>
      <c r="Q241" s="11">
        <f t="shared" si="51"/>
        <v>6.5005534226750576E-4</v>
      </c>
      <c r="R241" s="11">
        <f t="shared" si="61"/>
        <v>609997.77492062876</v>
      </c>
      <c r="U241" s="12">
        <f t="shared" si="62"/>
        <v>-1321671.2436013108</v>
      </c>
      <c r="V241" s="12">
        <f t="shared" si="62"/>
        <v>-7348242.0376148615</v>
      </c>
      <c r="W241" s="12">
        <f t="shared" si="52"/>
        <v>-1.7070198399443117E-4</v>
      </c>
      <c r="X241" s="12">
        <f t="shared" si="63"/>
        <v>1609997.7749201031</v>
      </c>
      <c r="Y241" s="4"/>
    </row>
    <row r="242" spans="1:25">
      <c r="A242" s="2">
        <f t="shared" si="53"/>
        <v>0.3</v>
      </c>
      <c r="B242" s="2">
        <f t="shared" si="54"/>
        <v>1.2249999999999752</v>
      </c>
      <c r="C242" s="4">
        <v>0</v>
      </c>
      <c r="D242" s="4"/>
      <c r="E242" s="4"/>
      <c r="F242" s="6">
        <f t="shared" si="55"/>
        <v>-1000832.9862556456</v>
      </c>
      <c r="G242" s="7">
        <f t="shared" si="56"/>
        <v>-4999167.0137443542</v>
      </c>
      <c r="H242" s="6">
        <f t="shared" si="57"/>
        <v>-8.1632653061226141E-4</v>
      </c>
      <c r="J242" s="9">
        <f t="shared" si="58"/>
        <v>9210.0971487030838</v>
      </c>
      <c r="K242" s="8">
        <f t="shared" si="48"/>
        <v>-9210.0971484719703</v>
      </c>
      <c r="L242" s="9">
        <f t="shared" si="49"/>
        <v>-3.760789669053683E-6</v>
      </c>
      <c r="M242" s="9">
        <f t="shared" si="59"/>
        <v>999999.99999958521</v>
      </c>
      <c r="O242" s="11">
        <f t="shared" si="60"/>
        <v>-333333.1020446326</v>
      </c>
      <c r="P242" s="11">
        <f t="shared" si="50"/>
        <v>-2332222.9162809621</v>
      </c>
      <c r="Q242" s="11">
        <f t="shared" si="51"/>
        <v>6.498210972868064E-4</v>
      </c>
      <c r="R242" s="11">
        <f t="shared" si="61"/>
        <v>609002.26668197534</v>
      </c>
      <c r="U242" s="12">
        <f t="shared" si="62"/>
        <v>-1324955.9911515752</v>
      </c>
      <c r="V242" s="12">
        <f t="shared" si="62"/>
        <v>-7340600.0271737883</v>
      </c>
      <c r="W242" s="12">
        <f t="shared" si="52"/>
        <v>-1.7026622299450868E-4</v>
      </c>
      <c r="X242" s="12">
        <f t="shared" si="63"/>
        <v>1609002.2666815605</v>
      </c>
      <c r="Y242" s="4"/>
    </row>
    <row r="243" spans="1:25">
      <c r="A243" s="2">
        <f t="shared" si="53"/>
        <v>0.3</v>
      </c>
      <c r="B243" s="2">
        <f t="shared" si="54"/>
        <v>1.2259999999999751</v>
      </c>
      <c r="C243" s="4">
        <v>0</v>
      </c>
      <c r="D243" s="4"/>
      <c r="E243" s="4"/>
      <c r="F243" s="6">
        <f t="shared" si="55"/>
        <v>-1004092.9400774664</v>
      </c>
      <c r="G243" s="7">
        <f t="shared" si="56"/>
        <v>-4995907.059922534</v>
      </c>
      <c r="H243" s="6">
        <f t="shared" si="57"/>
        <v>-8.1566068515499216E-4</v>
      </c>
      <c r="J243" s="9">
        <f t="shared" si="58"/>
        <v>9195.0786479012422</v>
      </c>
      <c r="K243" s="8">
        <f t="shared" si="48"/>
        <v>-9195.0786477191086</v>
      </c>
      <c r="L243" s="9">
        <f t="shared" si="49"/>
        <v>-3.7577221407755644E-6</v>
      </c>
      <c r="M243" s="9">
        <f t="shared" si="59"/>
        <v>999999.99999967311</v>
      </c>
      <c r="O243" s="11">
        <f t="shared" si="60"/>
        <v>-333327.74928050756</v>
      </c>
      <c r="P243" s="11">
        <f t="shared" si="50"/>
        <v>-2327881.6639493708</v>
      </c>
      <c r="Q243" s="11">
        <f t="shared" si="51"/>
        <v>6.4958651000624086E-4</v>
      </c>
      <c r="R243" s="11">
        <f t="shared" si="61"/>
        <v>608009.19344049075</v>
      </c>
      <c r="U243" s="12">
        <f t="shared" si="62"/>
        <v>-1328225.6107100728</v>
      </c>
      <c r="V243" s="12">
        <f t="shared" si="62"/>
        <v>-7332983.8025196241</v>
      </c>
      <c r="W243" s="12">
        <f t="shared" si="52"/>
        <v>-1.6983189728952681E-4</v>
      </c>
      <c r="X243" s="12">
        <f t="shared" si="63"/>
        <v>1608009.193440164</v>
      </c>
      <c r="Y243" s="4"/>
    </row>
    <row r="244" spans="1:25">
      <c r="A244" s="2">
        <f t="shared" si="53"/>
        <v>0.3</v>
      </c>
      <c r="B244" s="2">
        <f t="shared" si="54"/>
        <v>1.226999999999975</v>
      </c>
      <c r="C244" s="4">
        <v>0</v>
      </c>
      <c r="D244" s="4"/>
      <c r="E244" s="4"/>
      <c r="F244" s="6">
        <f t="shared" si="55"/>
        <v>-1007344.9266004692</v>
      </c>
      <c r="G244" s="7">
        <f t="shared" si="56"/>
        <v>-4992655.0733995307</v>
      </c>
      <c r="H244" s="6">
        <f t="shared" si="57"/>
        <v>-8.1499592502039156E-4</v>
      </c>
      <c r="J244" s="9">
        <f t="shared" si="58"/>
        <v>9180.0968521848517</v>
      </c>
      <c r="K244" s="8">
        <f t="shared" si="48"/>
        <v>-9180.0968520414372</v>
      </c>
      <c r="L244" s="9">
        <f t="shared" si="49"/>
        <v>-3.7546596125435278E-6</v>
      </c>
      <c r="M244" s="9">
        <f t="shared" si="59"/>
        <v>999999.99999974261</v>
      </c>
      <c r="O244" s="11">
        <f t="shared" si="60"/>
        <v>-333315.35068441107</v>
      </c>
      <c r="P244" s="11">
        <f t="shared" si="50"/>
        <v>-2323558.0805148324</v>
      </c>
      <c r="Q244" s="11">
        <f t="shared" si="51"/>
        <v>6.4935158362146739E-4</v>
      </c>
      <c r="R244" s="11">
        <f t="shared" si="61"/>
        <v>607018.54726136406</v>
      </c>
      <c r="U244" s="12">
        <f t="shared" si="62"/>
        <v>-1331480.1804326954</v>
      </c>
      <c r="V244" s="12">
        <f t="shared" si="62"/>
        <v>-7325393.250766404</v>
      </c>
      <c r="W244" s="12">
        <f t="shared" si="52"/>
        <v>-1.6939900101146769E-4</v>
      </c>
      <c r="X244" s="12">
        <f t="shared" si="63"/>
        <v>1607018.5472611068</v>
      </c>
      <c r="Y244" s="4"/>
    </row>
    <row r="245" spans="1:25">
      <c r="A245" s="2">
        <f t="shared" si="53"/>
        <v>0.3</v>
      </c>
      <c r="B245" s="2">
        <f t="shared" si="54"/>
        <v>1.2279999999999749</v>
      </c>
      <c r="C245" s="4">
        <v>0</v>
      </c>
      <c r="D245" s="4"/>
      <c r="E245" s="4"/>
      <c r="F245" s="6">
        <f t="shared" si="55"/>
        <v>-1010588.9717661971</v>
      </c>
      <c r="G245" s="7">
        <f t="shared" si="56"/>
        <v>-4989411.0282338029</v>
      </c>
      <c r="H245" s="6">
        <f t="shared" si="57"/>
        <v>-8.1433224755701988E-4</v>
      </c>
      <c r="J245" s="9">
        <f t="shared" si="58"/>
        <v>9165.1516420420721</v>
      </c>
      <c r="K245" s="8">
        <f t="shared" si="48"/>
        <v>-9165.1516419292511</v>
      </c>
      <c r="L245" s="9">
        <f t="shared" si="49"/>
        <v>-3.7516020721424774E-6</v>
      </c>
      <c r="M245" s="9">
        <f t="shared" si="59"/>
        <v>999999.99999979744</v>
      </c>
      <c r="O245" s="11">
        <f t="shared" si="60"/>
        <v>-333295.95789231156</v>
      </c>
      <c r="P245" s="11">
        <f t="shared" si="50"/>
        <v>-2319252.0797526557</v>
      </c>
      <c r="Q245" s="11">
        <f t="shared" si="51"/>
        <v>6.4911632130814267E-4</v>
      </c>
      <c r="R245" s="11">
        <f t="shared" si="61"/>
        <v>606030.32024207769</v>
      </c>
      <c r="U245" s="12">
        <f t="shared" si="62"/>
        <v>-1334719.7780164666</v>
      </c>
      <c r="V245" s="12">
        <f t="shared" si="62"/>
        <v>-7317828.2596283872</v>
      </c>
      <c r="W245" s="12">
        <f t="shared" si="52"/>
        <v>-1.6896752832101965E-4</v>
      </c>
      <c r="X245" s="12">
        <f t="shared" si="63"/>
        <v>1606030.320241875</v>
      </c>
      <c r="Y245" s="4"/>
    </row>
    <row r="246" spans="1:25">
      <c r="A246" s="2">
        <f t="shared" si="53"/>
        <v>0.3</v>
      </c>
      <c r="B246" s="2">
        <f t="shared" si="54"/>
        <v>1.2289999999999748</v>
      </c>
      <c r="C246" s="4">
        <v>0</v>
      </c>
      <c r="D246" s="4"/>
      <c r="E246" s="4"/>
      <c r="F246" s="6">
        <f t="shared" si="55"/>
        <v>-1013825.1014106986</v>
      </c>
      <c r="G246" s="7">
        <f t="shared" si="56"/>
        <v>-4986174.8985893019</v>
      </c>
      <c r="H246" s="6">
        <f t="shared" si="57"/>
        <v>-8.1366965012206712E-4</v>
      </c>
      <c r="J246" s="9">
        <f t="shared" si="58"/>
        <v>9150.2428984470735</v>
      </c>
      <c r="K246" s="8">
        <f t="shared" si="48"/>
        <v>-9150.242898358405</v>
      </c>
      <c r="L246" s="9">
        <f t="shared" si="49"/>
        <v>-3.7485495073970745E-6</v>
      </c>
      <c r="M246" s="9">
        <f t="shared" si="59"/>
        <v>999999.99999984086</v>
      </c>
      <c r="O246" s="11">
        <f t="shared" si="60"/>
        <v>-333269.62219032797</v>
      </c>
      <c r="P246" s="11">
        <f t="shared" si="50"/>
        <v>-2314963.5759286596</v>
      </c>
      <c r="Q246" s="11">
        <f t="shared" si="51"/>
        <v>6.4888072622204995E-4</v>
      </c>
      <c r="R246" s="11">
        <f t="shared" si="61"/>
        <v>605044.50451225089</v>
      </c>
      <c r="U246" s="12">
        <f t="shared" si="62"/>
        <v>-1337944.4807025795</v>
      </c>
      <c r="V246" s="12">
        <f t="shared" si="62"/>
        <v>-7310288.71741632</v>
      </c>
      <c r="W246" s="12">
        <f t="shared" si="52"/>
        <v>-1.6853747340741425E-4</v>
      </c>
      <c r="X246" s="12">
        <f t="shared" si="63"/>
        <v>1605044.5045120916</v>
      </c>
      <c r="Y246" s="4"/>
    </row>
    <row r="247" spans="1:25">
      <c r="A247" s="2">
        <f t="shared" si="53"/>
        <v>0.3</v>
      </c>
      <c r="B247" s="2">
        <f t="shared" si="54"/>
        <v>1.2299999999999747</v>
      </c>
      <c r="C247" s="4">
        <v>0</v>
      </c>
      <c r="D247" s="4"/>
      <c r="E247" s="4"/>
      <c r="F247" s="6">
        <f t="shared" si="55"/>
        <v>-1017053.3412650382</v>
      </c>
      <c r="G247" s="7">
        <f t="shared" si="56"/>
        <v>-4982946.6587349614</v>
      </c>
      <c r="H247" s="6">
        <f t="shared" si="57"/>
        <v>-8.1300813008131762E-4</v>
      </c>
      <c r="J247" s="9">
        <f t="shared" si="58"/>
        <v>9135.3705028576896</v>
      </c>
      <c r="K247" s="8">
        <f t="shared" si="48"/>
        <v>-9135.3705027880769</v>
      </c>
      <c r="L247" s="9">
        <f t="shared" si="49"/>
        <v>-3.7455019061715757E-6</v>
      </c>
      <c r="M247" s="9">
        <f t="shared" si="59"/>
        <v>999999.99999987509</v>
      </c>
      <c r="O247" s="11">
        <f t="shared" si="60"/>
        <v>-333236.39451723272</v>
      </c>
      <c r="P247" s="11">
        <f t="shared" si="50"/>
        <v>-2310692.483795986</v>
      </c>
      <c r="Q247" s="11">
        <f t="shared" si="51"/>
        <v>6.4864480149922634E-4</v>
      </c>
      <c r="R247" s="11">
        <f t="shared" si="61"/>
        <v>604061.09223348263</v>
      </c>
      <c r="U247" s="12">
        <f t="shared" si="62"/>
        <v>-1341154.3652794133</v>
      </c>
      <c r="V247" s="12">
        <f t="shared" si="62"/>
        <v>-7302774.5130337356</v>
      </c>
      <c r="W247" s="12">
        <f t="shared" si="52"/>
        <v>-1.6810883048826283E-4</v>
      </c>
      <c r="X247" s="12">
        <f t="shared" si="63"/>
        <v>1604061.0922333577</v>
      </c>
      <c r="Y247" s="4"/>
    </row>
    <row r="248" spans="1:25">
      <c r="A248" s="2">
        <f t="shared" si="53"/>
        <v>0.3</v>
      </c>
      <c r="B248" s="2">
        <f t="shared" si="54"/>
        <v>1.2309999999999746</v>
      </c>
      <c r="C248" s="4">
        <v>0</v>
      </c>
      <c r="D248" s="4"/>
      <c r="E248" s="4"/>
      <c r="F248" s="6">
        <f t="shared" si="55"/>
        <v>-1020273.7169558118</v>
      </c>
      <c r="G248" s="7">
        <f t="shared" si="56"/>
        <v>-4979726.2830441883</v>
      </c>
      <c r="H248" s="6">
        <f t="shared" si="57"/>
        <v>-8.1234768480911506E-4</v>
      </c>
      <c r="J248" s="9">
        <f t="shared" si="58"/>
        <v>9120.5343372130301</v>
      </c>
      <c r="K248" s="8">
        <f t="shared" si="48"/>
        <v>-9120.534337158444</v>
      </c>
      <c r="L248" s="9">
        <f t="shared" si="49"/>
        <v>-3.7424592563696695E-6</v>
      </c>
      <c r="M248" s="9">
        <f t="shared" si="59"/>
        <v>999999.99999990209</v>
      </c>
      <c r="O248" s="11">
        <f t="shared" si="60"/>
        <v>-333196.32546693191</v>
      </c>
      <c r="P248" s="11">
        <f t="shared" si="50"/>
        <v>-2306438.7185919359</v>
      </c>
      <c r="Q248" s="11">
        <f t="shared" si="51"/>
        <v>6.4840855025608901E-4</v>
      </c>
      <c r="R248" s="11">
        <f t="shared" si="61"/>
        <v>603080.0755991959</v>
      </c>
      <c r="U248" s="12">
        <f t="shared" si="62"/>
        <v>-1344349.5080855307</v>
      </c>
      <c r="V248" s="12">
        <f t="shared" si="62"/>
        <v>-7295285.5359732825</v>
      </c>
      <c r="W248" s="12">
        <f t="shared" si="52"/>
        <v>-1.6768159380939568E-4</v>
      </c>
      <c r="X248" s="12">
        <f t="shared" si="63"/>
        <v>1603080.0755990981</v>
      </c>
      <c r="Y248" s="4"/>
    </row>
    <row r="249" spans="1:25">
      <c r="A249" s="2">
        <f t="shared" si="53"/>
        <v>0.3</v>
      </c>
      <c r="B249" s="2">
        <f t="shared" si="54"/>
        <v>1.2319999999999744</v>
      </c>
      <c r="C249" s="4">
        <v>0</v>
      </c>
      <c r="D249" s="4"/>
      <c r="E249" s="4"/>
      <c r="F249" s="6">
        <f t="shared" si="55"/>
        <v>-1023486.2540056524</v>
      </c>
      <c r="G249" s="7">
        <f t="shared" si="56"/>
        <v>-4976513.7459943471</v>
      </c>
      <c r="H249" s="6">
        <f t="shared" si="57"/>
        <v>-8.1168831168832855E-4</v>
      </c>
      <c r="J249" s="9">
        <f t="shared" si="58"/>
        <v>9105.7342839311623</v>
      </c>
      <c r="K249" s="8">
        <f t="shared" si="48"/>
        <v>-9105.734283888416</v>
      </c>
      <c r="L249" s="9">
        <f t="shared" si="49"/>
        <v>-3.7394215459343191E-6</v>
      </c>
      <c r="M249" s="9">
        <f t="shared" si="59"/>
        <v>999999.99999992328</v>
      </c>
      <c r="O249" s="11">
        <f t="shared" si="60"/>
        <v>-333149.46529092727</v>
      </c>
      <c r="P249" s="11">
        <f t="shared" si="50"/>
        <v>-2302202.1960348305</v>
      </c>
      <c r="Q249" s="11">
        <f t="shared" si="51"/>
        <v>6.4817197558956097E-4</v>
      </c>
      <c r="R249" s="11">
        <f t="shared" si="61"/>
        <v>602101.44683448307</v>
      </c>
      <c r="U249" s="12">
        <f t="shared" si="62"/>
        <v>-1347529.9850126486</v>
      </c>
      <c r="V249" s="12">
        <f t="shared" si="62"/>
        <v>-7287821.6763130659</v>
      </c>
      <c r="W249" s="12">
        <f t="shared" si="52"/>
        <v>-1.6725575764470191E-4</v>
      </c>
      <c r="X249" s="12">
        <f t="shared" si="63"/>
        <v>1602101.4468344063</v>
      </c>
      <c r="Y249" s="4"/>
    </row>
    <row r="250" spans="1:25">
      <c r="A250" s="2">
        <f t="shared" si="53"/>
        <v>0.3</v>
      </c>
      <c r="B250" s="2">
        <f t="shared" si="54"/>
        <v>1.2329999999999743</v>
      </c>
      <c r="C250" s="4">
        <v>0</v>
      </c>
      <c r="D250" s="4"/>
      <c r="E250" s="4"/>
      <c r="F250" s="6">
        <f t="shared" si="55"/>
        <v>-1026690.9778337374</v>
      </c>
      <c r="G250" s="7">
        <f t="shared" si="56"/>
        <v>-4973309.0221662624</v>
      </c>
      <c r="H250" s="6">
        <f t="shared" si="57"/>
        <v>-8.1103000811031702E-4</v>
      </c>
      <c r="J250" s="9">
        <f t="shared" si="58"/>
        <v>9090.9702259067781</v>
      </c>
      <c r="K250" s="8">
        <f t="shared" si="48"/>
        <v>-9090.9702258732941</v>
      </c>
      <c r="L250" s="9">
        <f t="shared" si="49"/>
        <v>-3.7363887628476077E-6</v>
      </c>
      <c r="M250" s="9">
        <f t="shared" si="59"/>
        <v>999999.99999993993</v>
      </c>
      <c r="O250" s="11">
        <f t="shared" si="60"/>
        <v>-333095.86390075972</v>
      </c>
      <c r="P250" s="11">
        <f t="shared" si="50"/>
        <v>-2297982.8323208932</v>
      </c>
      <c r="Q250" s="11">
        <f t="shared" si="51"/>
        <v>6.4793508057719529E-4</v>
      </c>
      <c r="R250" s="11">
        <f t="shared" si="61"/>
        <v>601125.19819595199</v>
      </c>
      <c r="U250" s="12">
        <f t="shared" si="62"/>
        <v>-1350695.8715085904</v>
      </c>
      <c r="V250" s="12">
        <f t="shared" si="62"/>
        <v>-7280382.824713029</v>
      </c>
      <c r="W250" s="12">
        <f t="shared" si="52"/>
        <v>-1.6683131629596933E-4</v>
      </c>
      <c r="X250" s="12">
        <f t="shared" si="63"/>
        <v>1601125.1981958919</v>
      </c>
      <c r="Y250" s="4"/>
    </row>
    <row r="251" spans="1:25">
      <c r="A251" s="2">
        <f t="shared" si="53"/>
        <v>0.3</v>
      </c>
      <c r="B251" s="2">
        <f t="shared" si="54"/>
        <v>1.2339999999999742</v>
      </c>
      <c r="C251" s="4">
        <v>0</v>
      </c>
      <c r="D251" s="4"/>
      <c r="E251" s="4"/>
      <c r="F251" s="6">
        <f t="shared" si="55"/>
        <v>-1029887.9137562909</v>
      </c>
      <c r="G251" s="7">
        <f t="shared" si="56"/>
        <v>-4970112.0862437095</v>
      </c>
      <c r="H251" s="6">
        <f t="shared" si="57"/>
        <v>-8.1037277147489543E-4</v>
      </c>
      <c r="J251" s="9">
        <f t="shared" si="58"/>
        <v>9076.2420465088471</v>
      </c>
      <c r="K251" s="8">
        <f t="shared" si="48"/>
        <v>-9076.2420464826737</v>
      </c>
      <c r="L251" s="9">
        <f t="shared" si="49"/>
        <v>-3.7333608951305606E-6</v>
      </c>
      <c r="M251" s="9">
        <f t="shared" si="59"/>
        <v>999999.99999995308</v>
      </c>
      <c r="O251" s="11">
        <f t="shared" si="60"/>
        <v>-333035.57087043225</v>
      </c>
      <c r="P251" s="11">
        <f t="shared" si="50"/>
        <v>-2293780.544121156</v>
      </c>
      <c r="Q251" s="11">
        <f t="shared" si="51"/>
        <v>6.4769786827729981E-4</v>
      </c>
      <c r="R251" s="11">
        <f t="shared" si="61"/>
        <v>600151.32197157247</v>
      </c>
      <c r="U251" s="12">
        <f t="shared" si="62"/>
        <v>-1353847.2425802143</v>
      </c>
      <c r="V251" s="12">
        <f t="shared" si="62"/>
        <v>-7272968.8724113479</v>
      </c>
      <c r="W251" s="12">
        <f t="shared" si="52"/>
        <v>-1.6640826409272615E-4</v>
      </c>
      <c r="X251" s="12">
        <f t="shared" si="63"/>
        <v>1600151.3219715254</v>
      </c>
      <c r="Y251" s="4"/>
    </row>
    <row r="252" spans="1:25">
      <c r="A252" s="2">
        <f t="shared" si="53"/>
        <v>0.3</v>
      </c>
      <c r="B252" s="2">
        <f t="shared" si="54"/>
        <v>1.2349999999999741</v>
      </c>
      <c r="C252" s="4">
        <v>0</v>
      </c>
      <c r="D252" s="4"/>
      <c r="E252" s="4"/>
      <c r="F252" s="6">
        <f t="shared" si="55"/>
        <v>-1033077.0869870834</v>
      </c>
      <c r="G252" s="7">
        <f t="shared" si="56"/>
        <v>-4966922.9130129162</v>
      </c>
      <c r="H252" s="6">
        <f t="shared" si="57"/>
        <v>-8.0971659919030039E-4</v>
      </c>
      <c r="J252" s="9">
        <f t="shared" si="58"/>
        <v>9061.549629578356</v>
      </c>
      <c r="K252" s="8">
        <f t="shared" si="48"/>
        <v>-9061.5496295579269</v>
      </c>
      <c r="L252" s="9">
        <f t="shared" si="49"/>
        <v>-3.7303379308430123E-6</v>
      </c>
      <c r="M252" s="9">
        <f t="shared" si="59"/>
        <v>999999.99999996333</v>
      </c>
      <c r="O252" s="11">
        <f t="shared" si="60"/>
        <v>-332968.63543881639</v>
      </c>
      <c r="P252" s="11">
        <f t="shared" si="50"/>
        <v>-2289595.2485783868</v>
      </c>
      <c r="Q252" s="11">
        <f t="shared" si="51"/>
        <v>6.4746034172905834E-4</v>
      </c>
      <c r="R252" s="11">
        <f t="shared" si="61"/>
        <v>599179.81048052467</v>
      </c>
      <c r="U252" s="12">
        <f t="shared" si="62"/>
        <v>-1356984.1727963216</v>
      </c>
      <c r="V252" s="12">
        <f t="shared" si="62"/>
        <v>-7265579.7112208605</v>
      </c>
      <c r="W252" s="12">
        <f t="shared" si="52"/>
        <v>-1.6598659539208505E-4</v>
      </c>
      <c r="X252" s="12">
        <f t="shared" si="63"/>
        <v>1599179.810480488</v>
      </c>
      <c r="Y252" s="4"/>
    </row>
    <row r="253" spans="1:25">
      <c r="A253" s="2">
        <f t="shared" si="53"/>
        <v>0.3</v>
      </c>
      <c r="B253" s="2">
        <f t="shared" si="54"/>
        <v>1.235999999999974</v>
      </c>
      <c r="C253" s="4">
        <v>0</v>
      </c>
      <c r="D253" s="4"/>
      <c r="E253" s="4"/>
      <c r="F253" s="6">
        <f t="shared" si="55"/>
        <v>-1036258.5226379292</v>
      </c>
      <c r="G253" s="7">
        <f t="shared" si="56"/>
        <v>-4963741.4773620702</v>
      </c>
      <c r="H253" s="6">
        <f t="shared" si="57"/>
        <v>-8.0906148867315622E-4</v>
      </c>
      <c r="J253" s="9">
        <f t="shared" si="58"/>
        <v>9046.892859426016</v>
      </c>
      <c r="K253" s="8">
        <f t="shared" si="48"/>
        <v>-9046.8928594100453</v>
      </c>
      <c r="L253" s="9">
        <f t="shared" si="49"/>
        <v>-3.7273198580834392E-6</v>
      </c>
      <c r="M253" s="9">
        <f t="shared" si="59"/>
        <v>999999.99999997136</v>
      </c>
      <c r="O253" s="11">
        <f t="shared" si="60"/>
        <v>-332895.10651203827</v>
      </c>
      <c r="P253" s="11">
        <f t="shared" si="50"/>
        <v>-2285426.8633040418</v>
      </c>
      <c r="Q253" s="11">
        <f t="shared" si="51"/>
        <v>6.472225039526547E-4</v>
      </c>
      <c r="R253" s="11">
        <f t="shared" si="61"/>
        <v>598210.65607304685</v>
      </c>
      <c r="U253" s="12">
        <f t="shared" si="62"/>
        <v>-1360106.7362905415</v>
      </c>
      <c r="V253" s="12">
        <f t="shared" si="62"/>
        <v>-7258215.2335255221</v>
      </c>
      <c r="W253" s="12">
        <f t="shared" si="52"/>
        <v>-1.6556630457858492E-4</v>
      </c>
      <c r="X253" s="12">
        <f t="shared" si="63"/>
        <v>1598210.6560730182</v>
      </c>
      <c r="Y253" s="4"/>
    </row>
    <row r="254" spans="1:25">
      <c r="A254" s="2">
        <f t="shared" si="53"/>
        <v>0.3</v>
      </c>
      <c r="B254" s="2">
        <f t="shared" si="54"/>
        <v>1.2369999999999739</v>
      </c>
      <c r="C254" s="4">
        <v>0</v>
      </c>
      <c r="D254" s="4"/>
      <c r="E254" s="4"/>
      <c r="F254" s="6">
        <f t="shared" si="55"/>
        <v>-1039432.2457191809</v>
      </c>
      <c r="G254" s="7">
        <f t="shared" si="56"/>
        <v>-4960567.7542808186</v>
      </c>
      <c r="H254" s="6">
        <f t="shared" si="57"/>
        <v>-8.0840743734844069E-4</v>
      </c>
      <c r="J254" s="9">
        <f t="shared" si="58"/>
        <v>9032.2716208299153</v>
      </c>
      <c r="K254" s="8">
        <f t="shared" si="48"/>
        <v>-9032.2716208175116</v>
      </c>
      <c r="L254" s="9">
        <f t="shared" si="49"/>
        <v>-3.7243066649887891E-6</v>
      </c>
      <c r="M254" s="9">
        <f t="shared" si="59"/>
        <v>999999.99999997765</v>
      </c>
      <c r="O254" s="11">
        <f t="shared" si="60"/>
        <v>-332815.03266584745</v>
      </c>
      <c r="P254" s="11">
        <f t="shared" si="50"/>
        <v>-2281275.3063752335</v>
      </c>
      <c r="Q254" s="11">
        <f t="shared" si="51"/>
        <v>6.469843579493921E-4</v>
      </c>
      <c r="R254" s="11">
        <f t="shared" si="61"/>
        <v>597243.85113028577</v>
      </c>
      <c r="U254" s="12">
        <f t="shared" si="62"/>
        <v>-1363215.0067641984</v>
      </c>
      <c r="V254" s="12">
        <f t="shared" si="62"/>
        <v>-7250875.3322768696</v>
      </c>
      <c r="W254" s="12">
        <f t="shared" si="52"/>
        <v>-1.6514738606403733E-4</v>
      </c>
      <c r="X254" s="12">
        <f t="shared" si="63"/>
        <v>1597243.8511302634</v>
      </c>
      <c r="Y254" s="4"/>
    </row>
    <row r="255" spans="1:25">
      <c r="A255" s="2">
        <f t="shared" si="53"/>
        <v>0.3</v>
      </c>
      <c r="B255" s="2">
        <f t="shared" si="54"/>
        <v>1.2379999999999738</v>
      </c>
      <c r="C255" s="4">
        <v>0</v>
      </c>
      <c r="D255" s="4"/>
      <c r="E255" s="4"/>
      <c r="F255" s="6">
        <f t="shared" si="55"/>
        <v>-1042598.2811402213</v>
      </c>
      <c r="G255" s="7">
        <f t="shared" si="56"/>
        <v>-4957401.7188597787</v>
      </c>
      <c r="H255" s="6">
        <f t="shared" si="57"/>
        <v>-8.0775444264945164E-4</v>
      </c>
      <c r="J255" s="9">
        <f t="shared" si="58"/>
        <v>9017.6857990333774</v>
      </c>
      <c r="K255" s="8">
        <f t="shared" si="48"/>
        <v>-9017.6857990237022</v>
      </c>
      <c r="L255" s="9">
        <f t="shared" si="49"/>
        <v>-3.7212983397343613E-6</v>
      </c>
      <c r="M255" s="9">
        <f t="shared" si="59"/>
        <v>999999.99999998265</v>
      </c>
      <c r="O255" s="11">
        <f t="shared" si="60"/>
        <v>-332728.46214796603</v>
      </c>
      <c r="P255" s="11">
        <f t="shared" si="50"/>
        <v>-2277140.4963317299</v>
      </c>
      <c r="Q255" s="11">
        <f t="shared" si="51"/>
        <v>6.4674590670181508E-4</v>
      </c>
      <c r="R255" s="11">
        <f t="shared" si="61"/>
        <v>596279.38806414616</v>
      </c>
      <c r="U255" s="12">
        <f t="shared" si="62"/>
        <v>-1366309.0574891539</v>
      </c>
      <c r="V255" s="12">
        <f t="shared" si="62"/>
        <v>-7243559.9009905327</v>
      </c>
      <c r="W255" s="12">
        <f t="shared" si="52"/>
        <v>-1.6472983428737092E-4</v>
      </c>
      <c r="X255" s="12">
        <f t="shared" si="63"/>
        <v>1596279.3880641288</v>
      </c>
      <c r="Y255" s="4"/>
    </row>
    <row r="256" spans="1:25">
      <c r="A256" s="2">
        <f t="shared" si="53"/>
        <v>0.3</v>
      </c>
      <c r="B256" s="2">
        <f t="shared" si="54"/>
        <v>1.2389999999999737</v>
      </c>
      <c r="C256" s="4">
        <v>0</v>
      </c>
      <c r="D256" s="4"/>
      <c r="E256" s="4"/>
      <c r="F256" s="6">
        <f t="shared" si="55"/>
        <v>-1045756.65370995</v>
      </c>
      <c r="G256" s="7">
        <f t="shared" si="56"/>
        <v>-4954243.3462900501</v>
      </c>
      <c r="H256" s="6">
        <f t="shared" si="57"/>
        <v>-8.0710250201777346E-4</v>
      </c>
      <c r="J256" s="9">
        <f t="shared" si="58"/>
        <v>9003.1352797425861</v>
      </c>
      <c r="K256" s="8">
        <f t="shared" si="48"/>
        <v>-9003.1352797350846</v>
      </c>
      <c r="L256" s="9">
        <f t="shared" si="49"/>
        <v>-3.7182948705336094E-6</v>
      </c>
      <c r="M256" s="9">
        <f t="shared" si="59"/>
        <v>999999.99999998661</v>
      </c>
      <c r="O256" s="11">
        <f t="shared" si="60"/>
        <v>-332635.44288042258</v>
      </c>
      <c r="P256" s="11">
        <f t="shared" si="50"/>
        <v>-2273022.3521729703</v>
      </c>
      <c r="Q256" s="11">
        <f t="shared" si="51"/>
        <v>6.4650715317382773E-4</v>
      </c>
      <c r="R256" s="11">
        <f t="shared" si="61"/>
        <v>595317.25931714242</v>
      </c>
      <c r="U256" s="12">
        <f t="shared" si="62"/>
        <v>-1369388.96131063</v>
      </c>
      <c r="V256" s="12">
        <f t="shared" si="62"/>
        <v>-7236268.8337427555</v>
      </c>
      <c r="W256" s="12">
        <f t="shared" si="52"/>
        <v>-1.6431364371447931E-4</v>
      </c>
      <c r="X256" s="12">
        <f t="shared" si="63"/>
        <v>1595317.2593171289</v>
      </c>
      <c r="Y256" s="4"/>
    </row>
    <row r="257" spans="1:25">
      <c r="A257" s="2">
        <f t="shared" si="53"/>
        <v>0.3</v>
      </c>
      <c r="B257" s="2">
        <f t="shared" si="54"/>
        <v>1.2399999999999736</v>
      </c>
      <c r="C257" s="4">
        <v>0</v>
      </c>
      <c r="D257" s="4"/>
      <c r="E257" s="4"/>
      <c r="F257" s="6">
        <f t="shared" si="55"/>
        <v>-1048907.3881372737</v>
      </c>
      <c r="G257" s="7">
        <f t="shared" si="56"/>
        <v>-4951092.6118627265</v>
      </c>
      <c r="H257" s="6">
        <f t="shared" si="57"/>
        <v>-8.0645161290324304E-4</v>
      </c>
      <c r="J257" s="9">
        <f t="shared" si="58"/>
        <v>8988.6199491244333</v>
      </c>
      <c r="K257" s="8">
        <f t="shared" si="48"/>
        <v>-8988.6199491185998</v>
      </c>
      <c r="L257" s="9">
        <f t="shared" si="49"/>
        <v>-3.71529624563802E-6</v>
      </c>
      <c r="M257" s="9">
        <f t="shared" si="59"/>
        <v>999999.99999998952</v>
      </c>
      <c r="O257" s="11">
        <f t="shared" si="60"/>
        <v>-332536.02246186341</v>
      </c>
      <c r="P257" s="11">
        <f t="shared" si="50"/>
        <v>-2268920.7933550994</v>
      </c>
      <c r="Q257" s="11">
        <f t="shared" si="51"/>
        <v>6.4626810031081345E-4</v>
      </c>
      <c r="R257" s="11">
        <f t="shared" si="61"/>
        <v>594357.45736224973</v>
      </c>
      <c r="U257" s="12">
        <f t="shared" si="62"/>
        <v>-1372454.7906500127</v>
      </c>
      <c r="V257" s="12">
        <f t="shared" si="62"/>
        <v>-7229002.0251669446</v>
      </c>
      <c r="W257" s="12">
        <f t="shared" si="52"/>
        <v>-1.6389880883806759E-4</v>
      </c>
      <c r="X257" s="12">
        <f t="shared" si="63"/>
        <v>1594357.4573622392</v>
      </c>
      <c r="Y257" s="4"/>
    </row>
    <row r="258" spans="1:25">
      <c r="A258" s="2">
        <f t="shared" si="53"/>
        <v>0.3</v>
      </c>
      <c r="B258" s="2">
        <f t="shared" si="54"/>
        <v>1.2409999999999735</v>
      </c>
      <c r="C258" s="4">
        <v>0</v>
      </c>
      <c r="D258" s="4"/>
      <c r="E258" s="4"/>
      <c r="F258" s="6">
        <f t="shared" si="55"/>
        <v>-1052050.5090315845</v>
      </c>
      <c r="G258" s="7">
        <f t="shared" si="56"/>
        <v>-4947949.4909684155</v>
      </c>
      <c r="H258" s="6">
        <f t="shared" si="57"/>
        <v>-8.0580177276391729E-4</v>
      </c>
      <c r="J258" s="9">
        <f t="shared" si="58"/>
        <v>8974.1396938042508</v>
      </c>
      <c r="K258" s="8">
        <f t="shared" si="48"/>
        <v>-8974.1396937996979</v>
      </c>
      <c r="L258" s="9">
        <f t="shared" si="49"/>
        <v>-3.7123024533369458E-6</v>
      </c>
      <c r="M258" s="9">
        <f t="shared" si="59"/>
        <v>999999.99999999173</v>
      </c>
      <c r="O258" s="11">
        <f t="shared" si="60"/>
        <v>-332430.24816985091</v>
      </c>
      <c r="P258" s="11">
        <f t="shared" si="50"/>
        <v>-2264835.7397880321</v>
      </c>
      <c r="Q258" s="11">
        <f t="shared" si="51"/>
        <v>6.4602875103975186E-4</v>
      </c>
      <c r="R258" s="11">
        <f t="shared" si="61"/>
        <v>593399.97470275813</v>
      </c>
      <c r="U258" s="12">
        <f t="shared" si="62"/>
        <v>-1375506.6175076312</v>
      </c>
      <c r="V258" s="12">
        <f t="shared" si="62"/>
        <v>-7221759.3704502471</v>
      </c>
      <c r="W258" s="12">
        <f t="shared" si="52"/>
        <v>-1.6348532417750233E-4</v>
      </c>
      <c r="X258" s="12">
        <f t="shared" si="63"/>
        <v>1593399.9747027499</v>
      </c>
      <c r="Y258" s="4"/>
    </row>
    <row r="259" spans="1:25">
      <c r="A259" s="2">
        <f t="shared" si="53"/>
        <v>0.3</v>
      </c>
      <c r="B259" s="2">
        <f t="shared" si="54"/>
        <v>1.2419999999999733</v>
      </c>
      <c r="C259" s="4">
        <v>0</v>
      </c>
      <c r="D259" s="4"/>
      <c r="E259" s="4"/>
      <c r="F259" s="6">
        <f t="shared" si="55"/>
        <v>-1055186.0409032439</v>
      </c>
      <c r="G259" s="7">
        <f t="shared" si="56"/>
        <v>-4944813.9590967558</v>
      </c>
      <c r="H259" s="6">
        <f t="shared" si="57"/>
        <v>-8.0515297906603989E-4</v>
      </c>
      <c r="J259" s="9">
        <f t="shared" si="58"/>
        <v>8959.6944008635892</v>
      </c>
      <c r="K259" s="8">
        <f t="shared" si="48"/>
        <v>-8959.6944008600931</v>
      </c>
      <c r="L259" s="9">
        <f t="shared" si="49"/>
        <v>-3.7093134819574465E-6</v>
      </c>
      <c r="M259" s="9">
        <f t="shared" si="59"/>
        <v>999999.99999999371</v>
      </c>
      <c r="O259" s="11">
        <f t="shared" si="60"/>
        <v>-332318.16696314188</v>
      </c>
      <c r="P259" s="11">
        <f t="shared" si="50"/>
        <v>-2260767.1118325298</v>
      </c>
      <c r="Q259" s="11">
        <f t="shared" si="51"/>
        <v>6.4578910826933688E-4</v>
      </c>
      <c r="R259" s="11">
        <f t="shared" si="61"/>
        <v>592444.80387212534</v>
      </c>
      <c r="U259" s="12">
        <f t="shared" si="62"/>
        <v>-1378544.5134655223</v>
      </c>
      <c r="V259" s="12">
        <f t="shared" si="62"/>
        <v>-7214540.7653301451</v>
      </c>
      <c r="W259" s="12">
        <f t="shared" si="52"/>
        <v>-1.6307318427866049E-4</v>
      </c>
      <c r="X259" s="12">
        <f t="shared" si="63"/>
        <v>1592444.8038721192</v>
      </c>
      <c r="Y259" s="4"/>
    </row>
    <row r="260" spans="1:25">
      <c r="A260" s="2">
        <f t="shared" si="53"/>
        <v>0.3</v>
      </c>
      <c r="B260" s="2">
        <f t="shared" si="54"/>
        <v>1.2429999999999732</v>
      </c>
      <c r="C260" s="4">
        <v>0</v>
      </c>
      <c r="D260" s="4"/>
      <c r="E260" s="4"/>
      <c r="F260" s="6">
        <f t="shared" si="55"/>
        <v>-1058314.0081640587</v>
      </c>
      <c r="G260" s="7">
        <f t="shared" si="56"/>
        <v>-4941685.9918359416</v>
      </c>
      <c r="H260" s="6">
        <f t="shared" si="57"/>
        <v>-8.0450522928400764E-4</v>
      </c>
      <c r="J260" s="9">
        <f t="shared" si="58"/>
        <v>8945.2839578380717</v>
      </c>
      <c r="K260" s="8">
        <f t="shared" si="48"/>
        <v>-8945.2839578353523</v>
      </c>
      <c r="L260" s="9">
        <f t="shared" si="49"/>
        <v>-3.7063293198641605E-6</v>
      </c>
      <c r="M260" s="9">
        <f t="shared" si="59"/>
        <v>999999.99999999511</v>
      </c>
      <c r="O260" s="11">
        <f t="shared" si="60"/>
        <v>-332199.82548394735</v>
      </c>
      <c r="P260" s="11">
        <f t="shared" si="50"/>
        <v>-2256714.8302973052</v>
      </c>
      <c r="Q260" s="11">
        <f t="shared" si="51"/>
        <v>6.4554917489009246E-4</v>
      </c>
      <c r="R260" s="11">
        <f t="shared" si="61"/>
        <v>591491.93743383116</v>
      </c>
      <c r="U260" s="12">
        <f t="shared" si="62"/>
        <v>-1381568.5496901679</v>
      </c>
      <c r="V260" s="12">
        <f t="shared" si="62"/>
        <v>-7207346.1060910821</v>
      </c>
      <c r="W260" s="12">
        <f t="shared" si="52"/>
        <v>-1.6266238371377933E-4</v>
      </c>
      <c r="X260" s="12">
        <f t="shared" si="63"/>
        <v>1591491.9374338263</v>
      </c>
      <c r="Y260" s="4"/>
    </row>
    <row r="261" spans="1:25">
      <c r="A261" s="2">
        <f t="shared" si="53"/>
        <v>0.3</v>
      </c>
      <c r="B261" s="2">
        <f t="shared" si="54"/>
        <v>1.2439999999999731</v>
      </c>
      <c r="C261" s="4">
        <v>0</v>
      </c>
      <c r="D261" s="4"/>
      <c r="E261" s="4"/>
      <c r="F261" s="6">
        <f t="shared" si="55"/>
        <v>-1061434.4351277582</v>
      </c>
      <c r="G261" s="7">
        <f t="shared" si="56"/>
        <v>-4938565.5648722416</v>
      </c>
      <c r="H261" s="6">
        <f t="shared" si="57"/>
        <v>-8.0385852090033888E-4</v>
      </c>
      <c r="J261" s="9">
        <f t="shared" si="58"/>
        <v>8930.9082527151295</v>
      </c>
      <c r="K261" s="8">
        <f t="shared" si="48"/>
        <v>-8930.9082527130231</v>
      </c>
      <c r="L261" s="9">
        <f t="shared" si="49"/>
        <v>-3.7033499554591268E-6</v>
      </c>
      <c r="M261" s="9">
        <f t="shared" si="59"/>
        <v>999999.99999999627</v>
      </c>
      <c r="O261" s="11">
        <f t="shared" si="60"/>
        <v>-332075.27006017766</v>
      </c>
      <c r="P261" s="11">
        <f t="shared" si="50"/>
        <v>-2252678.8164361431</v>
      </c>
      <c r="Q261" s="11">
        <f t="shared" si="51"/>
        <v>6.453089537744877E-4</v>
      </c>
      <c r="R261" s="11">
        <f t="shared" si="61"/>
        <v>590541.36798123294</v>
      </c>
      <c r="U261" s="12">
        <f t="shared" si="62"/>
        <v>-1384578.7969352207</v>
      </c>
      <c r="V261" s="12">
        <f t="shared" si="62"/>
        <v>-7200175.2895610975</v>
      </c>
      <c r="W261" s="12">
        <f t="shared" si="52"/>
        <v>-1.622529170813103E-4</v>
      </c>
      <c r="X261" s="12">
        <f t="shared" si="63"/>
        <v>1590541.3679812292</v>
      </c>
      <c r="Y261" s="4"/>
    </row>
    <row r="262" spans="1:25">
      <c r="A262" s="2">
        <f t="shared" si="53"/>
        <v>0.3</v>
      </c>
      <c r="B262" s="2">
        <f t="shared" si="54"/>
        <v>1.244999999999973</v>
      </c>
      <c r="C262" s="4">
        <v>0</v>
      </c>
      <c r="D262" s="4"/>
      <c r="E262" s="4"/>
      <c r="F262" s="6">
        <f t="shared" si="55"/>
        <v>-1064547.3460104642</v>
      </c>
      <c r="G262" s="7">
        <f t="shared" si="56"/>
        <v>-4935452.6539895358</v>
      </c>
      <c r="H262" s="6">
        <f t="shared" si="57"/>
        <v>-8.0321285140563987E-4</v>
      </c>
      <c r="J262" s="9">
        <f t="shared" si="58"/>
        <v>8916.5671739318786</v>
      </c>
      <c r="K262" s="8">
        <f t="shared" si="48"/>
        <v>-8916.5671739302707</v>
      </c>
      <c r="L262" s="9">
        <f t="shared" si="49"/>
        <v>-3.7003753771816489E-6</v>
      </c>
      <c r="M262" s="9">
        <f t="shared" si="59"/>
        <v>999999.99999999709</v>
      </c>
      <c r="O262" s="11">
        <f t="shared" si="60"/>
        <v>-331944.54670766846</v>
      </c>
      <c r="P262" s="11">
        <f t="shared" si="50"/>
        <v>-2248658.9919450446</v>
      </c>
      <c r="Q262" s="11">
        <f t="shared" si="51"/>
        <v>6.4506844777705225E-4</v>
      </c>
      <c r="R262" s="11">
        <f t="shared" si="61"/>
        <v>589593.08813742141</v>
      </c>
      <c r="U262" s="12">
        <f t="shared" si="62"/>
        <v>-1387575.3255442008</v>
      </c>
      <c r="V262" s="12">
        <f t="shared" si="62"/>
        <v>-7193028.2131085107</v>
      </c>
      <c r="W262" s="12">
        <f t="shared" si="52"/>
        <v>-1.6184477900576925E-4</v>
      </c>
      <c r="X262" s="12">
        <f t="shared" si="63"/>
        <v>1589593.0881374185</v>
      </c>
      <c r="Y262" s="4"/>
    </row>
    <row r="263" spans="1:25">
      <c r="A263" s="2">
        <f t="shared" si="53"/>
        <v>0.3</v>
      </c>
      <c r="B263" s="2">
        <f t="shared" si="54"/>
        <v>1.2459999999999729</v>
      </c>
      <c r="C263" s="4">
        <v>0</v>
      </c>
      <c r="D263" s="4"/>
      <c r="E263" s="4"/>
      <c r="F263" s="6">
        <f t="shared" si="55"/>
        <v>-1067652.7649311631</v>
      </c>
      <c r="G263" s="7">
        <f t="shared" si="56"/>
        <v>-4932347.2350688372</v>
      </c>
      <c r="H263" s="6">
        <f t="shared" si="57"/>
        <v>-8.0256821829857283E-4</v>
      </c>
      <c r="J263" s="9">
        <f t="shared" si="58"/>
        <v>8902.2606103729522</v>
      </c>
      <c r="K263" s="8">
        <f t="shared" si="48"/>
        <v>-8902.2606103716789</v>
      </c>
      <c r="L263" s="9">
        <f t="shared" si="49"/>
        <v>-3.6974055735081517E-6</v>
      </c>
      <c r="M263" s="9">
        <f t="shared" si="59"/>
        <v>999999.99999999767</v>
      </c>
      <c r="O263" s="11">
        <f t="shared" si="60"/>
        <v>-331807.70113238943</v>
      </c>
      <c r="P263" s="11">
        <f t="shared" si="50"/>
        <v>-2244655.2789593921</v>
      </c>
      <c r="Q263" s="11">
        <f t="shared" si="51"/>
        <v>6.4482765973448996E-4</v>
      </c>
      <c r="R263" s="11">
        <f t="shared" si="61"/>
        <v>588647.090555078</v>
      </c>
      <c r="U263" s="12">
        <f t="shared" si="62"/>
        <v>-1390558.2054531795</v>
      </c>
      <c r="V263" s="12">
        <f t="shared" si="62"/>
        <v>-7185904.7746386006</v>
      </c>
      <c r="W263" s="12">
        <f t="shared" si="52"/>
        <v>-1.6143796413759101E-4</v>
      </c>
      <c r="X263" s="12">
        <f t="shared" si="63"/>
        <v>1588647.0905550756</v>
      </c>
      <c r="Y263" s="4"/>
    </row>
    <row r="264" spans="1:25">
      <c r="A264" s="2">
        <f t="shared" si="53"/>
        <v>0.3</v>
      </c>
      <c r="B264" s="2">
        <f t="shared" si="54"/>
        <v>1.2469999999999728</v>
      </c>
      <c r="C264" s="4">
        <v>0</v>
      </c>
      <c r="D264" s="4"/>
      <c r="E264" s="4"/>
      <c r="F264" s="6">
        <f t="shared" si="55"/>
        <v>-1070750.7159121709</v>
      </c>
      <c r="G264" s="7">
        <f t="shared" si="56"/>
        <v>-4929249.2840878284</v>
      </c>
      <c r="H264" s="6">
        <f t="shared" si="57"/>
        <v>-8.0192461908582349E-4</v>
      </c>
      <c r="J264" s="9">
        <f t="shared" si="58"/>
        <v>8887.9884513683082</v>
      </c>
      <c r="K264" s="8">
        <f t="shared" si="48"/>
        <v>-8887.9884513673114</v>
      </c>
      <c r="L264" s="9">
        <f t="shared" si="49"/>
        <v>-3.6944405329520123E-6</v>
      </c>
      <c r="M264" s="9">
        <f t="shared" si="59"/>
        <v>999999.99999999825</v>
      </c>
      <c r="O264" s="11">
        <f t="shared" si="60"/>
        <v>-331664.77873263834</v>
      </c>
      <c r="P264" s="11">
        <f t="shared" si="50"/>
        <v>-2240667.600051133</v>
      </c>
      <c r="Q264" s="11">
        <f t="shared" si="51"/>
        <v>6.4458659246579154E-4</v>
      </c>
      <c r="R264" s="11">
        <f t="shared" si="61"/>
        <v>587703.36791633256</v>
      </c>
      <c r="U264" s="12">
        <f t="shared" si="62"/>
        <v>-1393527.5061934409</v>
      </c>
      <c r="V264" s="12">
        <f t="shared" si="62"/>
        <v>-7178804.8725903286</v>
      </c>
      <c r="W264" s="12">
        <f t="shared" si="52"/>
        <v>-1.6103246715298391E-4</v>
      </c>
      <c r="X264" s="12">
        <f t="shared" si="63"/>
        <v>1587703.3679163307</v>
      </c>
      <c r="Y264" s="4"/>
    </row>
    <row r="265" spans="1:25">
      <c r="A265" s="2">
        <f t="shared" si="53"/>
        <v>0.3</v>
      </c>
      <c r="B265" s="2">
        <f t="shared" si="54"/>
        <v>1.2479999999999727</v>
      </c>
      <c r="C265" s="4">
        <v>0</v>
      </c>
      <c r="D265" s="4"/>
      <c r="E265" s="4"/>
      <c r="F265" s="6">
        <f t="shared" si="55"/>
        <v>-1073841.2228796002</v>
      </c>
      <c r="G265" s="7">
        <f t="shared" si="56"/>
        <v>-4926158.7771204002</v>
      </c>
      <c r="H265" s="6">
        <f t="shared" si="57"/>
        <v>-8.0128205128206882E-4</v>
      </c>
      <c r="J265" s="9">
        <f t="shared" si="58"/>
        <v>8873.7505866911324</v>
      </c>
      <c r="K265" s="8">
        <f t="shared" si="48"/>
        <v>-8873.7505866903575</v>
      </c>
      <c r="L265" s="9">
        <f t="shared" si="49"/>
        <v>-3.6914802440634301E-6</v>
      </c>
      <c r="M265" s="9">
        <f t="shared" si="59"/>
        <v>999999.9999999986</v>
      </c>
      <c r="O265" s="11">
        <f t="shared" si="60"/>
        <v>-331515.82460121508</v>
      </c>
      <c r="P265" s="11">
        <f t="shared" si="50"/>
        <v>-2236695.8782259845</v>
      </c>
      <c r="Q265" s="11">
        <f t="shared" si="51"/>
        <v>6.443452487723475E-4</v>
      </c>
      <c r="R265" s="11">
        <f t="shared" si="61"/>
        <v>586761.91293262108</v>
      </c>
      <c r="U265" s="12">
        <f t="shared" si="62"/>
        <v>-1396483.2968941242</v>
      </c>
      <c r="V265" s="12">
        <f t="shared" si="62"/>
        <v>-7171728.4059330747</v>
      </c>
      <c r="W265" s="12">
        <f t="shared" si="52"/>
        <v>-1.606282827537847E-4</v>
      </c>
      <c r="X265" s="12">
        <f t="shared" si="63"/>
        <v>1586761.9129326197</v>
      </c>
      <c r="Y265" s="4"/>
    </row>
    <row r="266" spans="1:25">
      <c r="A266" s="2">
        <f t="shared" si="53"/>
        <v>0.3</v>
      </c>
      <c r="B266" s="2">
        <f t="shared" si="54"/>
        <v>1.2489999999999726</v>
      </c>
      <c r="C266" s="4">
        <v>0</v>
      </c>
      <c r="D266" s="4"/>
      <c r="E266" s="4"/>
      <c r="F266" s="6">
        <f t="shared" si="55"/>
        <v>-1076924.3096638196</v>
      </c>
      <c r="G266" s="7">
        <f t="shared" si="56"/>
        <v>-4923075.6903361799</v>
      </c>
      <c r="H266" s="6">
        <f t="shared" si="57"/>
        <v>-8.0064051240994556E-4</v>
      </c>
      <c r="J266" s="9">
        <f t="shared" si="58"/>
        <v>8859.5469065556808</v>
      </c>
      <c r="K266" s="8">
        <f t="shared" si="48"/>
        <v>-8859.546906555126</v>
      </c>
      <c r="L266" s="9">
        <f t="shared" si="49"/>
        <v>-3.6885246954292681E-6</v>
      </c>
      <c r="M266" s="9">
        <f t="shared" si="59"/>
        <v>999999.99999999895</v>
      </c>
      <c r="O266" s="11">
        <f t="shared" si="60"/>
        <v>-331360.88352758141</v>
      </c>
      <c r="P266" s="11">
        <f t="shared" si="50"/>
        <v>-2232740.0369206583</v>
      </c>
      <c r="Q266" s="11">
        <f t="shared" si="51"/>
        <v>6.4410363143805965E-4</v>
      </c>
      <c r="R266" s="11">
        <f t="shared" si="61"/>
        <v>585822.71834454557</v>
      </c>
      <c r="U266" s="12">
        <f t="shared" si="62"/>
        <v>-1399425.6462848454</v>
      </c>
      <c r="V266" s="12">
        <f t="shared" si="62"/>
        <v>-7164675.2741633933</v>
      </c>
      <c r="W266" s="12">
        <f t="shared" si="52"/>
        <v>-1.6022540566731523E-4</v>
      </c>
      <c r="X266" s="12">
        <f t="shared" si="63"/>
        <v>1585822.7183445445</v>
      </c>
      <c r="Y266" s="4"/>
    </row>
    <row r="267" spans="1:25">
      <c r="A267" s="2">
        <f t="shared" si="53"/>
        <v>0.3</v>
      </c>
      <c r="B267" s="2">
        <f t="shared" si="54"/>
        <v>1.2499999999999725</v>
      </c>
      <c r="C267" s="4">
        <v>0</v>
      </c>
      <c r="D267" s="4"/>
      <c r="E267" s="4"/>
      <c r="F267" s="6">
        <f t="shared" si="55"/>
        <v>-1079999.9999999152</v>
      </c>
      <c r="G267" s="7">
        <f t="shared" si="56"/>
        <v>-4920000.0000000848</v>
      </c>
      <c r="H267" s="6">
        <f t="shared" si="57"/>
        <v>-8.000000000000176E-4</v>
      </c>
      <c r="J267" s="9">
        <f t="shared" si="58"/>
        <v>8845.3773016152172</v>
      </c>
      <c r="K267" s="8">
        <f t="shared" si="48"/>
        <v>-8845.3773016147752</v>
      </c>
      <c r="L267" s="9">
        <f t="shared" si="49"/>
        <v>-3.6855738756729267E-6</v>
      </c>
      <c r="M267" s="9">
        <f t="shared" si="59"/>
        <v>999999.99999999919</v>
      </c>
      <c r="O267" s="11">
        <f t="shared" si="60"/>
        <v>-331200.00000000437</v>
      </c>
      <c r="P267" s="11">
        <f t="shared" si="50"/>
        <v>-2228800.0000001076</v>
      </c>
      <c r="Q267" s="11">
        <f t="shared" si="51"/>
        <v>6.4386174322945109E-4</v>
      </c>
      <c r="R267" s="11">
        <f t="shared" si="61"/>
        <v>584885.77692173433</v>
      </c>
      <c r="U267" s="12">
        <f t="shared" si="62"/>
        <v>-1402354.6226983045</v>
      </c>
      <c r="V267" s="12">
        <f t="shared" si="62"/>
        <v>-7157645.3773018066</v>
      </c>
      <c r="W267" s="12">
        <f t="shared" si="52"/>
        <v>-1.5982383064623942E-4</v>
      </c>
      <c r="X267" s="12">
        <f t="shared" si="63"/>
        <v>1584885.7769217335</v>
      </c>
      <c r="Y267" s="4"/>
    </row>
    <row r="268" spans="1:25">
      <c r="A268" s="2">
        <f t="shared" si="53"/>
        <v>0.3</v>
      </c>
      <c r="B268" s="2">
        <f t="shared" si="54"/>
        <v>1.2509999999999724</v>
      </c>
      <c r="C268" s="4">
        <v>0</v>
      </c>
      <c r="D268" s="4"/>
      <c r="E268" s="4"/>
      <c r="F268" s="6">
        <f t="shared" si="55"/>
        <v>-1083068.317528147</v>
      </c>
      <c r="G268" s="7">
        <f t="shared" si="56"/>
        <v>-4916931.6824718527</v>
      </c>
      <c r="H268" s="6">
        <f t="shared" si="57"/>
        <v>-7.9936051159074507E-4</v>
      </c>
      <c r="J268" s="9">
        <f t="shared" si="58"/>
        <v>8831.2416629598192</v>
      </c>
      <c r="K268" s="8">
        <f t="shared" si="48"/>
        <v>-8831.2416629594882</v>
      </c>
      <c r="L268" s="9">
        <f t="shared" si="49"/>
        <v>-3.6826277734541634E-6</v>
      </c>
      <c r="M268" s="9">
        <f t="shared" si="59"/>
        <v>999999.99999999942</v>
      </c>
      <c r="O268" s="11">
        <f t="shared" si="60"/>
        <v>-331033.21820768097</v>
      </c>
      <c r="P268" s="11">
        <f t="shared" si="50"/>
        <v>-2224875.6917547896</v>
      </c>
      <c r="Q268" s="11">
        <f t="shared" si="51"/>
        <v>6.4361958689577732E-4</v>
      </c>
      <c r="R268" s="11">
        <f t="shared" si="61"/>
        <v>583951.08146270225</v>
      </c>
      <c r="U268" s="12">
        <f t="shared" si="62"/>
        <v>-1405270.2940728683</v>
      </c>
      <c r="V268" s="12">
        <f t="shared" si="62"/>
        <v>-7150638.6158896014</v>
      </c>
      <c r="W268" s="12">
        <f t="shared" si="52"/>
        <v>-1.5942355246842193E-4</v>
      </c>
      <c r="X268" s="12">
        <f t="shared" si="63"/>
        <v>1583951.0814627018</v>
      </c>
      <c r="Y268" s="4"/>
    </row>
    <row r="269" spans="1:25">
      <c r="A269" s="2">
        <f t="shared" si="53"/>
        <v>0.3</v>
      </c>
      <c r="B269" s="2">
        <f t="shared" si="54"/>
        <v>1.2519999999999722</v>
      </c>
      <c r="C269" s="4">
        <v>0</v>
      </c>
      <c r="D269" s="4"/>
      <c r="E269" s="4"/>
      <c r="F269" s="6">
        <f t="shared" si="55"/>
        <v>-1086129.2857944011</v>
      </c>
      <c r="G269" s="7">
        <f t="shared" si="56"/>
        <v>-4913870.7142055985</v>
      </c>
      <c r="H269" s="6">
        <f t="shared" si="57"/>
        <v>-7.9872204472845225E-4</v>
      </c>
      <c r="J269" s="9">
        <f t="shared" si="58"/>
        <v>8817.139882114363</v>
      </c>
      <c r="K269" s="8">
        <f t="shared" si="48"/>
        <v>-8817.1398821140865</v>
      </c>
      <c r="L269" s="9">
        <f t="shared" si="49"/>
        <v>-3.6796863774689786E-6</v>
      </c>
      <c r="M269" s="9">
        <f t="shared" si="59"/>
        <v>999999.99999999953</v>
      </c>
      <c r="O269" s="11">
        <f t="shared" si="60"/>
        <v>-330860.58204284875</v>
      </c>
      <c r="P269" s="11">
        <f t="shared" si="50"/>
        <v>-2220967.0368979494</v>
      </c>
      <c r="Q269" s="11">
        <f t="shared" si="51"/>
        <v>6.4337716516913487E-4</v>
      </c>
      <c r="R269" s="11">
        <f t="shared" si="61"/>
        <v>583018.62479471241</v>
      </c>
      <c r="U269" s="12">
        <f t="shared" si="62"/>
        <v>-1408172.7279551355</v>
      </c>
      <c r="V269" s="12">
        <f t="shared" si="62"/>
        <v>-7143654.8909856621</v>
      </c>
      <c r="W269" s="12">
        <f t="shared" si="52"/>
        <v>-1.5902456593678638E-4</v>
      </c>
      <c r="X269" s="12">
        <f t="shared" si="63"/>
        <v>1583018.6247947118</v>
      </c>
      <c r="Y269" s="4"/>
    </row>
    <row r="270" spans="1:25">
      <c r="A270" s="2">
        <f t="shared" si="53"/>
        <v>0.3</v>
      </c>
      <c r="B270" s="2">
        <f t="shared" si="54"/>
        <v>1.2529999999999721</v>
      </c>
      <c r="C270" s="4">
        <v>0</v>
      </c>
      <c r="D270" s="4"/>
      <c r="E270" s="4"/>
      <c r="F270" s="6">
        <f t="shared" si="55"/>
        <v>-1089182.9282506448</v>
      </c>
      <c r="G270" s="7">
        <f t="shared" si="56"/>
        <v>-4910817.0717493556</v>
      </c>
      <c r="H270" s="6">
        <f t="shared" si="57"/>
        <v>-7.9808459696729625E-4</v>
      </c>
      <c r="J270" s="9">
        <f t="shared" si="58"/>
        <v>8803.0718510363913</v>
      </c>
      <c r="K270" s="8">
        <f t="shared" si="48"/>
        <v>-8803.0718510361694</v>
      </c>
      <c r="L270" s="9">
        <f t="shared" si="49"/>
        <v>-3.6767496764494506E-6</v>
      </c>
      <c r="M270" s="9">
        <f t="shared" si="59"/>
        <v>999999.99999999953</v>
      </c>
      <c r="O270" s="11">
        <f t="shared" si="60"/>
        <v>-330682.13510288013</v>
      </c>
      <c r="P270" s="11">
        <f t="shared" si="50"/>
        <v>-2217073.9605629267</v>
      </c>
      <c r="Q270" s="11">
        <f t="shared" si="51"/>
        <v>6.4313448076457004E-4</v>
      </c>
      <c r="R270" s="11">
        <f t="shared" si="61"/>
        <v>582088.39977363881</v>
      </c>
      <c r="U270" s="12">
        <f t="shared" si="62"/>
        <v>-1411061.9915024885</v>
      </c>
      <c r="V270" s="12">
        <f t="shared" si="62"/>
        <v>-7136694.1041633189</v>
      </c>
      <c r="W270" s="12">
        <f t="shared" si="52"/>
        <v>-1.5862686587917569E-4</v>
      </c>
      <c r="X270" s="12">
        <f t="shared" si="63"/>
        <v>1582088.3997736382</v>
      </c>
      <c r="Y270" s="4"/>
    </row>
    <row r="271" spans="1:25">
      <c r="A271" s="2">
        <f t="shared" si="53"/>
        <v>0.3</v>
      </c>
      <c r="B271" s="2">
        <f t="shared" si="54"/>
        <v>1.253999999999972</v>
      </c>
      <c r="C271" s="4">
        <v>0</v>
      </c>
      <c r="D271" s="4"/>
      <c r="E271" s="4"/>
      <c r="F271" s="6">
        <f t="shared" si="55"/>
        <v>-1092229.268255373</v>
      </c>
      <c r="G271" s="7">
        <f t="shared" si="56"/>
        <v>-4907770.7317446275</v>
      </c>
      <c r="H271" s="6">
        <f t="shared" si="57"/>
        <v>-7.9744816586923629E-4</v>
      </c>
      <c r="J271" s="9">
        <f t="shared" si="58"/>
        <v>8789.0374621140872</v>
      </c>
      <c r="K271" s="8">
        <f t="shared" si="48"/>
        <v>-8789.0374621139199</v>
      </c>
      <c r="L271" s="9">
        <f t="shared" si="49"/>
        <v>-3.6738176591636058E-6</v>
      </c>
      <c r="M271" s="9">
        <f t="shared" si="59"/>
        <v>999999.99999999965</v>
      </c>
      <c r="O271" s="11">
        <f t="shared" si="60"/>
        <v>-330497.9206923595</v>
      </c>
      <c r="P271" s="11">
        <f t="shared" si="50"/>
        <v>-2213196.3883004766</v>
      </c>
      <c r="Q271" s="11">
        <f t="shared" si="51"/>
        <v>6.428915363801865E-4</v>
      </c>
      <c r="R271" s="11">
        <f t="shared" si="61"/>
        <v>581160.39928383008</v>
      </c>
      <c r="U271" s="12">
        <f t="shared" si="62"/>
        <v>-1413938.1514856184</v>
      </c>
      <c r="V271" s="12">
        <f t="shared" si="62"/>
        <v>-7129756.1575072184</v>
      </c>
      <c r="W271" s="12">
        <f t="shared" si="52"/>
        <v>-1.582304471482134E-4</v>
      </c>
      <c r="X271" s="12">
        <f t="shared" si="63"/>
        <v>1581160.3992838296</v>
      </c>
      <c r="Y271" s="4"/>
    </row>
    <row r="272" spans="1:25">
      <c r="A272" s="2">
        <f t="shared" si="53"/>
        <v>0.3</v>
      </c>
      <c r="B272" s="2">
        <f t="shared" si="54"/>
        <v>1.2549999999999719</v>
      </c>
      <c r="C272" s="4">
        <v>0</v>
      </c>
      <c r="D272" s="4"/>
      <c r="E272" s="4"/>
      <c r="F272" s="6">
        <f t="shared" si="55"/>
        <v>-1095268.3290740564</v>
      </c>
      <c r="G272" s="7">
        <f t="shared" si="56"/>
        <v>-4904731.6709259432</v>
      </c>
      <c r="H272" s="6">
        <f t="shared" si="57"/>
        <v>-7.9681274900400187E-4</v>
      </c>
      <c r="J272" s="9">
        <f t="shared" si="58"/>
        <v>8775.0366081641823</v>
      </c>
      <c r="K272" s="8">
        <f t="shared" si="48"/>
        <v>-8775.0366081640714</v>
      </c>
      <c r="L272" s="9">
        <f t="shared" si="49"/>
        <v>-3.6708903144152669E-6</v>
      </c>
      <c r="M272" s="9">
        <f t="shared" si="59"/>
        <v>999999.99999999977</v>
      </c>
      <c r="O272" s="11">
        <f t="shared" si="60"/>
        <v>-330307.98182514578</v>
      </c>
      <c r="P272" s="11">
        <f t="shared" si="50"/>
        <v>-2209334.2460761121</v>
      </c>
      <c r="Q272" s="11">
        <f t="shared" si="51"/>
        <v>6.4264833469725277E-4</v>
      </c>
      <c r="R272" s="11">
        <f t="shared" si="61"/>
        <v>580234.61623797182</v>
      </c>
      <c r="U272" s="12">
        <f t="shared" si="62"/>
        <v>-1416801.274291038</v>
      </c>
      <c r="V272" s="12">
        <f t="shared" si="62"/>
        <v>-7122840.9536102191</v>
      </c>
      <c r="W272" s="12">
        <f t="shared" si="52"/>
        <v>-1.5783530462116439E-4</v>
      </c>
      <c r="X272" s="12">
        <f t="shared" si="63"/>
        <v>1580234.6162379715</v>
      </c>
      <c r="Y272" s="4"/>
    </row>
    <row r="273" spans="1:25">
      <c r="A273" s="2">
        <f t="shared" si="53"/>
        <v>0.3</v>
      </c>
      <c r="B273" s="2">
        <f t="shared" si="54"/>
        <v>1.2559999999999718</v>
      </c>
      <c r="C273" s="4">
        <v>0</v>
      </c>
      <c r="D273" s="4"/>
      <c r="E273" s="4"/>
      <c r="F273" s="6">
        <f t="shared" si="55"/>
        <v>-1098300.133879585</v>
      </c>
      <c r="G273" s="7">
        <f t="shared" si="56"/>
        <v>-4901699.8661204148</v>
      </c>
      <c r="H273" s="6">
        <f t="shared" si="57"/>
        <v>-7.9617834394906252E-4</v>
      </c>
      <c r="J273" s="9">
        <f t="shared" si="58"/>
        <v>8761.0691824299429</v>
      </c>
      <c r="K273" s="8">
        <f t="shared" si="48"/>
        <v>-8761.0691824298319</v>
      </c>
      <c r="L273" s="9">
        <f t="shared" si="49"/>
        <v>-3.6679676310439202E-6</v>
      </c>
      <c r="M273" s="9">
        <f t="shared" si="59"/>
        <v>999999.99999999977</v>
      </c>
      <c r="O273" s="11">
        <f t="shared" si="60"/>
        <v>-330112.36122641852</v>
      </c>
      <c r="P273" s="11">
        <f t="shared" si="50"/>
        <v>-2205487.4602674679</v>
      </c>
      <c r="Q273" s="11">
        <f t="shared" si="51"/>
        <v>6.4240487838030757E-4</v>
      </c>
      <c r="R273" s="11">
        <f t="shared" si="61"/>
        <v>579311.04357695277</v>
      </c>
      <c r="U273" s="12">
        <f t="shared" si="62"/>
        <v>-1419651.4259235736</v>
      </c>
      <c r="V273" s="12">
        <f t="shared" si="62"/>
        <v>-7115948.3955703126</v>
      </c>
      <c r="W273" s="12">
        <f t="shared" si="52"/>
        <v>-1.5744143319979887E-4</v>
      </c>
      <c r="X273" s="12">
        <f t="shared" si="63"/>
        <v>1579311.0435769525</v>
      </c>
      <c r="Y273" s="4"/>
    </row>
    <row r="274" spans="1:25">
      <c r="A274" s="2">
        <f t="shared" si="53"/>
        <v>0.3</v>
      </c>
      <c r="B274" s="2">
        <f t="shared" si="54"/>
        <v>1.2569999999999717</v>
      </c>
      <c r="C274" s="4">
        <v>0</v>
      </c>
      <c r="D274" s="4"/>
      <c r="E274" s="4"/>
      <c r="F274" s="6">
        <f t="shared" si="55"/>
        <v>-1101324.7057527106</v>
      </c>
      <c r="G274" s="7">
        <f t="shared" si="56"/>
        <v>-4898675.2942472892</v>
      </c>
      <c r="H274" s="6">
        <f t="shared" si="57"/>
        <v>-7.9554494828959629E-4</v>
      </c>
      <c r="J274" s="9">
        <f t="shared" si="58"/>
        <v>8747.1350785790783</v>
      </c>
      <c r="K274" s="8">
        <f t="shared" ref="K274:K317" si="64">2*$G$11*$C$3*(POWER($C$2/B274,1.5)*(SQRT(4*$G$10*A274/$C$2/$C$2/PI())*EXP(-POWER(B274-$C$2,2)/4/$G$10/A274)+ERFC((B274-$C$2)/SQRT(4*$G$10*A274)))-POWER($C$2/B274,2)*SQRT(4*$G$10*A274/$C$2/$C$2/PI()))+2*$G$11*$C$3*((1/8)*SQRT($C$2/B274)*(1-$C$2/B274)*(SQRT(4*$G$10*A274/$C$2/$C$2/PI())*EXP(-POWER(B274-$C$2,2)/4/$G$10/A274)-(B274/$C$2-1)*ERFC((B274-$C$2)/SQRT(4*$G$10*A274))))</f>
        <v>-8747.1350785790237</v>
      </c>
      <c r="L274" s="9">
        <f t="shared" ref="L274:L317" si="65">2*$G$11*($C$2*$C$3/2/$G$2)*(POWER($C$2/B274,0.5)*(SQRT(4*$G$10*A274/$C$2/$C$2/PI())*EXP(-POWER(B274-$C$2,2)/4/$G$10/A274)-(B274/$C$2-1)*ERFC((B274-$C$2)/SQRT(4*$G$10*A274)))-POWER($C$2/B274,1)*SQRT(4*$G$10*A274/$C$2/$C$2/PI()))</f>
        <v>-3.6650495979245507E-6</v>
      </c>
      <c r="M274" s="9">
        <f t="shared" si="59"/>
        <v>999999.99999999988</v>
      </c>
      <c r="O274" s="11">
        <f t="shared" si="60"/>
        <v>-329911.10133470892</v>
      </c>
      <c r="P274" s="11">
        <f t="shared" ref="P274:P317" si="66">$C$11*(-1+4*($G$9-$G$8)/(1-$G$8)*SQRT($C$2/B274)*ERFC((B274-$C$2)/SQRT(4*$G$10*A274))-3*POWER($C$2/B274,4))*COS(2*C274)</f>
        <v>-2201655.9576616767</v>
      </c>
      <c r="Q274" s="11">
        <f t="shared" ref="Q274:Q317" si="67">$C$2*$C$11/2/$G$2*(4*(1-$G$9)*$C$2/B274-POWER($C$2/B274,3))*COS(2*C274)</f>
        <v>6.4216117007726708E-4</v>
      </c>
      <c r="R274" s="11">
        <f t="shared" si="61"/>
        <v>578389.67426972964</v>
      </c>
      <c r="U274" s="12">
        <f t="shared" si="62"/>
        <v>-1422488.6720088404</v>
      </c>
      <c r="V274" s="12">
        <f t="shared" si="62"/>
        <v>-7109078.3869875446</v>
      </c>
      <c r="W274" s="12">
        <f t="shared" ref="W274:W317" si="68">(Q274+L274+H274)</f>
        <v>-1.5704882781025374E-4</v>
      </c>
      <c r="X274" s="12">
        <f t="shared" si="63"/>
        <v>1578389.6742697295</v>
      </c>
      <c r="Y274" s="4"/>
    </row>
    <row r="275" spans="1:25">
      <c r="A275" s="2">
        <f t="shared" ref="A275:A317" si="69">A274</f>
        <v>0.3</v>
      </c>
      <c r="B275" s="2">
        <f t="shared" ref="B275:B317" si="70">B274+0.001</f>
        <v>1.2579999999999716</v>
      </c>
      <c r="C275" s="4">
        <v>0</v>
      </c>
      <c r="D275" s="4"/>
      <c r="E275" s="4"/>
      <c r="F275" s="6">
        <f t="shared" ref="F275:F317" si="71">-$C$10*(1-$C$2*$C$2/B275/B275)</f>
        <v>-1104342.0676824851</v>
      </c>
      <c r="G275" s="7">
        <f t="shared" ref="G275:G317" si="72">-$C$10*(1+$C$2*$C$2/B275/B275)</f>
        <v>-4895657.9323175149</v>
      </c>
      <c r="H275" s="6">
        <f t="shared" ref="H275:H317" si="73">-$C$10*$C$2*$C$2/2/$G$2/B275</f>
        <v>-7.9491255961845991E-4</v>
      </c>
      <c r="J275" s="9">
        <f t="shared" ref="J275:J317" si="74">-2*$G$11*$C$3*(POWER($C$2/B275,1.5)*(SQRT(4*$G$10*A275/$C$2/$C$2/PI())*EXP(-POWER(B275-$C$2,2)/4/$G$10/A275)-(B275/$C$2-1)*ERFC((B275-$C$2)/SQRT(4*$G$10*A275)))-POWER($C$2/B275,2)*SQRT(4*$G$10*A275/$C$2/$C$2/PI()))</f>
        <v>8733.2341907017981</v>
      </c>
      <c r="K275" s="8">
        <f t="shared" si="64"/>
        <v>-8733.2341907017435</v>
      </c>
      <c r="L275" s="9">
        <f t="shared" si="65"/>
        <v>-3.6621362039675376E-6</v>
      </c>
      <c r="M275" s="9">
        <f t="shared" ref="M275:M317" si="75">$C$3*(1-SQRT($C$2/B275)*ERFC((B275-$C$2)/SQRT(4*$G$10*A275))-(1/8)*SQRT($C$2/B275)*(1-($C$2/B275))*(SQRT(4*$G$10*A275/$C$2/$C$2/PI())*EXP(-POWER(B275-$C$2,2)/4/$G$10/A275)-(B275/$C$2-1)*ERFC((B275-$C$2)/SQRT(4*$G$10*A275))))</f>
        <v>999999.99999999988</v>
      </c>
      <c r="O275" s="11">
        <f t="shared" ref="O275:O317" si="76">$C$11*(1-4*POWER($C$2/B275,2)+3*POWER($C$2/B275,4))*COS(2*C277)</f>
        <v>-329704.24430391443</v>
      </c>
      <c r="P275" s="11">
        <f t="shared" si="66"/>
        <v>-2197839.6654527723</v>
      </c>
      <c r="Q275" s="11">
        <f t="shared" si="67"/>
        <v>6.4191721241952813E-4</v>
      </c>
      <c r="R275" s="11">
        <f t="shared" ref="R275:R317" si="77">$C$11*4/3*$G$7*(1+$G$9)*(-SQRT($C$2/B275)*ERFC((B275-$C$2)/SQRT(4*$G$10*A275))+POWER($C$2/B275,2))*COS(2*C275)</f>
        <v>577470.50131319312</v>
      </c>
      <c r="U275" s="12">
        <f t="shared" ref="U275:V317" si="78">O275+J275+F275</f>
        <v>-1425313.0777956978</v>
      </c>
      <c r="V275" s="12">
        <f t="shared" si="78"/>
        <v>-7102230.8319609892</v>
      </c>
      <c r="W275" s="12">
        <f t="shared" si="68"/>
        <v>-1.5665748340289935E-4</v>
      </c>
      <c r="X275" s="12">
        <f t="shared" ref="X275:X317" si="79">R275+M275</f>
        <v>1577470.501313193</v>
      </c>
      <c r="Y275" s="4"/>
    </row>
    <row r="276" spans="1:25">
      <c r="A276" s="2">
        <f t="shared" si="69"/>
        <v>0.3</v>
      </c>
      <c r="B276" s="2">
        <f t="shared" si="70"/>
        <v>1.2589999999999715</v>
      </c>
      <c r="C276" s="4">
        <v>0</v>
      </c>
      <c r="D276" s="4"/>
      <c r="E276" s="4"/>
      <c r="F276" s="6">
        <f t="shared" si="71"/>
        <v>-1107352.242566698</v>
      </c>
      <c r="G276" s="7">
        <f t="shared" si="72"/>
        <v>-4892647.7574333018</v>
      </c>
      <c r="H276" s="6">
        <f t="shared" si="73"/>
        <v>-7.9428117553615785E-4</v>
      </c>
      <c r="J276" s="9">
        <f t="shared" si="74"/>
        <v>8719.3664133087223</v>
      </c>
      <c r="K276" s="8">
        <f t="shared" si="64"/>
        <v>-8719.3664133086659</v>
      </c>
      <c r="L276" s="9">
        <f t="shared" si="65"/>
        <v>-3.6592274381184777E-6</v>
      </c>
      <c r="M276" s="9">
        <f t="shared" si="75"/>
        <v>999999.99999999988</v>
      </c>
      <c r="O276" s="11">
        <f t="shared" si="76"/>
        <v>-329491.83200530021</v>
      </c>
      <c r="P276" s="11">
        <f t="shared" si="66"/>
        <v>-2194038.5112391021</v>
      </c>
      <c r="Q276" s="11">
        <f t="shared" si="67"/>
        <v>6.4167300802207329E-4</v>
      </c>
      <c r="R276" s="11">
        <f t="shared" si="77"/>
        <v>576553.51773203514</v>
      </c>
      <c r="U276" s="12">
        <f t="shared" si="78"/>
        <v>-1428124.7081586896</v>
      </c>
      <c r="V276" s="12">
        <f t="shared" si="78"/>
        <v>-7095405.6350857131</v>
      </c>
      <c r="W276" s="12">
        <f t="shared" si="68"/>
        <v>-1.5626739495220308E-4</v>
      </c>
      <c r="X276" s="12">
        <f t="shared" si="79"/>
        <v>1576553.5177320349</v>
      </c>
      <c r="Y276" s="4"/>
    </row>
    <row r="277" spans="1:25">
      <c r="A277" s="2">
        <f t="shared" si="69"/>
        <v>0.3</v>
      </c>
      <c r="B277" s="2">
        <f t="shared" si="70"/>
        <v>1.2599999999999714</v>
      </c>
      <c r="C277" s="4">
        <v>0</v>
      </c>
      <c r="D277" s="4"/>
      <c r="E277" s="4"/>
      <c r="F277" s="6">
        <f t="shared" si="71"/>
        <v>-1110355.2532123101</v>
      </c>
      <c r="G277" s="7">
        <f t="shared" si="72"/>
        <v>-4889644.7467876896</v>
      </c>
      <c r="H277" s="6">
        <f t="shared" si="73"/>
        <v>-7.9365079365081176E-4</v>
      </c>
      <c r="J277" s="9">
        <f t="shared" si="74"/>
        <v>8705.5316413289329</v>
      </c>
      <c r="K277" s="8">
        <f t="shared" si="64"/>
        <v>-8705.5316413288765</v>
      </c>
      <c r="L277" s="9">
        <f t="shared" si="65"/>
        <v>-3.6563232893580676E-6</v>
      </c>
      <c r="M277" s="9">
        <f t="shared" si="75"/>
        <v>999999.99999999988</v>
      </c>
      <c r="O277" s="11">
        <f t="shared" si="76"/>
        <v>-329273.90602948226</v>
      </c>
      <c r="P277" s="11">
        <f t="shared" si="66"/>
        <v>-2190252.4230207708</v>
      </c>
      <c r="Q277" s="11">
        <f t="shared" si="67"/>
        <v>6.414285594835736E-4</v>
      </c>
      <c r="R277" s="11">
        <f t="shared" si="77"/>
        <v>575638.71657861699</v>
      </c>
      <c r="U277" s="12">
        <f t="shared" si="78"/>
        <v>-1430923.6276004636</v>
      </c>
      <c r="V277" s="12">
        <f t="shared" si="78"/>
        <v>-7088602.7014497891</v>
      </c>
      <c r="W277" s="12">
        <f t="shared" si="68"/>
        <v>-1.5587855745659621E-4</v>
      </c>
      <c r="X277" s="12">
        <f t="shared" si="79"/>
        <v>1575638.7165786168</v>
      </c>
      <c r="Y277" s="4"/>
    </row>
    <row r="278" spans="1:25">
      <c r="A278" s="2">
        <f t="shared" si="69"/>
        <v>0.3</v>
      </c>
      <c r="B278" s="2">
        <f t="shared" si="70"/>
        <v>1.2609999999999713</v>
      </c>
      <c r="C278" s="4">
        <v>0</v>
      </c>
      <c r="D278" s="4"/>
      <c r="E278" s="4"/>
      <c r="F278" s="6">
        <f t="shared" si="71"/>
        <v>-1113351.1223358873</v>
      </c>
      <c r="G278" s="7">
        <f t="shared" si="72"/>
        <v>-4886648.8776641125</v>
      </c>
      <c r="H278" s="6">
        <f t="shared" si="73"/>
        <v>-7.9302141157813072E-4</v>
      </c>
      <c r="J278" s="9">
        <f t="shared" si="74"/>
        <v>8691.7297701079333</v>
      </c>
      <c r="K278" s="8">
        <f t="shared" si="64"/>
        <v>-8691.7297701079333</v>
      </c>
      <c r="L278" s="9">
        <f t="shared" si="65"/>
        <v>-3.653423746701951E-6</v>
      </c>
      <c r="M278" s="9">
        <f t="shared" si="75"/>
        <v>1000000</v>
      </c>
      <c r="O278" s="11">
        <f t="shared" si="76"/>
        <v>-329050.5076883983</v>
      </c>
      <c r="P278" s="11">
        <f t="shared" si="66"/>
        <v>-2186481.3291970855</v>
      </c>
      <c r="Q278" s="11">
        <f t="shared" si="67"/>
        <v>6.4118386938649241E-4</v>
      </c>
      <c r="R278" s="11">
        <f t="shared" si="77"/>
        <v>574726.09093283629</v>
      </c>
      <c r="U278" s="12">
        <f t="shared" si="78"/>
        <v>-1433709.9002541776</v>
      </c>
      <c r="V278" s="12">
        <f t="shared" si="78"/>
        <v>-7081821.9366313061</v>
      </c>
      <c r="W278" s="12">
        <f t="shared" si="68"/>
        <v>-1.5549096593834026E-4</v>
      </c>
      <c r="X278" s="12">
        <f t="shared" si="79"/>
        <v>1574726.0909328363</v>
      </c>
      <c r="Y278" s="4"/>
    </row>
    <row r="279" spans="1:25">
      <c r="A279" s="2">
        <f t="shared" si="69"/>
        <v>0.3</v>
      </c>
      <c r="B279" s="2">
        <f t="shared" si="70"/>
        <v>1.2619999999999711</v>
      </c>
      <c r="C279" s="4">
        <v>0</v>
      </c>
      <c r="D279" s="4"/>
      <c r="E279" s="4"/>
      <c r="F279" s="6">
        <f t="shared" si="71"/>
        <v>-1116339.8725640276</v>
      </c>
      <c r="G279" s="7">
        <f t="shared" si="72"/>
        <v>-4883660.1274359729</v>
      </c>
      <c r="H279" s="6">
        <f t="shared" si="73"/>
        <v>-7.9239302694138105E-4</v>
      </c>
      <c r="J279" s="9">
        <f t="shared" si="74"/>
        <v>8677.9606954057526</v>
      </c>
      <c r="K279" s="8">
        <f t="shared" si="64"/>
        <v>-8677.9606954057526</v>
      </c>
      <c r="L279" s="9">
        <f t="shared" si="65"/>
        <v>-3.6505287992006037E-6</v>
      </c>
      <c r="M279" s="9">
        <f t="shared" si="75"/>
        <v>1000000</v>
      </c>
      <c r="O279" s="11">
        <f t="shared" si="76"/>
        <v>-328821.6780172619</v>
      </c>
      <c r="P279" s="11">
        <f t="shared" si="66"/>
        <v>-2182725.1585640348</v>
      </c>
      <c r="Q279" s="11">
        <f t="shared" si="67"/>
        <v>6.4093894029718644E-4</v>
      </c>
      <c r="R279" s="11">
        <f t="shared" si="77"/>
        <v>573815.63390199735</v>
      </c>
      <c r="U279" s="12">
        <f t="shared" si="78"/>
        <v>-1436483.5898858837</v>
      </c>
      <c r="V279" s="12">
        <f t="shared" si="78"/>
        <v>-7075063.2466954142</v>
      </c>
      <c r="W279" s="12">
        <f t="shared" si="68"/>
        <v>-1.5510461544339523E-4</v>
      </c>
      <c r="X279" s="12">
        <f t="shared" si="79"/>
        <v>1573815.6339019975</v>
      </c>
      <c r="Y279" s="4"/>
    </row>
    <row r="280" spans="1:25">
      <c r="A280" s="2">
        <f t="shared" si="69"/>
        <v>0.3</v>
      </c>
      <c r="B280" s="2">
        <f t="shared" si="70"/>
        <v>1.262999999999971</v>
      </c>
      <c r="C280" s="4">
        <v>0</v>
      </c>
      <c r="D280" s="4"/>
      <c r="E280" s="4"/>
      <c r="F280" s="6">
        <f t="shared" si="71"/>
        <v>-1119321.5264337901</v>
      </c>
      <c r="G280" s="7">
        <f t="shared" si="72"/>
        <v>-4880678.4735662099</v>
      </c>
      <c r="H280" s="6">
        <f t="shared" si="73"/>
        <v>-7.9176563737135626E-4</v>
      </c>
      <c r="J280" s="9">
        <f t="shared" si="74"/>
        <v>8664.2243133948832</v>
      </c>
      <c r="K280" s="8">
        <f t="shared" si="64"/>
        <v>-8664.2243133948832</v>
      </c>
      <c r="L280" s="9">
        <f t="shared" si="65"/>
        <v>-3.647638435939162E-6</v>
      </c>
      <c r="M280" s="9">
        <f t="shared" si="75"/>
        <v>1000000</v>
      </c>
      <c r="O280" s="11">
        <f t="shared" si="76"/>
        <v>-328587.45777650358</v>
      </c>
      <c r="P280" s="11">
        <f t="shared" si="66"/>
        <v>-2178983.8403117764</v>
      </c>
      <c r="Q280" s="11">
        <f t="shared" si="67"/>
        <v>6.4069377476600744E-4</v>
      </c>
      <c r="R280" s="11">
        <f t="shared" si="77"/>
        <v>572907.33862068085</v>
      </c>
      <c r="U280" s="12">
        <f t="shared" si="78"/>
        <v>-1439244.7598968989</v>
      </c>
      <c r="V280" s="12">
        <f t="shared" si="78"/>
        <v>-7068326.5381913818</v>
      </c>
      <c r="W280" s="12">
        <f t="shared" si="68"/>
        <v>-1.5471950104128799E-4</v>
      </c>
      <c r="X280" s="12">
        <f t="shared" si="79"/>
        <v>1572907.3386206808</v>
      </c>
      <c r="Y280" s="4"/>
    </row>
    <row r="281" spans="1:25">
      <c r="A281" s="2">
        <f t="shared" si="69"/>
        <v>0.3</v>
      </c>
      <c r="B281" s="2">
        <f t="shared" si="70"/>
        <v>1.2639999999999709</v>
      </c>
      <c r="C281" s="4">
        <v>0</v>
      </c>
      <c r="D281" s="4"/>
      <c r="E281" s="4"/>
      <c r="F281" s="6">
        <f t="shared" si="71"/>
        <v>-1122296.1063931198</v>
      </c>
      <c r="G281" s="7">
        <f t="shared" si="72"/>
        <v>-4877703.8936068797</v>
      </c>
      <c r="H281" s="6">
        <f t="shared" si="73"/>
        <v>-7.9113924050634732E-4</v>
      </c>
      <c r="J281" s="9">
        <f t="shared" si="74"/>
        <v>8650.5205206583778</v>
      </c>
      <c r="K281" s="8">
        <f t="shared" si="64"/>
        <v>-8650.5205206583778</v>
      </c>
      <c r="L281" s="9">
        <f t="shared" si="65"/>
        <v>-3.6447526460373128E-6</v>
      </c>
      <c r="M281" s="9">
        <f t="shared" si="75"/>
        <v>1000000</v>
      </c>
      <c r="O281" s="11">
        <f t="shared" si="76"/>
        <v>-328347.88745369425</v>
      </c>
      <c r="P281" s="11">
        <f t="shared" si="66"/>
        <v>-2175257.3040221464</v>
      </c>
      <c r="Q281" s="11">
        <f t="shared" si="67"/>
        <v>6.4044837532740301E-4</v>
      </c>
      <c r="R281" s="11">
        <f t="shared" si="77"/>
        <v>572001.19825061399</v>
      </c>
      <c r="U281" s="12">
        <f t="shared" si="78"/>
        <v>-1441993.4733261557</v>
      </c>
      <c r="V281" s="12">
        <f t="shared" si="78"/>
        <v>-7061611.7181496844</v>
      </c>
      <c r="W281" s="12">
        <f t="shared" si="68"/>
        <v>-1.5433561782498162E-4</v>
      </c>
      <c r="X281" s="12">
        <f t="shared" si="79"/>
        <v>1572001.1982506141</v>
      </c>
      <c r="Y281" s="4"/>
    </row>
    <row r="282" spans="1:25">
      <c r="A282" s="2">
        <f t="shared" si="69"/>
        <v>0.3</v>
      </c>
      <c r="B282" s="2">
        <f t="shared" si="70"/>
        <v>1.2649999999999708</v>
      </c>
      <c r="C282" s="4">
        <v>0</v>
      </c>
      <c r="D282" s="4"/>
      <c r="E282" s="4"/>
      <c r="F282" s="6">
        <f t="shared" si="71"/>
        <v>-1125263.6348012697</v>
      </c>
      <c r="G282" s="7">
        <f t="shared" si="72"/>
        <v>-4874736.3651987305</v>
      </c>
      <c r="H282" s="6">
        <f t="shared" si="73"/>
        <v>-7.9051383399211307E-4</v>
      </c>
      <c r="J282" s="9">
        <f t="shared" si="74"/>
        <v>8636.8492141878851</v>
      </c>
      <c r="K282" s="8">
        <f t="shared" si="64"/>
        <v>-8636.8492141878851</v>
      </c>
      <c r="L282" s="9">
        <f t="shared" si="65"/>
        <v>-3.6418714186491412E-6</v>
      </c>
      <c r="M282" s="9">
        <f t="shared" si="75"/>
        <v>1000000</v>
      </c>
      <c r="O282" s="11">
        <f t="shared" si="76"/>
        <v>-328103.00726545806</v>
      </c>
      <c r="P282" s="11">
        <f t="shared" si="66"/>
        <v>-2171545.4796661823</v>
      </c>
      <c r="Q282" s="11">
        <f t="shared" si="67"/>
        <v>6.4020274450001641E-4</v>
      </c>
      <c r="R282" s="11">
        <f t="shared" si="77"/>
        <v>571097.20598054212</v>
      </c>
      <c r="U282" s="12">
        <f t="shared" si="78"/>
        <v>-1444729.79285254</v>
      </c>
      <c r="V282" s="12">
        <f t="shared" si="78"/>
        <v>-7054918.6940791011</v>
      </c>
      <c r="W282" s="12">
        <f t="shared" si="68"/>
        <v>-1.5395296091074578E-4</v>
      </c>
      <c r="X282" s="12">
        <f t="shared" si="79"/>
        <v>1571097.2059805421</v>
      </c>
      <c r="Y282" s="4"/>
    </row>
    <row r="283" spans="1:25">
      <c r="A283" s="2">
        <f t="shared" si="69"/>
        <v>0.3</v>
      </c>
      <c r="B283" s="2">
        <f t="shared" si="70"/>
        <v>1.2659999999999707</v>
      </c>
      <c r="C283" s="4">
        <v>0</v>
      </c>
      <c r="D283" s="4"/>
      <c r="E283" s="4"/>
      <c r="F283" s="6">
        <f t="shared" si="71"/>
        <v>-1128224.13392922</v>
      </c>
      <c r="G283" s="7">
        <f t="shared" si="72"/>
        <v>-4871775.86607078</v>
      </c>
      <c r="H283" s="6">
        <f t="shared" si="73"/>
        <v>-7.8988941548185085E-4</v>
      </c>
      <c r="J283" s="9">
        <f t="shared" si="74"/>
        <v>8623.2102913817289</v>
      </c>
      <c r="K283" s="8">
        <f t="shared" si="64"/>
        <v>-8623.2102913817289</v>
      </c>
      <c r="L283" s="9">
        <f t="shared" si="65"/>
        <v>-3.6389947429630049E-6</v>
      </c>
      <c r="M283" s="9">
        <f t="shared" si="75"/>
        <v>1000000</v>
      </c>
      <c r="O283" s="11">
        <f t="shared" si="76"/>
        <v>-327852.8571593673</v>
      </c>
      <c r="P283" s="11">
        <f t="shared" si="66"/>
        <v>-2167848.2976016733</v>
      </c>
      <c r="Q283" s="11">
        <f t="shared" si="67"/>
        <v>6.3995688478678584E-4</v>
      </c>
      <c r="R283" s="11">
        <f t="shared" si="77"/>
        <v>570195.355026101</v>
      </c>
      <c r="U283" s="12">
        <f t="shared" si="78"/>
        <v>-1447453.7807972056</v>
      </c>
      <c r="V283" s="12">
        <f t="shared" si="78"/>
        <v>-7048247.3739638347</v>
      </c>
      <c r="W283" s="12">
        <f t="shared" si="68"/>
        <v>-1.5357152543802807E-4</v>
      </c>
      <c r="X283" s="12">
        <f t="shared" si="79"/>
        <v>1570195.355026101</v>
      </c>
      <c r="Y283" s="4"/>
    </row>
    <row r="284" spans="1:25">
      <c r="A284" s="2">
        <f t="shared" si="69"/>
        <v>0.3</v>
      </c>
      <c r="B284" s="2">
        <f t="shared" si="70"/>
        <v>1.2669999999999706</v>
      </c>
      <c r="C284" s="4">
        <v>0</v>
      </c>
      <c r="D284" s="4"/>
      <c r="E284" s="4"/>
      <c r="F284" s="6">
        <f t="shared" si="71"/>
        <v>-1131177.6259600988</v>
      </c>
      <c r="G284" s="7">
        <f t="shared" si="72"/>
        <v>-4868822.3740399014</v>
      </c>
      <c r="H284" s="6">
        <f t="shared" si="73"/>
        <v>-7.892659826361667E-4</v>
      </c>
      <c r="J284" s="9">
        <f t="shared" si="74"/>
        <v>8609.60365004296</v>
      </c>
      <c r="K284" s="8">
        <f t="shared" si="64"/>
        <v>-8609.60365004296</v>
      </c>
      <c r="L284" s="9">
        <f t="shared" si="65"/>
        <v>-3.6361226082013919E-6</v>
      </c>
      <c r="M284" s="9">
        <f t="shared" si="75"/>
        <v>1000000</v>
      </c>
      <c r="O284" s="11">
        <f t="shared" si="76"/>
        <v>-327597.47681582405</v>
      </c>
      <c r="P284" s="11">
        <f t="shared" si="66"/>
        <v>-2164165.6885707108</v>
      </c>
      <c r="Q284" s="11">
        <f t="shared" si="67"/>
        <v>6.3971079867504324E-4</v>
      </c>
      <c r="R284" s="11">
        <f t="shared" si="77"/>
        <v>569295.63862968807</v>
      </c>
      <c r="U284" s="12">
        <f t="shared" si="78"/>
        <v>-1450165.49912588</v>
      </c>
      <c r="V284" s="12">
        <f t="shared" si="78"/>
        <v>-7041597.666260655</v>
      </c>
      <c r="W284" s="12">
        <f t="shared" si="68"/>
        <v>-1.5319130656932483E-4</v>
      </c>
      <c r="X284" s="12">
        <f t="shared" si="79"/>
        <v>1569295.638629688</v>
      </c>
      <c r="Y284" s="4"/>
    </row>
    <row r="285" spans="1:25">
      <c r="A285" s="2">
        <f t="shared" si="69"/>
        <v>0.3</v>
      </c>
      <c r="B285" s="2">
        <f t="shared" si="70"/>
        <v>1.2679999999999705</v>
      </c>
      <c r="C285" s="4">
        <v>0</v>
      </c>
      <c r="D285" s="4"/>
      <c r="E285" s="4"/>
      <c r="F285" s="6">
        <f t="shared" si="71"/>
        <v>-1134124.1329895933</v>
      </c>
      <c r="G285" s="7">
        <f t="shared" si="72"/>
        <v>-4865875.8670104071</v>
      </c>
      <c r="H285" s="6">
        <f t="shared" si="73"/>
        <v>-7.886435331230468E-4</v>
      </c>
      <c r="J285" s="9">
        <f t="shared" si="74"/>
        <v>8596.0291883774698</v>
      </c>
      <c r="K285" s="8">
        <f t="shared" si="64"/>
        <v>-8596.0291883774698</v>
      </c>
      <c r="L285" s="9">
        <f t="shared" si="65"/>
        <v>-3.6332550036207929E-6</v>
      </c>
      <c r="M285" s="9">
        <f t="shared" si="75"/>
        <v>1000000</v>
      </c>
      <c r="O285" s="11">
        <f t="shared" si="76"/>
        <v>-327336.90564993001</v>
      </c>
      <c r="P285" s="11">
        <f t="shared" si="66"/>
        <v>-2160497.583697279</v>
      </c>
      <c r="Q285" s="11">
        <f t="shared" si="67"/>
        <v>6.3946448863661171E-4</v>
      </c>
      <c r="R285" s="11">
        <f t="shared" si="77"/>
        <v>568398.05006033846</v>
      </c>
      <c r="U285" s="12">
        <f t="shared" si="78"/>
        <v>-1452865.0094511458</v>
      </c>
      <c r="V285" s="12">
        <f t="shared" si="78"/>
        <v>-7034969.479896063</v>
      </c>
      <c r="W285" s="12">
        <f t="shared" si="68"/>
        <v>-1.5281229949005591E-4</v>
      </c>
      <c r="X285" s="12">
        <f t="shared" si="79"/>
        <v>1568398.0500603383</v>
      </c>
      <c r="Y285" s="4"/>
    </row>
    <row r="286" spans="1:25">
      <c r="A286" s="2">
        <f t="shared" si="69"/>
        <v>0.3</v>
      </c>
      <c r="B286" s="2">
        <f t="shared" si="70"/>
        <v>1.2689999999999704</v>
      </c>
      <c r="C286" s="4">
        <v>0</v>
      </c>
      <c r="D286" s="4"/>
      <c r="E286" s="4"/>
      <c r="F286" s="6">
        <f t="shared" si="71"/>
        <v>-1137063.6770263687</v>
      </c>
      <c r="G286" s="7">
        <f t="shared" si="72"/>
        <v>-4862936.3229736313</v>
      </c>
      <c r="H286" s="6">
        <f t="shared" si="73"/>
        <v>-7.8802206461782767E-4</v>
      </c>
      <c r="J286" s="9">
        <f t="shared" si="74"/>
        <v>8582.4868049920588</v>
      </c>
      <c r="K286" s="8">
        <f t="shared" si="64"/>
        <v>-8582.4868049920588</v>
      </c>
      <c r="L286" s="9">
        <f t="shared" si="65"/>
        <v>-3.6303919185115564E-6</v>
      </c>
      <c r="M286" s="9">
        <f t="shared" si="75"/>
        <v>1000000</v>
      </c>
      <c r="O286" s="11">
        <f t="shared" si="76"/>
        <v>-327071.18281333701</v>
      </c>
      <c r="P286" s="11">
        <f t="shared" si="66"/>
        <v>-2156843.914484838</v>
      </c>
      <c r="Q286" s="11">
        <f t="shared" si="67"/>
        <v>6.392179571279036E-4</v>
      </c>
      <c r="R286" s="11">
        <f t="shared" si="77"/>
        <v>567502.58261359623</v>
      </c>
      <c r="U286" s="12">
        <f t="shared" si="78"/>
        <v>-1455552.3730347136</v>
      </c>
      <c r="V286" s="12">
        <f t="shared" si="78"/>
        <v>-7028362.7242634613</v>
      </c>
      <c r="W286" s="12">
        <f t="shared" si="68"/>
        <v>-1.5243449940843562E-4</v>
      </c>
      <c r="X286" s="12">
        <f t="shared" si="79"/>
        <v>1567502.5826135962</v>
      </c>
      <c r="Y286" s="4"/>
    </row>
    <row r="287" spans="1:25">
      <c r="A287" s="2">
        <f t="shared" si="69"/>
        <v>0.3</v>
      </c>
      <c r="B287" s="2">
        <f t="shared" si="70"/>
        <v>1.2699999999999703</v>
      </c>
      <c r="C287" s="4">
        <v>0</v>
      </c>
      <c r="D287" s="4"/>
      <c r="E287" s="4"/>
      <c r="F287" s="6">
        <f t="shared" si="71"/>
        <v>-1139996.2799924726</v>
      </c>
      <c r="G287" s="7">
        <f t="shared" si="72"/>
        <v>-4860003.7200075276</v>
      </c>
      <c r="H287" s="6">
        <f t="shared" si="73"/>
        <v>-7.8740157480316803E-4</v>
      </c>
      <c r="J287" s="9">
        <f t="shared" si="74"/>
        <v>8568.9763988925679</v>
      </c>
      <c r="K287" s="8">
        <f t="shared" si="64"/>
        <v>-8568.9763988925679</v>
      </c>
      <c r="L287" s="9">
        <f t="shared" si="65"/>
        <v>-3.6275333421977687E-6</v>
      </c>
      <c r="M287" s="9">
        <f t="shared" si="75"/>
        <v>1000000</v>
      </c>
      <c r="O287" s="11">
        <f t="shared" si="76"/>
        <v>-326800.34719608963</v>
      </c>
      <c r="P287" s="11">
        <f t="shared" si="66"/>
        <v>-2153204.6128139468</v>
      </c>
      <c r="Q287" s="11">
        <f t="shared" si="67"/>
        <v>6.3897120659001691E-4</v>
      </c>
      <c r="R287" s="11">
        <f t="shared" si="77"/>
        <v>566609.22961139178</v>
      </c>
      <c r="U287" s="12">
        <f t="shared" si="78"/>
        <v>-1458227.6507896697</v>
      </c>
      <c r="V287" s="12">
        <f t="shared" si="78"/>
        <v>-7021777.3092203671</v>
      </c>
      <c r="W287" s="12">
        <f t="shared" si="68"/>
        <v>-1.5205790155534886E-4</v>
      </c>
      <c r="X287" s="12">
        <f t="shared" si="79"/>
        <v>1566609.2296113917</v>
      </c>
      <c r="Y287" s="4"/>
    </row>
    <row r="288" spans="1:25">
      <c r="A288" s="2">
        <f t="shared" si="69"/>
        <v>0.3</v>
      </c>
      <c r="B288" s="2">
        <f t="shared" si="70"/>
        <v>1.2709999999999702</v>
      </c>
      <c r="C288" s="4">
        <v>0</v>
      </c>
      <c r="D288" s="4"/>
      <c r="E288" s="4"/>
      <c r="F288" s="6">
        <f t="shared" si="71"/>
        <v>-1142921.9637237503</v>
      </c>
      <c r="G288" s="7">
        <f t="shared" si="72"/>
        <v>-4857078.0362762492</v>
      </c>
      <c r="H288" s="6">
        <f t="shared" si="73"/>
        <v>-7.8678206136901933E-4</v>
      </c>
      <c r="J288" s="9">
        <f t="shared" si="74"/>
        <v>8555.4978694819711</v>
      </c>
      <c r="K288" s="8">
        <f t="shared" si="64"/>
        <v>-8555.4978694819711</v>
      </c>
      <c r="L288" s="9">
        <f t="shared" si="65"/>
        <v>-3.6246792640371097E-6</v>
      </c>
      <c r="M288" s="9">
        <f t="shared" si="75"/>
        <v>1000000</v>
      </c>
      <c r="O288" s="11">
        <f t="shared" si="76"/>
        <v>-326524.43742844905</v>
      </c>
      <c r="P288" s="11">
        <f t="shared" si="66"/>
        <v>-2149579.6109398836</v>
      </c>
      <c r="Q288" s="11">
        <f t="shared" si="67"/>
        <v>6.3872423944883047E-4</v>
      </c>
      <c r="R288" s="11">
        <f t="shared" si="77"/>
        <v>565717.98440191487</v>
      </c>
      <c r="U288" s="12">
        <f t="shared" si="78"/>
        <v>-1460890.9032827173</v>
      </c>
      <c r="V288" s="12">
        <f t="shared" si="78"/>
        <v>-7015213.1450856142</v>
      </c>
      <c r="W288" s="12">
        <f t="shared" si="68"/>
        <v>-1.5168250118422595E-4</v>
      </c>
      <c r="X288" s="12">
        <f t="shared" si="79"/>
        <v>1565717.9844019148</v>
      </c>
      <c r="Y288" s="4"/>
    </row>
    <row r="289" spans="1:25">
      <c r="A289" s="2">
        <f t="shared" si="69"/>
        <v>0.3</v>
      </c>
      <c r="B289" s="2">
        <f t="shared" si="70"/>
        <v>1.27199999999997</v>
      </c>
      <c r="C289" s="4">
        <v>0</v>
      </c>
      <c r="D289" s="4"/>
      <c r="E289" s="4"/>
      <c r="F289" s="6">
        <f t="shared" si="71"/>
        <v>-1145840.7499702461</v>
      </c>
      <c r="G289" s="7">
        <f t="shared" si="72"/>
        <v>-4854159.2500297539</v>
      </c>
      <c r="H289" s="6">
        <f t="shared" si="73"/>
        <v>-7.861635220125972E-4</v>
      </c>
      <c r="J289" s="9">
        <f t="shared" si="74"/>
        <v>8542.0511165585231</v>
      </c>
      <c r="K289" s="8">
        <f t="shared" si="64"/>
        <v>-8542.0511165585231</v>
      </c>
      <c r="L289" s="9">
        <f t="shared" si="65"/>
        <v>-3.6218296734207282E-6</v>
      </c>
      <c r="M289" s="9">
        <f t="shared" si="75"/>
        <v>1000000</v>
      </c>
      <c r="O289" s="11">
        <f t="shared" si="76"/>
        <v>-326243.49188270554</v>
      </c>
      <c r="P289" s="11">
        <f t="shared" si="66"/>
        <v>-2145968.8414902994</v>
      </c>
      <c r="Q289" s="11">
        <f t="shared" si="67"/>
        <v>6.3847705811510022E-4</v>
      </c>
      <c r="R289" s="11">
        <f t="shared" si="77"/>
        <v>564828.84035949304</v>
      </c>
      <c r="U289" s="12">
        <f t="shared" si="78"/>
        <v>-1463542.190736393</v>
      </c>
      <c r="V289" s="12">
        <f t="shared" si="78"/>
        <v>-7008670.1426366121</v>
      </c>
      <c r="W289" s="12">
        <f t="shared" si="68"/>
        <v>-1.5130829357091775E-4</v>
      </c>
      <c r="X289" s="12">
        <f t="shared" si="79"/>
        <v>1564828.8403594932</v>
      </c>
      <c r="Y289" s="4"/>
    </row>
    <row r="290" spans="1:25">
      <c r="A290" s="2">
        <f t="shared" si="69"/>
        <v>0.3</v>
      </c>
      <c r="B290" s="2">
        <f t="shared" si="70"/>
        <v>1.2729999999999699</v>
      </c>
      <c r="C290" s="4">
        <v>0</v>
      </c>
      <c r="D290" s="4"/>
      <c r="E290" s="4"/>
      <c r="F290" s="6">
        <f t="shared" si="71"/>
        <v>-1148752.6603966102</v>
      </c>
      <c r="G290" s="7">
        <f t="shared" si="72"/>
        <v>-4851247.3396033896</v>
      </c>
      <c r="H290" s="6">
        <f t="shared" si="73"/>
        <v>-7.8554595443835324E-4</v>
      </c>
      <c r="J290" s="9">
        <f t="shared" si="74"/>
        <v>8528.6360403138879</v>
      </c>
      <c r="K290" s="8">
        <f t="shared" si="64"/>
        <v>-8528.6360403138879</v>
      </c>
      <c r="L290" s="9">
        <f t="shared" si="65"/>
        <v>-3.6189845597731081E-6</v>
      </c>
      <c r="M290" s="9">
        <f t="shared" si="75"/>
        <v>1000000</v>
      </c>
      <c r="O290" s="11">
        <f t="shared" si="76"/>
        <v>-325957.54867497686</v>
      </c>
      <c r="P290" s="11">
        <f t="shared" si="66"/>
        <v>-2142372.2374628759</v>
      </c>
      <c r="Q290" s="11">
        <f t="shared" si="67"/>
        <v>6.3822966498455389E-4</v>
      </c>
      <c r="R290" s="11">
        <f t="shared" si="77"/>
        <v>563941.79088446673</v>
      </c>
      <c r="U290" s="12">
        <f t="shared" si="78"/>
        <v>-1466181.5730312732</v>
      </c>
      <c r="V290" s="12">
        <f t="shared" si="78"/>
        <v>-7002148.2131065801</v>
      </c>
      <c r="W290" s="12">
        <f t="shared" si="68"/>
        <v>-1.509352740135724E-4</v>
      </c>
      <c r="X290" s="12">
        <f t="shared" si="79"/>
        <v>1563941.7908844668</v>
      </c>
      <c r="Y290" s="4"/>
    </row>
    <row r="291" spans="1:25">
      <c r="A291" s="2">
        <f t="shared" si="69"/>
        <v>0.3</v>
      </c>
      <c r="B291" s="2">
        <f t="shared" si="70"/>
        <v>1.2739999999999698</v>
      </c>
      <c r="C291" s="4">
        <v>0</v>
      </c>
      <c r="D291" s="4"/>
      <c r="E291" s="4"/>
      <c r="F291" s="6">
        <f t="shared" si="71"/>
        <v>-1151657.7165825001</v>
      </c>
      <c r="G291" s="7">
        <f t="shared" si="72"/>
        <v>-4848342.2834175006</v>
      </c>
      <c r="H291" s="6">
        <f t="shared" si="73"/>
        <v>-7.8492935635794637E-4</v>
      </c>
      <c r="J291" s="9">
        <f t="shared" si="74"/>
        <v>8515.2525413312924</v>
      </c>
      <c r="K291" s="8">
        <f t="shared" si="64"/>
        <v>-8515.2525413312924</v>
      </c>
      <c r="L291" s="9">
        <f t="shared" si="65"/>
        <v>-3.616143912551936E-6</v>
      </c>
      <c r="M291" s="9">
        <f t="shared" si="75"/>
        <v>1000000</v>
      </c>
      <c r="O291" s="11">
        <f t="shared" si="76"/>
        <v>-325666.6456669941</v>
      </c>
      <c r="P291" s="11">
        <f t="shared" si="66"/>
        <v>-2138789.732223006</v>
      </c>
      <c r="Q291" s="11">
        <f t="shared" si="67"/>
        <v>6.3798206243798387E-4</v>
      </c>
      <c r="R291" s="11">
        <f t="shared" si="77"/>
        <v>563056.82940306817</v>
      </c>
      <c r="U291" s="12">
        <f t="shared" si="78"/>
        <v>-1468809.109708163</v>
      </c>
      <c r="V291" s="12">
        <f t="shared" si="78"/>
        <v>-6995647.2681818381</v>
      </c>
      <c r="W291" s="12">
        <f t="shared" si="68"/>
        <v>-1.5056343783251443E-4</v>
      </c>
      <c r="X291" s="12">
        <f t="shared" si="79"/>
        <v>1563056.8294030682</v>
      </c>
      <c r="Y291" s="4"/>
    </row>
    <row r="292" spans="1:25">
      <c r="A292" s="2">
        <f t="shared" si="69"/>
        <v>0.3</v>
      </c>
      <c r="B292" s="2">
        <f t="shared" si="70"/>
        <v>1.2749999999999697</v>
      </c>
      <c r="C292" s="4">
        <v>0</v>
      </c>
      <c r="D292" s="4"/>
      <c r="E292" s="4"/>
      <c r="F292" s="6">
        <f t="shared" si="71"/>
        <v>-1154555.9400229803</v>
      </c>
      <c r="G292" s="7">
        <f t="shared" si="72"/>
        <v>-4845444.0599770192</v>
      </c>
      <c r="H292" s="6">
        <f t="shared" si="73"/>
        <v>-7.8431372549021469E-4</v>
      </c>
      <c r="J292" s="9">
        <f t="shared" si="74"/>
        <v>8501.9005205836711</v>
      </c>
      <c r="K292" s="8">
        <f t="shared" si="64"/>
        <v>-8501.9005205836711</v>
      </c>
      <c r="L292" s="9">
        <f t="shared" si="65"/>
        <v>-3.6133077212479746E-6</v>
      </c>
      <c r="M292" s="9">
        <f t="shared" si="75"/>
        <v>1000000</v>
      </c>
      <c r="O292" s="11">
        <f t="shared" si="76"/>
        <v>-325370.82046787092</v>
      </c>
      <c r="P292" s="11">
        <f t="shared" si="66"/>
        <v>-2135221.2595014889</v>
      </c>
      <c r="Q292" s="11">
        <f t="shared" si="67"/>
        <v>6.3773425284134242E-4</v>
      </c>
      <c r="R292" s="11">
        <f t="shared" si="77"/>
        <v>562173.9493672984</v>
      </c>
      <c r="U292" s="12">
        <f t="shared" si="78"/>
        <v>-1471424.8599702676</v>
      </c>
      <c r="V292" s="12">
        <f t="shared" si="78"/>
        <v>-6989167.2199990917</v>
      </c>
      <c r="W292" s="12">
        <f t="shared" si="68"/>
        <v>-1.5019278037012025E-4</v>
      </c>
      <c r="X292" s="12">
        <f t="shared" si="79"/>
        <v>1562173.9493672983</v>
      </c>
      <c r="Y292" s="4"/>
    </row>
    <row r="293" spans="1:25">
      <c r="A293" s="2">
        <f t="shared" si="69"/>
        <v>0.3</v>
      </c>
      <c r="B293" s="2">
        <f t="shared" si="70"/>
        <v>1.2759999999999696</v>
      </c>
      <c r="C293" s="4">
        <v>0</v>
      </c>
      <c r="D293" s="4"/>
      <c r="E293" s="4"/>
      <c r="F293" s="6">
        <f t="shared" si="71"/>
        <v>-1157447.3521289204</v>
      </c>
      <c r="G293" s="7">
        <f t="shared" si="72"/>
        <v>-4842552.6478710799</v>
      </c>
      <c r="H293" s="6">
        <f t="shared" si="73"/>
        <v>-7.8369905956114725E-4</v>
      </c>
      <c r="J293" s="9">
        <f t="shared" si="74"/>
        <v>8488.5798794318489</v>
      </c>
      <c r="K293" s="8">
        <f t="shared" si="64"/>
        <v>-8488.5798794318489</v>
      </c>
      <c r="L293" s="9">
        <f t="shared" si="65"/>
        <v>-3.6104759753849275E-6</v>
      </c>
      <c r="M293" s="9">
        <f t="shared" si="75"/>
        <v>1000000</v>
      </c>
      <c r="O293" s="11">
        <f t="shared" si="76"/>
        <v>-325070.11043586378</v>
      </c>
      <c r="P293" s="11">
        <f t="shared" si="66"/>
        <v>-2131666.7533922419</v>
      </c>
      <c r="Q293" s="11">
        <f t="shared" si="67"/>
        <v>6.3748623854583287E-4</v>
      </c>
      <c r="R293" s="11">
        <f t="shared" si="77"/>
        <v>561293.1442548068</v>
      </c>
      <c r="U293" s="12">
        <f t="shared" si="78"/>
        <v>-1474028.8826853523</v>
      </c>
      <c r="V293" s="12">
        <f t="shared" si="78"/>
        <v>-6982707.9811427537</v>
      </c>
      <c r="W293" s="12">
        <f t="shared" si="68"/>
        <v>-1.4982329699069928E-4</v>
      </c>
      <c r="X293" s="12">
        <f t="shared" si="79"/>
        <v>1561293.1442548069</v>
      </c>
      <c r="Y293" s="4"/>
    </row>
    <row r="294" spans="1:25">
      <c r="A294" s="2">
        <f t="shared" si="69"/>
        <v>0.3</v>
      </c>
      <c r="B294" s="2">
        <f t="shared" si="70"/>
        <v>1.2769999999999695</v>
      </c>
      <c r="C294" s="4">
        <v>0</v>
      </c>
      <c r="D294" s="4"/>
      <c r="E294" s="4"/>
      <c r="F294" s="6">
        <f t="shared" si="71"/>
        <v>-1160331.9742273896</v>
      </c>
      <c r="G294" s="7">
        <f t="shared" si="72"/>
        <v>-4839668.0257726107</v>
      </c>
      <c r="H294" s="6">
        <f t="shared" si="73"/>
        <v>-7.8308535630385587E-4</v>
      </c>
      <c r="J294" s="9">
        <f t="shared" si="74"/>
        <v>8475.2905196227166</v>
      </c>
      <c r="K294" s="8">
        <f t="shared" si="64"/>
        <v>-8475.2905196227166</v>
      </c>
      <c r="L294" s="9">
        <f t="shared" si="65"/>
        <v>-3.6076486645193171E-6</v>
      </c>
      <c r="M294" s="9">
        <f t="shared" si="75"/>
        <v>1000000</v>
      </c>
      <c r="O294" s="11">
        <f t="shared" si="76"/>
        <v>-324764.55268011597</v>
      </c>
      <c r="P294" s="11">
        <f t="shared" si="66"/>
        <v>-2128126.1483500311</v>
      </c>
      <c r="Q294" s="11">
        <f t="shared" si="67"/>
        <v>6.3723802188800263E-4</v>
      </c>
      <c r="R294" s="11">
        <f t="shared" si="77"/>
        <v>560414.40756877116</v>
      </c>
      <c r="U294" s="12">
        <f t="shared" si="78"/>
        <v>-1476621.2363878828</v>
      </c>
      <c r="V294" s="12">
        <f t="shared" si="78"/>
        <v>-6976269.4646422639</v>
      </c>
      <c r="W294" s="12">
        <f t="shared" si="68"/>
        <v>-1.4945498308037257E-4</v>
      </c>
      <c r="X294" s="12">
        <f t="shared" si="79"/>
        <v>1560414.4075687712</v>
      </c>
      <c r="Y294" s="4"/>
    </row>
    <row r="295" spans="1:25">
      <c r="A295" s="2">
        <f t="shared" si="69"/>
        <v>0.3</v>
      </c>
      <c r="B295" s="2">
        <f t="shared" si="70"/>
        <v>1.2779999999999694</v>
      </c>
      <c r="C295" s="4">
        <v>0</v>
      </c>
      <c r="D295" s="4"/>
      <c r="E295" s="4"/>
      <c r="F295" s="6">
        <f t="shared" si="71"/>
        <v>-1163209.8275620507</v>
      </c>
      <c r="G295" s="7">
        <f t="shared" si="72"/>
        <v>-4836790.1724379491</v>
      </c>
      <c r="H295" s="6">
        <f t="shared" si="73"/>
        <v>-7.8247261345854773E-4</v>
      </c>
      <c r="J295" s="9">
        <f t="shared" si="74"/>
        <v>8462.032343287412</v>
      </c>
      <c r="K295" s="8">
        <f t="shared" si="64"/>
        <v>-8462.032343287412</v>
      </c>
      <c r="L295" s="9">
        <f t="shared" si="65"/>
        <v>-3.6048257782403506E-6</v>
      </c>
      <c r="M295" s="9">
        <f t="shared" si="75"/>
        <v>1000000</v>
      </c>
      <c r="O295" s="11">
        <f t="shared" si="76"/>
        <v>-324454.18406238867</v>
      </c>
      <c r="P295" s="11">
        <f t="shared" si="66"/>
        <v>-2124599.3791882107</v>
      </c>
      <c r="Q295" s="11">
        <f t="shared" si="67"/>
        <v>6.3698960518983447E-4</v>
      </c>
      <c r="R295" s="11">
        <f t="shared" si="77"/>
        <v>559537.73283777642</v>
      </c>
      <c r="U295" s="12">
        <f t="shared" si="78"/>
        <v>-1479201.9792811519</v>
      </c>
      <c r="V295" s="12">
        <f t="shared" si="78"/>
        <v>-6969851.5839694478</v>
      </c>
      <c r="W295" s="12">
        <f t="shared" si="68"/>
        <v>-1.4908783404695358E-4</v>
      </c>
      <c r="X295" s="12">
        <f t="shared" si="79"/>
        <v>1559537.7328377764</v>
      </c>
      <c r="Y295" s="4"/>
    </row>
    <row r="296" spans="1:25">
      <c r="A296" s="2">
        <f t="shared" si="69"/>
        <v>0.3</v>
      </c>
      <c r="B296" s="2">
        <f t="shared" si="70"/>
        <v>1.2789999999999693</v>
      </c>
      <c r="C296" s="4">
        <v>0</v>
      </c>
      <c r="D296" s="4"/>
      <c r="E296" s="4"/>
      <c r="F296" s="6">
        <f t="shared" si="71"/>
        <v>-1166080.9332935512</v>
      </c>
      <c r="G296" s="7">
        <f t="shared" si="72"/>
        <v>-4833919.0667064488</v>
      </c>
      <c r="H296" s="6">
        <f t="shared" si="73"/>
        <v>-7.8186082877249735E-4</v>
      </c>
      <c r="J296" s="9">
        <f t="shared" si="74"/>
        <v>8448.8052529395191</v>
      </c>
      <c r="K296" s="8">
        <f t="shared" si="64"/>
        <v>-8448.8052529395191</v>
      </c>
      <c r="L296" s="9">
        <f t="shared" si="65"/>
        <v>-3.6020073061697958E-6</v>
      </c>
      <c r="M296" s="9">
        <f t="shared" si="75"/>
        <v>1000000</v>
      </c>
      <c r="O296" s="11">
        <f t="shared" si="76"/>
        <v>-324139.04119878099</v>
      </c>
      <c r="P296" s="11">
        <f t="shared" si="66"/>
        <v>-2121086.381076484</v>
      </c>
      <c r="Q296" s="11">
        <f t="shared" si="67"/>
        <v>6.3674099075883739E-4</v>
      </c>
      <c r="R296" s="11">
        <f t="shared" si="77"/>
        <v>558663.11361569667</v>
      </c>
      <c r="U296" s="12">
        <f t="shared" si="78"/>
        <v>-1481771.1692393927</v>
      </c>
      <c r="V296" s="12">
        <f t="shared" si="78"/>
        <v>-6963454.2530358722</v>
      </c>
      <c r="W296" s="12">
        <f t="shared" si="68"/>
        <v>-1.4872184531982975E-4</v>
      </c>
      <c r="X296" s="12">
        <f t="shared" si="79"/>
        <v>1558663.1136156968</v>
      </c>
      <c r="Y296" s="4"/>
    </row>
    <row r="297" spans="1:25">
      <c r="A297" s="2">
        <f t="shared" si="69"/>
        <v>0.3</v>
      </c>
      <c r="B297" s="2">
        <f t="shared" si="70"/>
        <v>1.2799999999999692</v>
      </c>
      <c r="C297" s="4">
        <v>0</v>
      </c>
      <c r="D297" s="4"/>
      <c r="E297" s="4"/>
      <c r="F297" s="6">
        <f t="shared" si="71"/>
        <v>-1168945.3124999118</v>
      </c>
      <c r="G297" s="7">
        <f t="shared" si="72"/>
        <v>-4831054.6875000875</v>
      </c>
      <c r="H297" s="6">
        <f t="shared" si="73"/>
        <v>-7.812500000000188E-4</v>
      </c>
      <c r="J297" s="9">
        <f t="shared" si="74"/>
        <v>8435.6091514732925</v>
      </c>
      <c r="K297" s="8">
        <f t="shared" si="64"/>
        <v>-8435.6091514732925</v>
      </c>
      <c r="L297" s="9">
        <f t="shared" si="65"/>
        <v>-3.5991932379618514E-6</v>
      </c>
      <c r="M297" s="9">
        <f t="shared" si="75"/>
        <v>1000000</v>
      </c>
      <c r="O297" s="11">
        <f t="shared" si="76"/>
        <v>-323819.16046143579</v>
      </c>
      <c r="P297" s="11">
        <f t="shared" si="66"/>
        <v>-2117587.0895386827</v>
      </c>
      <c r="Q297" s="11">
        <f t="shared" si="67"/>
        <v>6.3649218088813694E-4</v>
      </c>
      <c r="R297" s="11">
        <f t="shared" si="77"/>
        <v>557790.54348157661</v>
      </c>
      <c r="U297" s="12">
        <f t="shared" si="78"/>
        <v>-1484328.8638098743</v>
      </c>
      <c r="V297" s="12">
        <f t="shared" si="78"/>
        <v>-6957077.3861902431</v>
      </c>
      <c r="W297" s="12">
        <f t="shared" si="68"/>
        <v>-1.483570123498437E-4</v>
      </c>
      <c r="X297" s="12">
        <f t="shared" si="79"/>
        <v>1557790.5434815767</v>
      </c>
      <c r="Y297" s="4"/>
    </row>
    <row r="298" spans="1:25">
      <c r="A298" s="2">
        <f t="shared" si="69"/>
        <v>0.3</v>
      </c>
      <c r="B298" s="2">
        <f t="shared" si="70"/>
        <v>1.2809999999999691</v>
      </c>
      <c r="C298" s="4">
        <v>0</v>
      </c>
      <c r="D298" s="4"/>
      <c r="E298" s="4"/>
      <c r="F298" s="6">
        <f t="shared" si="71"/>
        <v>-1171802.9861769138</v>
      </c>
      <c r="G298" s="7">
        <f t="shared" si="72"/>
        <v>-4828197.0138230864</v>
      </c>
      <c r="H298" s="6">
        <f t="shared" si="73"/>
        <v>-7.8064012490243885E-4</v>
      </c>
      <c r="J298" s="9">
        <f t="shared" si="74"/>
        <v>8422.4439421618445</v>
      </c>
      <c r="K298" s="8">
        <f t="shared" si="64"/>
        <v>-8422.4439421618445</v>
      </c>
      <c r="L298" s="9">
        <f t="shared" si="65"/>
        <v>-3.5963835633030207E-6</v>
      </c>
      <c r="M298" s="9">
        <f t="shared" si="75"/>
        <v>1000000</v>
      </c>
      <c r="O298" s="11">
        <f t="shared" si="76"/>
        <v>-323494.57798023184</v>
      </c>
      <c r="P298" s="11">
        <f t="shared" si="66"/>
        <v>-2114101.4404505496</v>
      </c>
      <c r="Q298" s="11">
        <f t="shared" si="67"/>
        <v>6.3624317785656518E-4</v>
      </c>
      <c r="R298" s="11">
        <f t="shared" si="77"/>
        <v>556920.01603951294</v>
      </c>
      <c r="U298" s="12">
        <f t="shared" si="78"/>
        <v>-1486875.1202149838</v>
      </c>
      <c r="V298" s="12">
        <f t="shared" si="78"/>
        <v>-6950720.8982157977</v>
      </c>
      <c r="W298" s="12">
        <f t="shared" si="68"/>
        <v>-1.4799333060917666E-4</v>
      </c>
      <c r="X298" s="12">
        <f t="shared" si="79"/>
        <v>1556920.0160395131</v>
      </c>
      <c r="Y298" s="4"/>
    </row>
    <row r="299" spans="1:25">
      <c r="A299" s="2">
        <f t="shared" si="69"/>
        <v>0.3</v>
      </c>
      <c r="B299" s="2">
        <f t="shared" si="70"/>
        <v>1.2819999999999689</v>
      </c>
      <c r="C299" s="4">
        <v>0</v>
      </c>
      <c r="D299" s="4"/>
      <c r="E299" s="4"/>
      <c r="F299" s="6">
        <f t="shared" si="71"/>
        <v>-1174653.9752384843</v>
      </c>
      <c r="G299" s="7">
        <f t="shared" si="72"/>
        <v>-4825346.0247615157</v>
      </c>
      <c r="H299" s="6">
        <f t="shared" si="73"/>
        <v>-7.8003120124806881E-4</v>
      </c>
      <c r="J299" s="9">
        <f t="shared" si="74"/>
        <v>8409.3095286554035</v>
      </c>
      <c r="K299" s="8">
        <f t="shared" si="64"/>
        <v>-8409.3095286554035</v>
      </c>
      <c r="L299" s="9">
        <f t="shared" si="65"/>
        <v>-3.5935782719119884E-6</v>
      </c>
      <c r="M299" s="9">
        <f t="shared" si="75"/>
        <v>1000000</v>
      </c>
      <c r="O299" s="11">
        <f t="shared" si="76"/>
        <v>-323165.329644465</v>
      </c>
      <c r="P299" s="11">
        <f t="shared" si="66"/>
        <v>-2110629.3700375562</v>
      </c>
      <c r="Q299" s="11">
        <f t="shared" si="67"/>
        <v>6.3599398392874941E-4</v>
      </c>
      <c r="R299" s="11">
        <f t="shared" si="77"/>
        <v>556051.52491853805</v>
      </c>
      <c r="U299" s="12">
        <f t="shared" si="78"/>
        <v>-1489409.9953542938</v>
      </c>
      <c r="V299" s="12">
        <f t="shared" si="78"/>
        <v>-6944384.7043277267</v>
      </c>
      <c r="W299" s="12">
        <f t="shared" si="68"/>
        <v>-1.476307955912314E-4</v>
      </c>
      <c r="X299" s="12">
        <f t="shared" si="79"/>
        <v>1556051.5249185381</v>
      </c>
      <c r="Y299" s="4"/>
    </row>
    <row r="300" spans="1:25">
      <c r="A300" s="2">
        <f t="shared" si="69"/>
        <v>0.3</v>
      </c>
      <c r="B300" s="2">
        <f t="shared" si="70"/>
        <v>1.2829999999999688</v>
      </c>
      <c r="C300" s="4">
        <v>0</v>
      </c>
      <c r="D300" s="4"/>
      <c r="E300" s="4"/>
      <c r="F300" s="6">
        <f t="shared" si="71"/>
        <v>-1177498.3005170769</v>
      </c>
      <c r="G300" s="7">
        <f t="shared" si="72"/>
        <v>-4822501.6994829234</v>
      </c>
      <c r="H300" s="6">
        <f t="shared" si="73"/>
        <v>-7.7942322681217799E-4</v>
      </c>
      <c r="J300" s="9">
        <f t="shared" si="74"/>
        <v>8396.2058149795339</v>
      </c>
      <c r="K300" s="8">
        <f t="shared" si="64"/>
        <v>-8396.2058149795339</v>
      </c>
      <c r="L300" s="9">
        <f t="shared" si="65"/>
        <v>-3.5907773535394934E-6</v>
      </c>
      <c r="M300" s="9">
        <f t="shared" si="75"/>
        <v>1000000</v>
      </c>
      <c r="O300" s="11">
        <f t="shared" si="76"/>
        <v>-322831.45110451651</v>
      </c>
      <c r="P300" s="11">
        <f t="shared" si="66"/>
        <v>-2107170.8148727142</v>
      </c>
      <c r="Q300" s="11">
        <f t="shared" si="67"/>
        <v>6.3574460135520092E-4</v>
      </c>
      <c r="R300" s="11">
        <f t="shared" si="77"/>
        <v>555185.0637725027</v>
      </c>
      <c r="U300" s="12">
        <f t="shared" si="78"/>
        <v>-1491933.5458066138</v>
      </c>
      <c r="V300" s="12">
        <f t="shared" si="78"/>
        <v>-6938068.7201706171</v>
      </c>
      <c r="W300" s="12">
        <f t="shared" si="68"/>
        <v>-1.4726940281051661E-4</v>
      </c>
      <c r="X300" s="12">
        <f t="shared" si="79"/>
        <v>1555185.0637725028</v>
      </c>
      <c r="Y300" s="4"/>
    </row>
    <row r="301" spans="1:25">
      <c r="A301" s="2">
        <f t="shared" si="69"/>
        <v>0.3</v>
      </c>
      <c r="B301" s="2">
        <f t="shared" si="70"/>
        <v>1.2839999999999687</v>
      </c>
      <c r="C301" s="4">
        <v>0</v>
      </c>
      <c r="D301" s="4"/>
      <c r="E301" s="4"/>
      <c r="F301" s="6">
        <f t="shared" si="71"/>
        <v>-1180335.9827640539</v>
      </c>
      <c r="G301" s="7">
        <f t="shared" si="72"/>
        <v>-4819664.0172359468</v>
      </c>
      <c r="H301" s="6">
        <f t="shared" si="73"/>
        <v>-7.7881619937696599E-4</v>
      </c>
      <c r="J301" s="9">
        <f t="shared" si="74"/>
        <v>8383.1327055333841</v>
      </c>
      <c r="K301" s="8">
        <f t="shared" si="64"/>
        <v>-8383.1327055333841</v>
      </c>
      <c r="L301" s="9">
        <f t="shared" si="65"/>
        <v>-3.5879807979682009E-6</v>
      </c>
      <c r="M301" s="9">
        <f t="shared" si="75"/>
        <v>1000000</v>
      </c>
      <c r="O301" s="11">
        <f t="shared" si="76"/>
        <v>-322492.97777350771</v>
      </c>
      <c r="P301" s="11">
        <f t="shared" si="66"/>
        <v>-2103725.7118744208</v>
      </c>
      <c r="Q301" s="11">
        <f t="shared" si="67"/>
        <v>6.3549503237240242E-4</v>
      </c>
      <c r="R301" s="11">
        <f t="shared" si="77"/>
        <v>554320.62627996097</v>
      </c>
      <c r="U301" s="12">
        <f t="shared" si="78"/>
        <v>-1494445.8278320283</v>
      </c>
      <c r="V301" s="12">
        <f t="shared" si="78"/>
        <v>-6931772.8618159015</v>
      </c>
      <c r="W301" s="12">
        <f t="shared" si="68"/>
        <v>-1.469091478025318E-4</v>
      </c>
      <c r="X301" s="12">
        <f t="shared" si="79"/>
        <v>1554320.6262799609</v>
      </c>
      <c r="Y301" s="4"/>
    </row>
    <row r="302" spans="1:25">
      <c r="A302" s="2">
        <f t="shared" si="69"/>
        <v>0.3</v>
      </c>
      <c r="B302" s="2">
        <f t="shared" si="70"/>
        <v>1.2849999999999686</v>
      </c>
      <c r="C302" s="4">
        <v>0</v>
      </c>
      <c r="D302" s="4"/>
      <c r="E302" s="4"/>
      <c r="F302" s="6">
        <f t="shared" si="71"/>
        <v>-1183167.0426500647</v>
      </c>
      <c r="G302" s="7">
        <f t="shared" si="72"/>
        <v>-4816832.9573499355</v>
      </c>
      <c r="H302" s="6">
        <f t="shared" si="73"/>
        <v>-7.7821011673153654E-4</v>
      </c>
      <c r="J302" s="9">
        <f t="shared" si="74"/>
        <v>8370.0901050879493</v>
      </c>
      <c r="K302" s="8">
        <f t="shared" si="64"/>
        <v>-8370.0901050879493</v>
      </c>
      <c r="L302" s="9">
        <f t="shared" si="65"/>
        <v>-3.5851885950125838E-6</v>
      </c>
      <c r="M302" s="9">
        <f t="shared" si="75"/>
        <v>1000000</v>
      </c>
      <c r="O302" s="11">
        <f t="shared" si="76"/>
        <v>-322149.94482894312</v>
      </c>
      <c r="P302" s="11">
        <f t="shared" si="66"/>
        <v>-2100293.9983043033</v>
      </c>
      <c r="Q302" s="11">
        <f t="shared" si="67"/>
        <v>6.3524527920289615E-4</v>
      </c>
      <c r="R302" s="11">
        <f t="shared" si="77"/>
        <v>553458.20614405395</v>
      </c>
      <c r="U302" s="12">
        <f t="shared" si="78"/>
        <v>-1496946.8973739198</v>
      </c>
      <c r="V302" s="12">
        <f t="shared" si="78"/>
        <v>-6925497.0457593268</v>
      </c>
      <c r="W302" s="12">
        <f t="shared" si="68"/>
        <v>-1.46550026123653E-4</v>
      </c>
      <c r="X302" s="12">
        <f t="shared" si="79"/>
        <v>1553458.206144054</v>
      </c>
      <c r="Y302" s="4"/>
    </row>
    <row r="303" spans="1:25">
      <c r="A303" s="2">
        <f t="shared" si="69"/>
        <v>0.3</v>
      </c>
      <c r="B303" s="2">
        <f t="shared" si="70"/>
        <v>1.2859999999999685</v>
      </c>
      <c r="C303" s="4">
        <v>0</v>
      </c>
      <c r="D303" s="4"/>
      <c r="E303" s="4"/>
      <c r="F303" s="6">
        <f t="shared" si="71"/>
        <v>-1185991.5007654226</v>
      </c>
      <c r="G303" s="7">
        <f t="shared" si="72"/>
        <v>-4814008.4992345776</v>
      </c>
      <c r="H303" s="6">
        <f t="shared" si="73"/>
        <v>-7.7760497667186978E-4</v>
      </c>
      <c r="J303" s="9">
        <f t="shared" si="74"/>
        <v>8357.0779187843309</v>
      </c>
      <c r="K303" s="8">
        <f t="shared" si="64"/>
        <v>-8357.0779187843309</v>
      </c>
      <c r="L303" s="9">
        <f t="shared" si="65"/>
        <v>-3.5824007345187951E-6</v>
      </c>
      <c r="M303" s="9">
        <f t="shared" si="75"/>
        <v>1000000</v>
      </c>
      <c r="O303" s="11">
        <f t="shared" si="76"/>
        <v>-321802.38721434207</v>
      </c>
      <c r="P303" s="11">
        <f t="shared" si="66"/>
        <v>-2096875.6117650943</v>
      </c>
      <c r="Q303" s="11">
        <f t="shared" si="67"/>
        <v>6.3499534405536988E-4</v>
      </c>
      <c r="R303" s="11">
        <f t="shared" si="77"/>
        <v>552597.79709239583</v>
      </c>
      <c r="U303" s="12">
        <f t="shared" si="78"/>
        <v>-1499436.8100609803</v>
      </c>
      <c r="V303" s="12">
        <f t="shared" si="78"/>
        <v>-6919241.1889184564</v>
      </c>
      <c r="W303" s="12">
        <f t="shared" si="68"/>
        <v>-1.4619203335101874E-4</v>
      </c>
      <c r="X303" s="12">
        <f t="shared" si="79"/>
        <v>1552597.7970923958</v>
      </c>
      <c r="Y303" s="4"/>
    </row>
    <row r="304" spans="1:25">
      <c r="A304" s="2">
        <f t="shared" si="69"/>
        <v>0.3</v>
      </c>
      <c r="B304" s="2">
        <f t="shared" si="70"/>
        <v>1.2869999999999684</v>
      </c>
      <c r="C304" s="4">
        <v>0</v>
      </c>
      <c r="D304" s="4"/>
      <c r="E304" s="4"/>
      <c r="F304" s="6">
        <f t="shared" si="71"/>
        <v>-1188809.3776204775</v>
      </c>
      <c r="G304" s="7">
        <f t="shared" si="72"/>
        <v>-4811190.6223795228</v>
      </c>
      <c r="H304" s="6">
        <f t="shared" si="73"/>
        <v>-7.7700077700079608E-4</v>
      </c>
      <c r="J304" s="9">
        <f t="shared" si="74"/>
        <v>8344.0960521320158</v>
      </c>
      <c r="K304" s="8">
        <f t="shared" si="64"/>
        <v>-8344.0960521320158</v>
      </c>
      <c r="L304" s="9">
        <f t="shared" si="65"/>
        <v>-3.5796172063645464E-6</v>
      </c>
      <c r="M304" s="9">
        <f t="shared" si="75"/>
        <v>1000000</v>
      </c>
      <c r="O304" s="11">
        <f t="shared" si="76"/>
        <v>-321450.33964085591</v>
      </c>
      <c r="P304" s="11">
        <f t="shared" si="66"/>
        <v>-2093470.4901985074</v>
      </c>
      <c r="Q304" s="11">
        <f t="shared" si="67"/>
        <v>6.3474522912474374E-4</v>
      </c>
      <c r="R304" s="11">
        <f t="shared" si="77"/>
        <v>551739.39287695906</v>
      </c>
      <c r="U304" s="12">
        <f t="shared" si="78"/>
        <v>-1501915.6212092014</v>
      </c>
      <c r="V304" s="12">
        <f t="shared" si="78"/>
        <v>-6913005.2086301623</v>
      </c>
      <c r="W304" s="12">
        <f t="shared" si="68"/>
        <v>-1.458351650824169E-4</v>
      </c>
      <c r="X304" s="12">
        <f t="shared" si="79"/>
        <v>1551739.3928769589</v>
      </c>
      <c r="Y304" s="4"/>
    </row>
    <row r="305" spans="1:25">
      <c r="A305" s="2">
        <f t="shared" si="69"/>
        <v>0.3</v>
      </c>
      <c r="B305" s="2">
        <f t="shared" si="70"/>
        <v>1.2879999999999683</v>
      </c>
      <c r="C305" s="4">
        <v>0</v>
      </c>
      <c r="D305" s="4"/>
      <c r="E305" s="4"/>
      <c r="F305" s="6">
        <f t="shared" si="71"/>
        <v>-1191620.6936459895</v>
      </c>
      <c r="G305" s="7">
        <f t="shared" si="72"/>
        <v>-4808379.3063540105</v>
      </c>
      <c r="H305" s="6">
        <f t="shared" si="73"/>
        <v>-7.7639751552796945E-4</v>
      </c>
      <c r="J305" s="9">
        <f t="shared" si="74"/>
        <v>8331.1444110071552</v>
      </c>
      <c r="K305" s="8">
        <f t="shared" si="64"/>
        <v>-8331.1444110071552</v>
      </c>
      <c r="L305" s="9">
        <f t="shared" si="65"/>
        <v>-3.5768380004589843E-6</v>
      </c>
      <c r="M305" s="9">
        <f t="shared" si="75"/>
        <v>1000000</v>
      </c>
      <c r="O305" s="11">
        <f t="shared" si="76"/>
        <v>-321093.83658887667</v>
      </c>
      <c r="P305" s="11">
        <f t="shared" si="66"/>
        <v>-2090078.5718831373</v>
      </c>
      <c r="Q305" s="11">
        <f t="shared" si="67"/>
        <v>6.3449493659225502E-4</v>
      </c>
      <c r="R305" s="11">
        <f t="shared" si="77"/>
        <v>550882.98727396224</v>
      </c>
      <c r="U305" s="12">
        <f t="shared" si="78"/>
        <v>-1504383.3858238589</v>
      </c>
      <c r="V305" s="12">
        <f t="shared" si="78"/>
        <v>-6906789.0226481548</v>
      </c>
      <c r="W305" s="12">
        <f t="shared" si="68"/>
        <v>-1.4547941693617342E-4</v>
      </c>
      <c r="X305" s="12">
        <f t="shared" si="79"/>
        <v>1550882.9872739622</v>
      </c>
      <c r="Y305" s="4"/>
    </row>
    <row r="306" spans="1:25">
      <c r="A306" s="2">
        <f t="shared" si="69"/>
        <v>0.3</v>
      </c>
      <c r="B306" s="2">
        <f t="shared" si="70"/>
        <v>1.2889999999999682</v>
      </c>
      <c r="C306" s="4">
        <v>0</v>
      </c>
      <c r="D306" s="4"/>
      <c r="E306" s="4"/>
      <c r="F306" s="6">
        <f t="shared" si="71"/>
        <v>-1194425.4691934988</v>
      </c>
      <c r="G306" s="7">
        <f t="shared" si="72"/>
        <v>-4805574.5308065014</v>
      </c>
      <c r="H306" s="6">
        <f t="shared" si="73"/>
        <v>-7.7579519006984075E-4</v>
      </c>
      <c r="J306" s="9">
        <f t="shared" si="74"/>
        <v>8318.2229016508718</v>
      </c>
      <c r="K306" s="8">
        <f t="shared" si="64"/>
        <v>-8318.2229016508718</v>
      </c>
      <c r="L306" s="9">
        <f t="shared" si="65"/>
        <v>-3.5740631067425697E-6</v>
      </c>
      <c r="M306" s="9">
        <f t="shared" si="75"/>
        <v>1000000</v>
      </c>
      <c r="O306" s="11">
        <f t="shared" si="76"/>
        <v>-320732.9123096292</v>
      </c>
      <c r="P306" s="11">
        <f t="shared" si="66"/>
        <v>-2086699.7954323723</v>
      </c>
      <c r="Q306" s="11">
        <f t="shared" si="67"/>
        <v>6.3424446862554338E-4</v>
      </c>
      <c r="R306" s="11">
        <f t="shared" si="77"/>
        <v>550028.57408375584</v>
      </c>
      <c r="U306" s="12">
        <f t="shared" si="78"/>
        <v>-1506840.1586014773</v>
      </c>
      <c r="V306" s="12">
        <f t="shared" si="78"/>
        <v>-6900592.5491405241</v>
      </c>
      <c r="W306" s="12">
        <f t="shared" si="68"/>
        <v>-1.4512478455103997E-4</v>
      </c>
      <c r="X306" s="12">
        <f t="shared" si="79"/>
        <v>1550028.5740837557</v>
      </c>
      <c r="Y306" s="4"/>
    </row>
    <row r="307" spans="1:25">
      <c r="A307" s="2">
        <f t="shared" si="69"/>
        <v>0.3</v>
      </c>
      <c r="B307" s="2">
        <f t="shared" si="70"/>
        <v>1.2899999999999681</v>
      </c>
      <c r="C307" s="4">
        <v>0</v>
      </c>
      <c r="D307" s="4"/>
      <c r="E307" s="4"/>
      <c r="F307" s="6">
        <f t="shared" si="71"/>
        <v>-1197223.724535696</v>
      </c>
      <c r="G307" s="7">
        <f t="shared" si="72"/>
        <v>-4802776.2754643038</v>
      </c>
      <c r="H307" s="6">
        <f t="shared" si="73"/>
        <v>-7.7519379844963158E-4</v>
      </c>
      <c r="J307" s="9">
        <f t="shared" si="74"/>
        <v>8305.331430667542</v>
      </c>
      <c r="K307" s="8">
        <f t="shared" si="64"/>
        <v>-8305.331430667542</v>
      </c>
      <c r="L307" s="9">
        <f t="shared" si="65"/>
        <v>-3.5712925151869546E-6</v>
      </c>
      <c r="M307" s="9">
        <f t="shared" si="75"/>
        <v>1000000</v>
      </c>
      <c r="O307" s="11">
        <f t="shared" si="76"/>
        <v>-320367.60082675598</v>
      </c>
      <c r="P307" s="11">
        <f t="shared" si="66"/>
        <v>-2083334.0997923161</v>
      </c>
      <c r="Q307" s="11">
        <f t="shared" si="67"/>
        <v>6.3399382737873639E-4</v>
      </c>
      <c r="R307" s="11">
        <f t="shared" si="77"/>
        <v>549176.147130711</v>
      </c>
      <c r="U307" s="12">
        <f t="shared" si="78"/>
        <v>-1509285.9939317843</v>
      </c>
      <c r="V307" s="12">
        <f t="shared" si="78"/>
        <v>-6894415.7066872874</v>
      </c>
      <c r="W307" s="12">
        <f t="shared" si="68"/>
        <v>-1.4477126358608213E-4</v>
      </c>
      <c r="X307" s="12">
        <f t="shared" si="79"/>
        <v>1549176.147130711</v>
      </c>
      <c r="Y307" s="4"/>
    </row>
    <row r="308" spans="1:25">
      <c r="A308" s="2">
        <f t="shared" si="69"/>
        <v>0.3</v>
      </c>
      <c r="B308" s="2">
        <f t="shared" si="70"/>
        <v>1.290999999999968</v>
      </c>
      <c r="C308" s="4">
        <v>0</v>
      </c>
      <c r="D308" s="4"/>
      <c r="E308" s="4"/>
      <c r="F308" s="6">
        <f t="shared" si="71"/>
        <v>-1200015.4798667838</v>
      </c>
      <c r="G308" s="7">
        <f t="shared" si="72"/>
        <v>-4799984.5201332159</v>
      </c>
      <c r="H308" s="6">
        <f t="shared" si="73"/>
        <v>-7.7459333849730816E-4</v>
      </c>
      <c r="J308" s="9">
        <f t="shared" si="74"/>
        <v>8292.469905023132</v>
      </c>
      <c r="K308" s="8">
        <f t="shared" si="64"/>
        <v>-8292.469905023132</v>
      </c>
      <c r="L308" s="9">
        <f t="shared" si="65"/>
        <v>-3.5685262157948664E-6</v>
      </c>
      <c r="M308" s="9">
        <f t="shared" si="75"/>
        <v>1000000</v>
      </c>
      <c r="O308" s="11">
        <f t="shared" si="76"/>
        <v>-319997.93593788682</v>
      </c>
      <c r="P308" s="11">
        <f t="shared" si="66"/>
        <v>-2079981.4242397349</v>
      </c>
      <c r="Q308" s="11">
        <f t="shared" si="67"/>
        <v>6.3374301499253096E-4</v>
      </c>
      <c r="R308" s="11">
        <f t="shared" si="77"/>
        <v>548325.70026310754</v>
      </c>
      <c r="U308" s="12">
        <f t="shared" si="78"/>
        <v>-1511720.9458996477</v>
      </c>
      <c r="V308" s="12">
        <f t="shared" si="78"/>
        <v>-6888258.4142779745</v>
      </c>
      <c r="W308" s="12">
        <f t="shared" si="68"/>
        <v>-1.4441884972057212E-4</v>
      </c>
      <c r="X308" s="12">
        <f t="shared" si="79"/>
        <v>1548325.7002631077</v>
      </c>
      <c r="Y308" s="4"/>
    </row>
    <row r="309" spans="1:25">
      <c r="A309" s="2">
        <f t="shared" si="69"/>
        <v>0.3</v>
      </c>
      <c r="B309" s="2">
        <f t="shared" si="70"/>
        <v>1.2919999999999678</v>
      </c>
      <c r="C309" s="4">
        <v>0</v>
      </c>
      <c r="D309" s="4"/>
      <c r="E309" s="4"/>
      <c r="F309" s="6">
        <f t="shared" si="71"/>
        <v>-1202800.7553028464</v>
      </c>
      <c r="G309" s="7">
        <f t="shared" si="72"/>
        <v>-4797199.2446971536</v>
      </c>
      <c r="H309" s="6">
        <f t="shared" si="73"/>
        <v>-7.7399380804955484E-4</v>
      </c>
      <c r="J309" s="9">
        <f t="shared" si="74"/>
        <v>8279.6382320435005</v>
      </c>
      <c r="K309" s="8">
        <f t="shared" si="64"/>
        <v>-8279.6382320435005</v>
      </c>
      <c r="L309" s="9">
        <f t="shared" si="65"/>
        <v>-3.565764198599979E-6</v>
      </c>
      <c r="M309" s="9">
        <f t="shared" si="75"/>
        <v>1000000</v>
      </c>
      <c r="O309" s="11">
        <f t="shared" si="76"/>
        <v>-319623.95121619827</v>
      </c>
      <c r="P309" s="11">
        <f t="shared" si="66"/>
        <v>-2076641.7083800067</v>
      </c>
      <c r="Q309" s="11">
        <f t="shared" si="67"/>
        <v>6.3349203359427931E-4</v>
      </c>
      <c r="R309" s="11">
        <f t="shared" si="77"/>
        <v>547477.2273530229</v>
      </c>
      <c r="U309" s="12">
        <f t="shared" si="78"/>
        <v>-1514145.0682870012</v>
      </c>
      <c r="V309" s="12">
        <f t="shared" si="78"/>
        <v>-6882120.5913092038</v>
      </c>
      <c r="W309" s="12">
        <f t="shared" si="68"/>
        <v>-1.4406753865387552E-4</v>
      </c>
      <c r="X309" s="12">
        <f t="shared" si="79"/>
        <v>1547477.2273530229</v>
      </c>
      <c r="Y309" s="4"/>
    </row>
    <row r="310" spans="1:25">
      <c r="A310" s="2">
        <f t="shared" si="69"/>
        <v>0.3</v>
      </c>
      <c r="B310" s="2">
        <f t="shared" si="70"/>
        <v>1.2929999999999677</v>
      </c>
      <c r="C310" s="4">
        <v>0</v>
      </c>
      <c r="D310" s="4"/>
      <c r="E310" s="4"/>
      <c r="F310" s="6">
        <f t="shared" si="71"/>
        <v>-1205579.5708822091</v>
      </c>
      <c r="G310" s="7">
        <f t="shared" si="72"/>
        <v>-4794420.4291177914</v>
      </c>
      <c r="H310" s="6">
        <f t="shared" si="73"/>
        <v>-7.7339520494974865E-4</v>
      </c>
      <c r="J310" s="9">
        <f t="shared" si="74"/>
        <v>8266.8363194127342</v>
      </c>
      <c r="K310" s="8">
        <f t="shared" si="64"/>
        <v>-8266.8363194127342</v>
      </c>
      <c r="L310" s="9">
        <f t="shared" si="65"/>
        <v>-3.5630064536668E-6</v>
      </c>
      <c r="M310" s="9">
        <f t="shared" si="75"/>
        <v>1000000</v>
      </c>
      <c r="O310" s="11">
        <f t="shared" si="76"/>
        <v>-319245.68001196231</v>
      </c>
      <c r="P310" s="11">
        <f t="shared" si="66"/>
        <v>-2073314.8921450919</v>
      </c>
      <c r="Q310" s="11">
        <f t="shared" si="67"/>
        <v>6.3324088529807018E-4</v>
      </c>
      <c r="R310" s="11">
        <f t="shared" si="77"/>
        <v>546630.722296222</v>
      </c>
      <c r="U310" s="12">
        <f t="shared" si="78"/>
        <v>-1516558.4145747586</v>
      </c>
      <c r="V310" s="12">
        <f t="shared" si="78"/>
        <v>-6876002.1575822961</v>
      </c>
      <c r="W310" s="12">
        <f t="shared" si="68"/>
        <v>-1.4371732610534522E-4</v>
      </c>
      <c r="X310" s="12">
        <f t="shared" si="79"/>
        <v>1546630.7222962221</v>
      </c>
      <c r="Y310" s="4"/>
    </row>
    <row r="311" spans="1:25">
      <c r="A311" s="2">
        <f t="shared" si="69"/>
        <v>0.3</v>
      </c>
      <c r="B311" s="2">
        <f t="shared" si="70"/>
        <v>1.2939999999999676</v>
      </c>
      <c r="C311" s="4">
        <v>0</v>
      </c>
      <c r="D311" s="4"/>
      <c r="E311" s="4"/>
      <c r="F311" s="6">
        <f t="shared" si="71"/>
        <v>-1208351.9465657987</v>
      </c>
      <c r="G311" s="7">
        <f t="shared" si="72"/>
        <v>-4791648.0534342006</v>
      </c>
      <c r="H311" s="6">
        <f t="shared" si="73"/>
        <v>-7.7279752704793284E-4</v>
      </c>
      <c r="J311" s="9">
        <f t="shared" si="74"/>
        <v>8254.0640751715</v>
      </c>
      <c r="K311" s="8">
        <f t="shared" si="64"/>
        <v>-8254.0640751715</v>
      </c>
      <c r="L311" s="9">
        <f t="shared" si="65"/>
        <v>-3.5602529710905514E-6</v>
      </c>
      <c r="M311" s="9">
        <f t="shared" si="75"/>
        <v>1000000</v>
      </c>
      <c r="O311" s="11">
        <f t="shared" si="76"/>
        <v>-318863.15545408084</v>
      </c>
      <c r="P311" s="11">
        <f t="shared" si="66"/>
        <v>-2070000.9157915211</v>
      </c>
      <c r="Q311" s="11">
        <f t="shared" si="67"/>
        <v>6.3298957220481135E-4</v>
      </c>
      <c r="R311" s="11">
        <f t="shared" si="77"/>
        <v>545786.17901204748</v>
      </c>
      <c r="U311" s="12">
        <f t="shared" si="78"/>
        <v>-1518961.037944708</v>
      </c>
      <c r="V311" s="12">
        <f t="shared" si="78"/>
        <v>-6869903.0333008934</v>
      </c>
      <c r="W311" s="12">
        <f t="shared" si="68"/>
        <v>-1.4336820781421207E-4</v>
      </c>
      <c r="X311" s="12">
        <f t="shared" si="79"/>
        <v>1545786.1790120476</v>
      </c>
      <c r="Y311" s="4"/>
    </row>
    <row r="312" spans="1:25">
      <c r="A312" s="2">
        <f t="shared" si="69"/>
        <v>0.3</v>
      </c>
      <c r="B312" s="2">
        <f t="shared" si="70"/>
        <v>1.2949999999999675</v>
      </c>
      <c r="C312" s="4">
        <v>0</v>
      </c>
      <c r="D312" s="4"/>
      <c r="E312" s="4"/>
      <c r="F312" s="6">
        <f t="shared" si="71"/>
        <v>-1211117.9022375036</v>
      </c>
      <c r="G312" s="7">
        <f t="shared" si="72"/>
        <v>-4788882.0977624962</v>
      </c>
      <c r="H312" s="6">
        <f t="shared" si="73"/>
        <v>-7.722007722007916E-4</v>
      </c>
      <c r="J312" s="9">
        <f t="shared" si="74"/>
        <v>8241.321407715368</v>
      </c>
      <c r="K312" s="8">
        <f t="shared" si="64"/>
        <v>-8241.321407715368</v>
      </c>
      <c r="L312" s="9">
        <f t="shared" si="65"/>
        <v>-3.5575037409970449E-6</v>
      </c>
      <c r="M312" s="9">
        <f t="shared" si="75"/>
        <v>1000000</v>
      </c>
      <c r="O312" s="11">
        <f t="shared" si="76"/>
        <v>-318476.41045161179</v>
      </c>
      <c r="P312" s="11">
        <f t="shared" si="66"/>
        <v>-2066699.7198983829</v>
      </c>
      <c r="Q312" s="11">
        <f t="shared" si="67"/>
        <v>6.3273809640231125E-4</v>
      </c>
      <c r="R312" s="11">
        <f t="shared" si="77"/>
        <v>544943.59144330979</v>
      </c>
      <c r="U312" s="12">
        <f t="shared" si="78"/>
        <v>-1521352.9912814</v>
      </c>
      <c r="V312" s="12">
        <f t="shared" si="78"/>
        <v>-6863823.1390685942</v>
      </c>
      <c r="W312" s="12">
        <f t="shared" si="68"/>
        <v>-1.4302017953947736E-4</v>
      </c>
      <c r="X312" s="12">
        <f t="shared" si="79"/>
        <v>1544943.5914433098</v>
      </c>
      <c r="Y312" s="4"/>
    </row>
    <row r="313" spans="1:25">
      <c r="A313" s="2">
        <f t="shared" si="69"/>
        <v>0.3</v>
      </c>
      <c r="B313" s="2">
        <f t="shared" si="70"/>
        <v>1.2959999999999674</v>
      </c>
      <c r="C313" s="4">
        <v>0</v>
      </c>
      <c r="D313" s="4"/>
      <c r="E313" s="4"/>
      <c r="F313" s="6">
        <f t="shared" si="71"/>
        <v>-1213877.4577045282</v>
      </c>
      <c r="G313" s="7">
        <f t="shared" si="72"/>
        <v>-4786122.5422954718</v>
      </c>
      <c r="H313" s="6">
        <f t="shared" si="73"/>
        <v>-7.7160493827162441E-4</v>
      </c>
      <c r="J313" s="9">
        <f t="shared" si="74"/>
        <v>8228.6082257931994</v>
      </c>
      <c r="K313" s="8">
        <f t="shared" si="64"/>
        <v>-8228.6082257931994</v>
      </c>
      <c r="L313" s="9">
        <f t="shared" si="65"/>
        <v>-3.5547587535425721E-6</v>
      </c>
      <c r="M313" s="9">
        <f t="shared" si="75"/>
        <v>1000000</v>
      </c>
      <c r="O313" s="11">
        <f t="shared" si="76"/>
        <v>-318085.47769528261</v>
      </c>
      <c r="P313" s="11">
        <f t="shared" si="66"/>
        <v>-2063411.2453653461</v>
      </c>
      <c r="Q313" s="11">
        <f t="shared" si="67"/>
        <v>6.3248645996536043E-4</v>
      </c>
      <c r="R313" s="11">
        <f t="shared" si="77"/>
        <v>544102.95355618012</v>
      </c>
      <c r="U313" s="12">
        <f t="shared" si="78"/>
        <v>-1523734.3271740177</v>
      </c>
      <c r="V313" s="12">
        <f t="shared" si="78"/>
        <v>-6857762.3958866112</v>
      </c>
      <c r="W313" s="12">
        <f t="shared" si="68"/>
        <v>-1.4267323705980653E-4</v>
      </c>
      <c r="X313" s="12">
        <f t="shared" si="79"/>
        <v>1544102.95355618</v>
      </c>
      <c r="Y313" s="4"/>
    </row>
    <row r="314" spans="1:25">
      <c r="A314" s="2">
        <f t="shared" si="69"/>
        <v>0.3</v>
      </c>
      <c r="B314" s="2">
        <f t="shared" si="70"/>
        <v>1.2969999999999673</v>
      </c>
      <c r="C314" s="4">
        <v>0</v>
      </c>
      <c r="D314" s="4"/>
      <c r="E314" s="4"/>
      <c r="F314" s="6">
        <f t="shared" si="71"/>
        <v>-1216630.6326977497</v>
      </c>
      <c r="G314" s="7">
        <f t="shared" si="72"/>
        <v>-4783369.3673022501</v>
      </c>
      <c r="H314" s="6">
        <f t="shared" si="73"/>
        <v>-7.7101002313032017E-4</v>
      </c>
      <c r="J314" s="9">
        <f t="shared" si="74"/>
        <v>8215.9244385054844</v>
      </c>
      <c r="K314" s="8">
        <f t="shared" si="64"/>
        <v>-8215.9244385054844</v>
      </c>
      <c r="L314" s="9">
        <f t="shared" si="65"/>
        <v>-3.5520179989137816E-6</v>
      </c>
      <c r="M314" s="9">
        <f t="shared" si="75"/>
        <v>1000000</v>
      </c>
      <c r="O314" s="11">
        <f t="shared" si="76"/>
        <v>-317690.3896589909</v>
      </c>
      <c r="P314" s="11">
        <f t="shared" si="66"/>
        <v>-2060135.4334106769</v>
      </c>
      <c r="Q314" s="11">
        <f t="shared" si="67"/>
        <v>6.322346649558113E-4</v>
      </c>
      <c r="R314" s="11">
        <f t="shared" si="77"/>
        <v>543264.25934008032</v>
      </c>
      <c r="U314" s="12">
        <f t="shared" si="78"/>
        <v>-1526105.097918235</v>
      </c>
      <c r="V314" s="12">
        <f t="shared" si="78"/>
        <v>-6851720.7251514327</v>
      </c>
      <c r="W314" s="12">
        <f t="shared" si="68"/>
        <v>-1.4232737617342263E-4</v>
      </c>
      <c r="X314" s="12">
        <f t="shared" si="79"/>
        <v>1543264.2593400804</v>
      </c>
      <c r="Y314" s="4"/>
    </row>
    <row r="315" spans="1:25">
      <c r="A315" s="2">
        <f t="shared" si="69"/>
        <v>0.3</v>
      </c>
      <c r="B315" s="2">
        <f t="shared" si="70"/>
        <v>1.2979999999999672</v>
      </c>
      <c r="C315" s="4">
        <v>0</v>
      </c>
      <c r="D315" s="4"/>
      <c r="E315" s="4"/>
      <c r="F315" s="6">
        <f t="shared" si="71"/>
        <v>-1219377.4468720683</v>
      </c>
      <c r="G315" s="7">
        <f t="shared" si="72"/>
        <v>-4780622.5531279314</v>
      </c>
      <c r="H315" s="6">
        <f t="shared" si="73"/>
        <v>-7.7041602465333233E-4</v>
      </c>
      <c r="J315" s="9">
        <f t="shared" si="74"/>
        <v>8203.2699553027378</v>
      </c>
      <c r="K315" s="8">
        <f t="shared" si="64"/>
        <v>-8203.2699553027378</v>
      </c>
      <c r="L315" s="9">
        <f t="shared" si="65"/>
        <v>-3.5492814673275615E-6</v>
      </c>
      <c r="M315" s="9">
        <f t="shared" si="75"/>
        <v>1000000</v>
      </c>
      <c r="O315" s="11">
        <f t="shared" si="76"/>
        <v>-317291.17860129772</v>
      </c>
      <c r="P315" s="11">
        <f t="shared" si="66"/>
        <v>-2056872.2255692778</v>
      </c>
      <c r="Q315" s="11">
        <f t="shared" si="67"/>
        <v>6.3198271342265917E-4</v>
      </c>
      <c r="R315" s="11">
        <f t="shared" si="77"/>
        <v>542427.50280757714</v>
      </c>
      <c r="U315" s="12">
        <f t="shared" si="78"/>
        <v>-1528465.3555180633</v>
      </c>
      <c r="V315" s="12">
        <f t="shared" si="78"/>
        <v>-6845698.048652512</v>
      </c>
      <c r="W315" s="12">
        <f t="shared" si="68"/>
        <v>-1.4198259269800073E-4</v>
      </c>
      <c r="X315" s="12">
        <f t="shared" si="79"/>
        <v>1542427.5028075771</v>
      </c>
      <c r="Y315" s="4"/>
    </row>
    <row r="316" spans="1:25">
      <c r="A316" s="2">
        <f t="shared" si="69"/>
        <v>0.3</v>
      </c>
      <c r="B316" s="2">
        <f t="shared" si="70"/>
        <v>1.2989999999999671</v>
      </c>
      <c r="C316" s="4">
        <v>0</v>
      </c>
      <c r="D316" s="4"/>
      <c r="E316" s="4"/>
      <c r="F316" s="6">
        <f t="shared" si="71"/>
        <v>-1222117.9198067607</v>
      </c>
      <c r="G316" s="7">
        <f t="shared" si="72"/>
        <v>-4777882.0801932393</v>
      </c>
      <c r="H316" s="6">
        <f t="shared" si="73"/>
        <v>-7.6982294072365314E-4</v>
      </c>
      <c r="J316" s="9">
        <f t="shared" si="74"/>
        <v>8190.6446859838734</v>
      </c>
      <c r="K316" s="8">
        <f t="shared" si="64"/>
        <v>-8190.6446859838734</v>
      </c>
      <c r="L316" s="9">
        <f t="shared" si="65"/>
        <v>-3.5465491490309274E-6</v>
      </c>
      <c r="M316" s="9">
        <f t="shared" si="75"/>
        <v>1000000</v>
      </c>
      <c r="O316" s="11">
        <f t="shared" si="76"/>
        <v>-316887.87656690564</v>
      </c>
      <c r="P316" s="11">
        <f t="shared" si="66"/>
        <v>-2053621.5636907467</v>
      </c>
      <c r="Q316" s="11">
        <f t="shared" si="67"/>
        <v>6.3173060740212116E-4</v>
      </c>
      <c r="R316" s="11">
        <f t="shared" si="77"/>
        <v>541592.67799427477</v>
      </c>
      <c r="U316" s="12">
        <f t="shared" si="78"/>
        <v>-1530815.1516876826</v>
      </c>
      <c r="V316" s="12">
        <f t="shared" si="78"/>
        <v>-6839694.2885699701</v>
      </c>
      <c r="W316" s="12">
        <f t="shared" si="68"/>
        <v>-1.4163888247056291E-4</v>
      </c>
      <c r="X316" s="12">
        <f t="shared" si="79"/>
        <v>1541592.6779942748</v>
      </c>
      <c r="Y316" s="4"/>
    </row>
    <row r="317" spans="1:25">
      <c r="A317" s="2">
        <f t="shared" si="69"/>
        <v>0.3</v>
      </c>
      <c r="B317" s="2">
        <f t="shared" si="70"/>
        <v>1.299999999999967</v>
      </c>
      <c r="C317" s="4">
        <v>0</v>
      </c>
      <c r="D317" s="4"/>
      <c r="E317" s="4"/>
      <c r="F317" s="6">
        <f t="shared" si="71"/>
        <v>-1224852.0710058268</v>
      </c>
      <c r="G317" s="7">
        <f t="shared" si="72"/>
        <v>-4775147.9289941732</v>
      </c>
      <c r="H317" s="6">
        <f t="shared" si="73"/>
        <v>-7.6923076923078875E-4</v>
      </c>
      <c r="J317" s="9">
        <f t="shared" si="74"/>
        <v>8178.0485406946018</v>
      </c>
      <c r="K317" s="8">
        <f t="shared" si="64"/>
        <v>-8178.0485406946018</v>
      </c>
      <c r="L317" s="9">
        <f t="shared" si="65"/>
        <v>-3.5438210343009039E-6</v>
      </c>
      <c r="M317" s="9">
        <f t="shared" si="75"/>
        <v>1000000</v>
      </c>
      <c r="O317" s="11">
        <f t="shared" si="76"/>
        <v>-316480.51538813027</v>
      </c>
      <c r="P317" s="11">
        <f t="shared" si="66"/>
        <v>-2050383.3899374339</v>
      </c>
      <c r="Q317" s="11">
        <f t="shared" si="67"/>
        <v>6.3147834891771491E-4</v>
      </c>
      <c r="R317" s="11">
        <f t="shared" si="77"/>
        <v>540759.77895870851</v>
      </c>
      <c r="U317" s="12">
        <f t="shared" si="78"/>
        <v>-1533154.5378532624</v>
      </c>
      <c r="V317" s="12">
        <f t="shared" si="78"/>
        <v>-6833709.3674723022</v>
      </c>
      <c r="W317" s="12">
        <f t="shared" si="68"/>
        <v>-1.4129624134737477E-4</v>
      </c>
      <c r="X317" s="12">
        <f t="shared" si="79"/>
        <v>1540759.7789587085</v>
      </c>
      <c r="Y317" s="4"/>
    </row>
    <row r="318" spans="1:25">
      <c r="D318" s="4"/>
      <c r="E318" s="4"/>
      <c r="J318" s="4"/>
      <c r="L318" s="5"/>
      <c r="M318" s="4"/>
      <c r="O318" s="4"/>
      <c r="Q318" s="4"/>
      <c r="R318" s="4"/>
      <c r="U318" s="4"/>
      <c r="V318" s="4"/>
      <c r="W318" s="4"/>
      <c r="X318" s="4"/>
    </row>
    <row r="319" spans="1:25">
      <c r="D319" s="4"/>
      <c r="E319" s="4"/>
      <c r="J319" s="4"/>
      <c r="L319" s="5"/>
      <c r="M319" s="4"/>
      <c r="O319" s="4"/>
      <c r="Q319" s="4"/>
      <c r="R319" s="4"/>
      <c r="U319" s="4"/>
      <c r="V319" s="4"/>
      <c r="W319" s="4"/>
      <c r="X319" s="4"/>
    </row>
    <row r="320" spans="1:25">
      <c r="D320" s="4"/>
      <c r="E320" s="4"/>
      <c r="J320" s="4"/>
      <c r="L320" s="5"/>
      <c r="M320" s="4"/>
      <c r="O320" s="4"/>
      <c r="Q320" s="4"/>
      <c r="R320" s="4"/>
      <c r="U320" s="4"/>
      <c r="V320" s="4"/>
      <c r="W320" s="4"/>
      <c r="X320" s="4"/>
    </row>
    <row r="321" spans="4:24">
      <c r="D321" s="4"/>
      <c r="E321" s="4"/>
      <c r="J321" s="4"/>
      <c r="L321" s="5"/>
      <c r="M321" s="4"/>
      <c r="O321" s="4"/>
      <c r="Q321" s="4"/>
      <c r="R321" s="4"/>
      <c r="U321" s="4"/>
      <c r="V321" s="4"/>
      <c r="W321" s="4"/>
      <c r="X321" s="4"/>
    </row>
    <row r="322" spans="4:24">
      <c r="D322" s="4"/>
      <c r="E322" s="4"/>
      <c r="J322" s="4"/>
      <c r="L322" s="5"/>
      <c r="M322" s="4"/>
      <c r="O322" s="4"/>
      <c r="Q322" s="4"/>
      <c r="R322" s="4"/>
      <c r="U322" s="4"/>
      <c r="V322" s="4"/>
      <c r="W322" s="4"/>
      <c r="X322" s="4"/>
    </row>
    <row r="323" spans="4:24">
      <c r="D323" s="4"/>
      <c r="E323" s="4"/>
      <c r="J323" s="4"/>
      <c r="L323" s="5"/>
      <c r="M323" s="4"/>
      <c r="O323" s="4"/>
      <c r="Q323" s="4"/>
      <c r="R323" s="4"/>
      <c r="U323" s="4"/>
      <c r="V323" s="4"/>
      <c r="W323" s="4"/>
      <c r="X323" s="4"/>
    </row>
    <row r="324" spans="4:24">
      <c r="D324" s="4"/>
      <c r="E324" s="4"/>
      <c r="J324" s="4"/>
      <c r="L324" s="5"/>
      <c r="M324" s="4"/>
      <c r="O324" s="4"/>
      <c r="Q324" s="4"/>
      <c r="R324" s="4"/>
      <c r="U324" s="4"/>
      <c r="V324" s="4"/>
      <c r="W324" s="4"/>
      <c r="X324" s="4"/>
    </row>
    <row r="325" spans="4:24">
      <c r="D325" s="4"/>
      <c r="E325" s="4"/>
      <c r="J325" s="4"/>
      <c r="L325" s="5"/>
      <c r="M325" s="4"/>
      <c r="O325" s="4"/>
      <c r="Q325" s="4"/>
      <c r="R325" s="4"/>
      <c r="U325" s="4"/>
      <c r="V325" s="4"/>
      <c r="W325" s="4"/>
      <c r="X325" s="4"/>
    </row>
    <row r="326" spans="4:24">
      <c r="D326" s="4"/>
      <c r="E326" s="4"/>
      <c r="J326" s="4"/>
      <c r="L326" s="5"/>
      <c r="M326" s="4"/>
      <c r="O326" s="4"/>
      <c r="Q326" s="4"/>
      <c r="R326" s="4"/>
      <c r="U326" s="4"/>
      <c r="V326" s="4"/>
      <c r="W326" s="4"/>
      <c r="X326" s="4"/>
    </row>
    <row r="327" spans="4:24">
      <c r="D327" s="4"/>
      <c r="E327" s="4"/>
      <c r="J327" s="4"/>
      <c r="L327" s="5"/>
      <c r="M327" s="4"/>
      <c r="O327" s="4"/>
      <c r="Q327" s="4"/>
      <c r="R327" s="4"/>
      <c r="U327" s="4"/>
      <c r="V327" s="4"/>
      <c r="W327" s="4"/>
      <c r="X327" s="4"/>
    </row>
    <row r="328" spans="4:24">
      <c r="D328" s="4"/>
      <c r="E328" s="4"/>
      <c r="J328" s="4"/>
      <c r="L328" s="5"/>
      <c r="M328" s="4"/>
      <c r="O328" s="4"/>
      <c r="Q328" s="4"/>
      <c r="R328" s="4"/>
      <c r="U328" s="4"/>
      <c r="V328" s="4"/>
      <c r="W328" s="4"/>
      <c r="X328" s="4"/>
    </row>
    <row r="329" spans="4:24">
      <c r="D329" s="4"/>
      <c r="E329" s="4"/>
      <c r="J329" s="4"/>
      <c r="L329" s="5"/>
      <c r="M329" s="4"/>
      <c r="O329" s="4"/>
      <c r="Q329" s="4"/>
      <c r="R329" s="4"/>
      <c r="U329" s="4"/>
      <c r="V329" s="4"/>
      <c r="W329" s="4"/>
      <c r="X329" s="4"/>
    </row>
    <row r="330" spans="4:24">
      <c r="D330" s="4"/>
      <c r="E330" s="4"/>
      <c r="J330" s="4"/>
      <c r="L330" s="5"/>
      <c r="M330" s="4"/>
      <c r="O330" s="4"/>
      <c r="Q330" s="4"/>
      <c r="R330" s="4"/>
      <c r="U330" s="4"/>
      <c r="V330" s="4"/>
      <c r="W330" s="4"/>
      <c r="X330" s="4"/>
    </row>
    <row r="331" spans="4:24">
      <c r="D331" s="4"/>
      <c r="E331" s="4"/>
      <c r="J331" s="4"/>
      <c r="L331" s="5"/>
      <c r="M331" s="4"/>
      <c r="O331" s="4"/>
      <c r="Q331" s="4"/>
      <c r="R331" s="4"/>
      <c r="U331" s="4"/>
      <c r="V331" s="4"/>
      <c r="W331" s="4"/>
      <c r="X331" s="4"/>
    </row>
    <row r="332" spans="4:24">
      <c r="D332" s="4"/>
      <c r="E332" s="4"/>
      <c r="J332" s="4"/>
      <c r="L332" s="5"/>
      <c r="M332" s="4"/>
      <c r="O332" s="4"/>
      <c r="Q332" s="4"/>
      <c r="R332" s="4"/>
      <c r="U332" s="4"/>
      <c r="V332" s="4"/>
      <c r="W332" s="4"/>
      <c r="X332" s="4"/>
    </row>
    <row r="333" spans="4:24">
      <c r="D333" s="4"/>
      <c r="E333" s="4"/>
      <c r="J333" s="4"/>
      <c r="L333" s="5"/>
      <c r="M333" s="4"/>
      <c r="O333" s="4"/>
      <c r="Q333" s="4"/>
      <c r="R333" s="4"/>
      <c r="U333" s="4"/>
      <c r="V333" s="4"/>
      <c r="W333" s="4"/>
      <c r="X333" s="4"/>
    </row>
    <row r="334" spans="4:24">
      <c r="D334" s="4"/>
      <c r="E334" s="4"/>
      <c r="J334" s="4"/>
      <c r="L334" s="5"/>
      <c r="M334" s="4"/>
      <c r="O334" s="4"/>
      <c r="Q334" s="4"/>
      <c r="R334" s="4"/>
      <c r="U334" s="4"/>
      <c r="V334" s="4"/>
      <c r="W334" s="4"/>
      <c r="X334" s="4"/>
    </row>
    <row r="335" spans="4:24">
      <c r="D335" s="4"/>
      <c r="E335" s="4"/>
      <c r="J335" s="4"/>
      <c r="L335" s="5"/>
      <c r="M335" s="4"/>
      <c r="O335" s="4"/>
      <c r="Q335" s="4"/>
      <c r="R335" s="4"/>
      <c r="U335" s="4"/>
      <c r="V335" s="4"/>
      <c r="W335" s="4"/>
      <c r="X335" s="4"/>
    </row>
    <row r="336" spans="4:24">
      <c r="D336" s="4"/>
      <c r="E336" s="4"/>
      <c r="J336" s="4"/>
      <c r="L336" s="5"/>
      <c r="M336" s="4"/>
      <c r="O336" s="4"/>
      <c r="Q336" s="4"/>
      <c r="R336" s="4"/>
      <c r="U336" s="4"/>
      <c r="V336" s="4"/>
      <c r="W336" s="4"/>
      <c r="X336" s="4"/>
    </row>
    <row r="337" spans="4:24">
      <c r="D337" s="4"/>
      <c r="E337" s="4"/>
      <c r="J337" s="4"/>
      <c r="L337" s="5"/>
      <c r="M337" s="4"/>
      <c r="O337" s="4"/>
      <c r="Q337" s="4"/>
      <c r="R337" s="4"/>
      <c r="U337" s="4"/>
      <c r="V337" s="4"/>
      <c r="W337" s="4"/>
      <c r="X337" s="4"/>
    </row>
    <row r="338" spans="4:24">
      <c r="D338" s="4"/>
      <c r="E338" s="4"/>
      <c r="J338" s="4"/>
      <c r="L338" s="5"/>
      <c r="M338" s="4"/>
      <c r="O338" s="4"/>
      <c r="Q338" s="4"/>
      <c r="R338" s="4"/>
      <c r="U338" s="4"/>
      <c r="V338" s="4"/>
      <c r="W338" s="4"/>
      <c r="X338" s="4"/>
    </row>
    <row r="339" spans="4:24">
      <c r="D339" s="4"/>
      <c r="E339" s="4"/>
      <c r="J339" s="4"/>
      <c r="L339" s="5"/>
      <c r="M339" s="4"/>
      <c r="O339" s="4"/>
      <c r="Q339" s="4"/>
      <c r="R339" s="4"/>
      <c r="U339" s="4"/>
      <c r="V339" s="4"/>
      <c r="W339" s="4"/>
      <c r="X339" s="4"/>
    </row>
    <row r="340" spans="4:24">
      <c r="D340" s="4"/>
      <c r="E340" s="4"/>
      <c r="J340" s="4"/>
      <c r="L340" s="5"/>
      <c r="M340" s="4"/>
      <c r="O340" s="4"/>
      <c r="Q340" s="4"/>
      <c r="R340" s="4"/>
      <c r="U340" s="4"/>
      <c r="V340" s="4"/>
      <c r="W340" s="4"/>
      <c r="X340" s="4"/>
    </row>
    <row r="341" spans="4:24">
      <c r="D341" s="4"/>
      <c r="E341" s="4"/>
      <c r="J341" s="4"/>
      <c r="L341" s="5"/>
      <c r="M341" s="4"/>
      <c r="O341" s="4"/>
      <c r="Q341" s="4"/>
      <c r="R341" s="4"/>
      <c r="U341" s="4"/>
      <c r="V341" s="4"/>
      <c r="W341" s="4"/>
      <c r="X341" s="4"/>
    </row>
    <row r="342" spans="4:24">
      <c r="D342" s="4"/>
      <c r="E342" s="4"/>
      <c r="J342" s="4"/>
      <c r="L342" s="5"/>
      <c r="M342" s="4"/>
      <c r="O342" s="4"/>
      <c r="Q342" s="4"/>
      <c r="R342" s="4"/>
      <c r="U342" s="4"/>
      <c r="V342" s="4"/>
      <c r="W342" s="4"/>
      <c r="X342" s="4"/>
    </row>
    <row r="343" spans="4:24">
      <c r="D343" s="4"/>
      <c r="E343" s="4"/>
      <c r="J343" s="4"/>
      <c r="L343" s="5"/>
      <c r="M343" s="4"/>
      <c r="O343" s="4"/>
      <c r="Q343" s="4"/>
      <c r="R343" s="4"/>
      <c r="U343" s="4"/>
      <c r="V343" s="4"/>
      <c r="W343" s="4"/>
      <c r="X343" s="4"/>
    </row>
    <row r="344" spans="4:24">
      <c r="D344" s="4"/>
      <c r="E344" s="4"/>
      <c r="J344" s="4"/>
      <c r="L344" s="5"/>
      <c r="M344" s="4"/>
      <c r="O344" s="4"/>
      <c r="Q344" s="4"/>
      <c r="R344" s="4"/>
      <c r="U344" s="4"/>
      <c r="V344" s="4"/>
      <c r="W344" s="4"/>
      <c r="X344" s="4"/>
    </row>
    <row r="345" spans="4:24">
      <c r="D345" s="4"/>
      <c r="E345" s="4"/>
      <c r="J345" s="4"/>
      <c r="L345" s="5"/>
      <c r="M345" s="4"/>
      <c r="O345" s="4"/>
      <c r="Q345" s="4"/>
      <c r="R345" s="4"/>
      <c r="U345" s="4"/>
      <c r="V345" s="4"/>
      <c r="W345" s="4"/>
      <c r="X345" s="4"/>
    </row>
    <row r="346" spans="4:24">
      <c r="D346" s="4"/>
      <c r="E346" s="4"/>
      <c r="J346" s="4"/>
      <c r="L346" s="5"/>
      <c r="M346" s="4"/>
      <c r="O346" s="4"/>
      <c r="Q346" s="4"/>
      <c r="R346" s="4"/>
      <c r="U346" s="4"/>
      <c r="V346" s="4"/>
      <c r="W346" s="4"/>
      <c r="X346" s="4"/>
    </row>
    <row r="347" spans="4:24">
      <c r="D347" s="4"/>
      <c r="E347" s="4"/>
      <c r="J347" s="4"/>
      <c r="L347" s="5"/>
      <c r="M347" s="4"/>
      <c r="O347" s="4"/>
      <c r="Q347" s="4"/>
      <c r="R347" s="4"/>
      <c r="U347" s="4"/>
      <c r="V347" s="4"/>
      <c r="W347" s="4"/>
      <c r="X347" s="4"/>
    </row>
    <row r="348" spans="4:24">
      <c r="D348" s="4"/>
      <c r="E348" s="4"/>
      <c r="J348" s="4"/>
      <c r="L348" s="5"/>
      <c r="M348" s="4"/>
      <c r="O348" s="4"/>
      <c r="Q348" s="4"/>
      <c r="R348" s="4"/>
      <c r="U348" s="4"/>
      <c r="V348" s="4"/>
      <c r="W348" s="4"/>
      <c r="X348" s="4"/>
    </row>
    <row r="349" spans="4:24">
      <c r="D349" s="4"/>
      <c r="E349" s="4"/>
      <c r="J349" s="4"/>
      <c r="L349" s="5"/>
      <c r="M349" s="4"/>
      <c r="O349" s="4"/>
      <c r="Q349" s="4"/>
      <c r="R349" s="4"/>
      <c r="U349" s="4"/>
      <c r="V349" s="4"/>
      <c r="W349" s="4"/>
      <c r="X349" s="4"/>
    </row>
    <row r="350" spans="4:24">
      <c r="D350" s="4"/>
      <c r="E350" s="4"/>
      <c r="J350" s="4"/>
      <c r="L350" s="5"/>
      <c r="M350" s="4"/>
      <c r="O350" s="4"/>
      <c r="Q350" s="4"/>
      <c r="R350" s="4"/>
      <c r="U350" s="4"/>
      <c r="V350" s="4"/>
      <c r="W350" s="4"/>
      <c r="X350" s="4"/>
    </row>
    <row r="351" spans="4:24">
      <c r="D351" s="4"/>
      <c r="E351" s="4"/>
      <c r="J351" s="4"/>
      <c r="L351" s="5"/>
      <c r="M351" s="4"/>
      <c r="O351" s="4"/>
      <c r="Q351" s="4"/>
      <c r="R351" s="4"/>
      <c r="U351" s="4"/>
      <c r="V351" s="4"/>
      <c r="W351" s="4"/>
      <c r="X351" s="4"/>
    </row>
    <row r="352" spans="4:24">
      <c r="D352" s="4"/>
      <c r="E352" s="4"/>
      <c r="J352" s="4"/>
      <c r="L352" s="5"/>
      <c r="M352" s="4"/>
      <c r="O352" s="4"/>
      <c r="Q352" s="4"/>
      <c r="R352" s="4"/>
      <c r="U352" s="4"/>
      <c r="V352" s="4"/>
      <c r="W352" s="4"/>
      <c r="X352" s="4"/>
    </row>
    <row r="353" spans="4:24">
      <c r="D353" s="4"/>
      <c r="E353" s="4"/>
      <c r="J353" s="4"/>
      <c r="L353" s="5"/>
      <c r="M353" s="4"/>
      <c r="O353" s="4"/>
      <c r="Q353" s="4"/>
      <c r="R353" s="4"/>
      <c r="U353" s="4"/>
      <c r="V353" s="4"/>
      <c r="W353" s="4"/>
      <c r="X353" s="4"/>
    </row>
    <row r="354" spans="4:24">
      <c r="D354" s="4"/>
      <c r="E354" s="4"/>
      <c r="J354" s="4"/>
      <c r="L354" s="5"/>
      <c r="M354" s="4"/>
      <c r="O354" s="4"/>
      <c r="Q354" s="4"/>
      <c r="R354" s="4"/>
      <c r="U354" s="4"/>
      <c r="V354" s="4"/>
      <c r="W354" s="4"/>
      <c r="X354" s="4"/>
    </row>
    <row r="355" spans="4:24">
      <c r="D355" s="4"/>
      <c r="E355" s="4"/>
      <c r="J355" s="4"/>
      <c r="L355" s="5"/>
      <c r="M355" s="4"/>
      <c r="O355" s="4"/>
      <c r="Q355" s="4"/>
      <c r="R355" s="4"/>
      <c r="U355" s="4"/>
      <c r="V355" s="4"/>
      <c r="W355" s="4"/>
      <c r="X355" s="4"/>
    </row>
    <row r="356" spans="4:24">
      <c r="D356" s="4"/>
      <c r="E356" s="4"/>
      <c r="J356" s="4"/>
      <c r="L356" s="5"/>
      <c r="M356" s="4"/>
      <c r="O356" s="4"/>
      <c r="Q356" s="4"/>
      <c r="R356" s="4"/>
      <c r="U356" s="4"/>
      <c r="V356" s="4"/>
      <c r="W356" s="4"/>
      <c r="X356" s="4"/>
    </row>
    <row r="357" spans="4:24">
      <c r="D357" s="4"/>
      <c r="E357" s="4"/>
      <c r="J357" s="4"/>
      <c r="L357" s="5"/>
      <c r="M357" s="4"/>
      <c r="O357" s="4"/>
      <c r="Q357" s="4"/>
      <c r="R357" s="4"/>
      <c r="U357" s="4"/>
      <c r="V357" s="4"/>
      <c r="W357" s="4"/>
      <c r="X357" s="4"/>
    </row>
    <row r="358" spans="4:24">
      <c r="D358" s="4"/>
      <c r="E358" s="4"/>
      <c r="J358" s="4"/>
      <c r="L358" s="5"/>
      <c r="M358" s="4"/>
      <c r="O358" s="4"/>
      <c r="Q358" s="4"/>
      <c r="R358" s="4"/>
      <c r="U358" s="4"/>
      <c r="V358" s="4"/>
      <c r="W358" s="4"/>
      <c r="X358" s="4"/>
    </row>
    <row r="359" spans="4:24">
      <c r="D359" s="4"/>
      <c r="E359" s="4"/>
      <c r="J359" s="4"/>
      <c r="L359" s="5"/>
      <c r="M359" s="4"/>
      <c r="O359" s="4"/>
      <c r="Q359" s="4"/>
      <c r="R359" s="4"/>
      <c r="U359" s="4"/>
      <c r="V359" s="4"/>
      <c r="W359" s="4"/>
      <c r="X359" s="4"/>
    </row>
    <row r="360" spans="4:24">
      <c r="D360" s="4"/>
      <c r="E360" s="4"/>
      <c r="J360" s="4"/>
      <c r="L360" s="5"/>
      <c r="M360" s="4"/>
      <c r="O360" s="4"/>
      <c r="Q360" s="4"/>
      <c r="R360" s="4"/>
      <c r="U360" s="4"/>
      <c r="V360" s="4"/>
      <c r="W360" s="4"/>
      <c r="X360" s="4"/>
    </row>
    <row r="361" spans="4:24">
      <c r="D361" s="4"/>
      <c r="E361" s="4"/>
      <c r="J361" s="4"/>
      <c r="L361" s="5"/>
      <c r="M361" s="4"/>
      <c r="O361" s="4"/>
      <c r="Q361" s="4"/>
      <c r="R361" s="4"/>
      <c r="U361" s="4"/>
      <c r="V361" s="4"/>
      <c r="W361" s="4"/>
      <c r="X361" s="4"/>
    </row>
    <row r="362" spans="4:24">
      <c r="D362" s="4"/>
      <c r="E362" s="4"/>
      <c r="J362" s="4"/>
      <c r="L362" s="5"/>
      <c r="M362" s="4"/>
      <c r="O362" s="4"/>
      <c r="Q362" s="4"/>
      <c r="R362" s="4"/>
      <c r="U362" s="4"/>
      <c r="V362" s="4"/>
      <c r="W362" s="4"/>
      <c r="X362" s="4"/>
    </row>
    <row r="363" spans="4:24">
      <c r="D363" s="4"/>
      <c r="E363" s="4"/>
      <c r="J363" s="4"/>
      <c r="L363" s="5"/>
      <c r="M363" s="4"/>
      <c r="O363" s="4"/>
      <c r="Q363" s="4"/>
      <c r="R363" s="4"/>
      <c r="U363" s="4"/>
      <c r="V363" s="4"/>
      <c r="W363" s="4"/>
      <c r="X363" s="4"/>
    </row>
    <row r="364" spans="4:24">
      <c r="D364" s="4"/>
      <c r="E364" s="4"/>
      <c r="J364" s="4"/>
      <c r="L364" s="5"/>
      <c r="M364" s="4"/>
      <c r="O364" s="4"/>
      <c r="Q364" s="4"/>
      <c r="R364" s="4"/>
      <c r="U364" s="4"/>
      <c r="V364" s="4"/>
      <c r="W364" s="4"/>
      <c r="X364" s="4"/>
    </row>
    <row r="365" spans="4:24">
      <c r="D365" s="4"/>
      <c r="E365" s="4"/>
      <c r="J365" s="4"/>
      <c r="L365" s="5"/>
      <c r="M365" s="4"/>
      <c r="O365" s="4"/>
      <c r="Q365" s="4"/>
      <c r="R365" s="4"/>
      <c r="U365" s="4"/>
      <c r="V365" s="4"/>
      <c r="W365" s="4"/>
      <c r="X365" s="4"/>
    </row>
    <row r="366" spans="4:24">
      <c r="D366" s="4"/>
      <c r="E366" s="4"/>
      <c r="J366" s="4"/>
      <c r="L366" s="5"/>
      <c r="M366" s="4"/>
      <c r="O366" s="4"/>
      <c r="Q366" s="4"/>
      <c r="R366" s="4"/>
      <c r="U366" s="4"/>
      <c r="V366" s="4"/>
      <c r="W366" s="4"/>
      <c r="X366" s="4"/>
    </row>
    <row r="367" spans="4:24">
      <c r="D367" s="4"/>
      <c r="E367" s="4"/>
      <c r="J367" s="4"/>
      <c r="L367" s="5"/>
      <c r="M367" s="4"/>
      <c r="O367" s="4"/>
      <c r="Q367" s="4"/>
      <c r="R367" s="4"/>
      <c r="U367" s="4"/>
      <c r="V367" s="4"/>
      <c r="W367" s="4"/>
      <c r="X367" s="4"/>
    </row>
    <row r="368" spans="4:24">
      <c r="D368" s="4"/>
      <c r="E368" s="4"/>
      <c r="J368" s="4"/>
      <c r="L368" s="5"/>
      <c r="M368" s="4"/>
      <c r="O368" s="4"/>
      <c r="Q368" s="4"/>
      <c r="R368" s="4"/>
      <c r="U368" s="4"/>
      <c r="V368" s="4"/>
      <c r="W368" s="4"/>
      <c r="X368" s="4"/>
    </row>
    <row r="369" spans="4:24">
      <c r="D369" s="4"/>
      <c r="E369" s="4"/>
      <c r="J369" s="4"/>
      <c r="L369" s="5"/>
      <c r="M369" s="4"/>
      <c r="O369" s="4"/>
      <c r="Q369" s="4"/>
      <c r="R369" s="4"/>
      <c r="U369" s="4"/>
      <c r="V369" s="4"/>
      <c r="W369" s="4"/>
      <c r="X369" s="4"/>
    </row>
    <row r="370" spans="4:24">
      <c r="D370" s="4"/>
      <c r="E370" s="4"/>
      <c r="J370" s="4"/>
      <c r="L370" s="5"/>
      <c r="M370" s="4"/>
      <c r="O370" s="4"/>
      <c r="Q370" s="4"/>
      <c r="R370" s="4"/>
      <c r="U370" s="4"/>
      <c r="V370" s="4"/>
      <c r="W370" s="4"/>
      <c r="X370" s="4"/>
    </row>
    <row r="371" spans="4:24">
      <c r="D371" s="4"/>
      <c r="E371" s="4"/>
      <c r="J371" s="4"/>
      <c r="L371" s="5"/>
      <c r="M371" s="4"/>
      <c r="O371" s="4"/>
      <c r="Q371" s="4"/>
      <c r="R371" s="4"/>
      <c r="U371" s="4"/>
      <c r="V371" s="4"/>
      <c r="W371" s="4"/>
      <c r="X371" s="4"/>
    </row>
    <row r="372" spans="4:24">
      <c r="D372" s="4"/>
      <c r="E372" s="4"/>
      <c r="J372" s="4"/>
      <c r="L372" s="5"/>
      <c r="M372" s="4"/>
      <c r="O372" s="4"/>
      <c r="Q372" s="4"/>
      <c r="R372" s="4"/>
      <c r="U372" s="4"/>
      <c r="V372" s="4"/>
      <c r="W372" s="4"/>
      <c r="X372" s="4"/>
    </row>
    <row r="373" spans="4:24">
      <c r="D373" s="4"/>
      <c r="E373" s="4"/>
      <c r="J373" s="4"/>
      <c r="L373" s="5"/>
      <c r="M373" s="4"/>
      <c r="O373" s="4"/>
      <c r="Q373" s="4"/>
      <c r="R373" s="4"/>
      <c r="U373" s="4"/>
      <c r="V373" s="4"/>
      <c r="W373" s="4"/>
      <c r="X373" s="4"/>
    </row>
    <row r="374" spans="4:24">
      <c r="D374" s="4"/>
      <c r="E374" s="4"/>
      <c r="J374" s="4"/>
      <c r="L374" s="5"/>
      <c r="M374" s="4"/>
      <c r="O374" s="4"/>
      <c r="Q374" s="4"/>
      <c r="R374" s="4"/>
      <c r="U374" s="4"/>
      <c r="V374" s="4"/>
      <c r="W374" s="4"/>
      <c r="X374" s="4"/>
    </row>
    <row r="375" spans="4:24">
      <c r="D375" s="4"/>
      <c r="E375" s="4"/>
      <c r="J375" s="4"/>
      <c r="L375" s="5"/>
      <c r="M375" s="4"/>
      <c r="O375" s="4"/>
      <c r="Q375" s="4"/>
      <c r="R375" s="4"/>
      <c r="U375" s="4"/>
      <c r="V375" s="4"/>
      <c r="W375" s="4"/>
      <c r="X375" s="4"/>
    </row>
    <row r="376" spans="4:24">
      <c r="D376" s="4"/>
      <c r="E376" s="4"/>
      <c r="J376" s="4"/>
      <c r="L376" s="5"/>
      <c r="M376" s="4"/>
      <c r="O376" s="4"/>
      <c r="Q376" s="4"/>
      <c r="R376" s="4"/>
      <c r="U376" s="4"/>
      <c r="V376" s="4"/>
      <c r="W376" s="4"/>
      <c r="X376" s="4"/>
    </row>
    <row r="377" spans="4:24">
      <c r="D377" s="4"/>
      <c r="E377" s="4"/>
      <c r="J377" s="4"/>
      <c r="L377" s="5"/>
      <c r="M377" s="4"/>
      <c r="O377" s="4"/>
      <c r="Q377" s="4"/>
      <c r="R377" s="4"/>
      <c r="U377" s="4"/>
      <c r="V377" s="4"/>
      <c r="W377" s="4"/>
      <c r="X377" s="4"/>
    </row>
    <row r="378" spans="4:24">
      <c r="D378" s="4"/>
      <c r="E378" s="4"/>
      <c r="J378" s="4"/>
      <c r="L378" s="5"/>
      <c r="M378" s="4"/>
      <c r="O378" s="4"/>
      <c r="Q378" s="4"/>
      <c r="R378" s="4"/>
      <c r="U378" s="4"/>
      <c r="V378" s="4"/>
      <c r="W378" s="4"/>
      <c r="X378" s="4"/>
    </row>
    <row r="379" spans="4:24">
      <c r="D379" s="4"/>
      <c r="E379" s="4"/>
      <c r="J379" s="4"/>
      <c r="L379" s="5"/>
      <c r="M379" s="4"/>
      <c r="O379" s="4"/>
      <c r="Q379" s="4"/>
      <c r="R379" s="4"/>
      <c r="U379" s="4"/>
      <c r="V379" s="4"/>
      <c r="W379" s="4"/>
      <c r="X379" s="4"/>
    </row>
    <row r="380" spans="4:24">
      <c r="D380" s="4"/>
      <c r="E380" s="4"/>
      <c r="J380" s="4"/>
      <c r="L380" s="5"/>
      <c r="M380" s="4"/>
      <c r="O380" s="4"/>
      <c r="Q380" s="4"/>
      <c r="R380" s="4"/>
      <c r="U380" s="4"/>
      <c r="V380" s="4"/>
      <c r="W380" s="4"/>
      <c r="X380" s="4"/>
    </row>
    <row r="381" spans="4:24">
      <c r="D381" s="4"/>
      <c r="E381" s="4"/>
      <c r="J381" s="4"/>
      <c r="L381" s="5"/>
      <c r="M381" s="4"/>
      <c r="O381" s="4"/>
      <c r="Q381" s="4"/>
      <c r="R381" s="4"/>
      <c r="U381" s="4"/>
      <c r="V381" s="4"/>
      <c r="W381" s="4"/>
      <c r="X381" s="4"/>
    </row>
    <row r="382" spans="4:24">
      <c r="D382" s="4"/>
      <c r="E382" s="4"/>
      <c r="J382" s="4"/>
      <c r="L382" s="5"/>
      <c r="M382" s="4"/>
      <c r="O382" s="4"/>
      <c r="Q382" s="4"/>
      <c r="R382" s="4"/>
      <c r="U382" s="4"/>
      <c r="V382" s="4"/>
      <c r="W382" s="4"/>
      <c r="X382" s="4"/>
    </row>
    <row r="383" spans="4:24">
      <c r="D383" s="4"/>
      <c r="E383" s="4"/>
      <c r="J383" s="4"/>
      <c r="L383" s="5"/>
      <c r="M383" s="4"/>
      <c r="O383" s="4"/>
      <c r="Q383" s="4"/>
      <c r="R383" s="4"/>
      <c r="U383" s="4"/>
      <c r="V383" s="4"/>
      <c r="W383" s="4"/>
      <c r="X383" s="4"/>
    </row>
    <row r="384" spans="4:24">
      <c r="D384" s="4"/>
      <c r="E384" s="4"/>
      <c r="J384" s="4"/>
      <c r="L384" s="5"/>
      <c r="M384" s="4"/>
      <c r="O384" s="4"/>
      <c r="Q384" s="4"/>
      <c r="R384" s="4"/>
      <c r="U384" s="4"/>
      <c r="V384" s="4"/>
      <c r="W384" s="4"/>
      <c r="X384" s="4"/>
    </row>
    <row r="385" spans="4:24">
      <c r="D385" s="4"/>
      <c r="E385" s="4"/>
      <c r="J385" s="4"/>
      <c r="L385" s="5"/>
      <c r="M385" s="4"/>
      <c r="O385" s="4"/>
      <c r="Q385" s="4"/>
      <c r="R385" s="4"/>
      <c r="U385" s="4"/>
      <c r="V385" s="4"/>
      <c r="W385" s="4"/>
      <c r="X385" s="4"/>
    </row>
    <row r="386" spans="4:24">
      <c r="D386" s="4"/>
      <c r="E386" s="4"/>
      <c r="J386" s="4"/>
      <c r="L386" s="5"/>
      <c r="M386" s="4"/>
      <c r="O386" s="4"/>
      <c r="Q386" s="4"/>
      <c r="R386" s="4"/>
      <c r="U386" s="4"/>
      <c r="V386" s="4"/>
      <c r="W386" s="4"/>
      <c r="X386" s="4"/>
    </row>
    <row r="387" spans="4:24">
      <c r="D387" s="4"/>
      <c r="E387" s="4"/>
      <c r="J387" s="4"/>
      <c r="L387" s="5"/>
      <c r="M387" s="4"/>
      <c r="O387" s="4"/>
      <c r="Q387" s="4"/>
      <c r="R387" s="4"/>
      <c r="U387" s="4"/>
      <c r="V387" s="4"/>
      <c r="W387" s="4"/>
      <c r="X387" s="4"/>
    </row>
    <row r="388" spans="4:24">
      <c r="D388" s="4"/>
      <c r="E388" s="4"/>
      <c r="J388" s="4"/>
      <c r="L388" s="5"/>
      <c r="M388" s="4"/>
      <c r="O388" s="4"/>
      <c r="Q388" s="4"/>
      <c r="R388" s="4"/>
      <c r="U388" s="4"/>
      <c r="V388" s="4"/>
      <c r="W388" s="4"/>
      <c r="X388" s="4"/>
    </row>
    <row r="389" spans="4:24">
      <c r="D389" s="4"/>
      <c r="E389" s="4"/>
      <c r="J389" s="4"/>
      <c r="L389" s="5"/>
      <c r="M389" s="4"/>
      <c r="O389" s="4"/>
      <c r="Q389" s="4"/>
      <c r="R389" s="4"/>
      <c r="U389" s="4"/>
      <c r="V389" s="4"/>
      <c r="W389" s="4"/>
      <c r="X389" s="4"/>
    </row>
    <row r="390" spans="4:24">
      <c r="D390" s="4"/>
      <c r="E390" s="4"/>
      <c r="J390" s="4"/>
      <c r="L390" s="5"/>
      <c r="M390" s="4"/>
      <c r="O390" s="4"/>
      <c r="Q390" s="4"/>
      <c r="R390" s="4"/>
      <c r="U390" s="4"/>
      <c r="V390" s="4"/>
      <c r="W390" s="4"/>
      <c r="X390" s="4"/>
    </row>
    <row r="391" spans="4:24">
      <c r="D391" s="4"/>
      <c r="E391" s="4"/>
      <c r="J391" s="4"/>
      <c r="L391" s="5"/>
      <c r="M391" s="4"/>
      <c r="O391" s="4"/>
      <c r="Q391" s="4"/>
      <c r="R391" s="4"/>
      <c r="U391" s="4"/>
      <c r="V391" s="4"/>
      <c r="W391" s="4"/>
      <c r="X391" s="4"/>
    </row>
    <row r="392" spans="4:24">
      <c r="D392" s="4"/>
      <c r="E392" s="4"/>
      <c r="J392" s="4"/>
      <c r="L392" s="5"/>
      <c r="M392" s="4"/>
      <c r="O392" s="4"/>
      <c r="Q392" s="4"/>
      <c r="R392" s="4"/>
      <c r="U392" s="4"/>
      <c r="V392" s="4"/>
      <c r="W392" s="4"/>
      <c r="X392" s="4"/>
    </row>
    <row r="393" spans="4:24">
      <c r="D393" s="4"/>
      <c r="E393" s="4"/>
      <c r="J393" s="4"/>
      <c r="L393" s="5"/>
      <c r="M393" s="4"/>
      <c r="O393" s="4"/>
      <c r="Q393" s="4"/>
      <c r="R393" s="4"/>
      <c r="U393" s="4"/>
      <c r="V393" s="4"/>
      <c r="W393" s="4"/>
      <c r="X393" s="4"/>
    </row>
    <row r="394" spans="4:24">
      <c r="D394" s="4"/>
      <c r="E394" s="4"/>
      <c r="J394" s="4"/>
      <c r="L394" s="5"/>
      <c r="M394" s="4"/>
      <c r="O394" s="4"/>
      <c r="Q394" s="4"/>
      <c r="R394" s="4"/>
      <c r="U394" s="4"/>
      <c r="V394" s="4"/>
      <c r="W394" s="4"/>
      <c r="X394" s="4"/>
    </row>
    <row r="395" spans="4:24">
      <c r="D395" s="4"/>
      <c r="E395" s="4"/>
      <c r="J395" s="4"/>
      <c r="L395" s="5"/>
      <c r="M395" s="4"/>
      <c r="O395" s="4"/>
      <c r="Q395" s="4"/>
      <c r="R395" s="4"/>
      <c r="U395" s="4"/>
      <c r="V395" s="4"/>
      <c r="W395" s="4"/>
      <c r="X395" s="4"/>
    </row>
    <row r="396" spans="4:24">
      <c r="D396" s="4"/>
      <c r="E396" s="4"/>
      <c r="J396" s="4"/>
      <c r="L396" s="5"/>
      <c r="M396" s="4"/>
      <c r="O396" s="4"/>
      <c r="Q396" s="4"/>
      <c r="R396" s="4"/>
      <c r="U396" s="4"/>
      <c r="V396" s="4"/>
      <c r="W396" s="4"/>
      <c r="X396" s="4"/>
    </row>
    <row r="397" spans="4:24">
      <c r="D397" s="4"/>
      <c r="E397" s="4"/>
      <c r="J397" s="4"/>
      <c r="L397" s="5"/>
      <c r="M397" s="4"/>
      <c r="O397" s="4"/>
      <c r="Q397" s="4"/>
      <c r="R397" s="4"/>
      <c r="U397" s="4"/>
      <c r="V397" s="4"/>
      <c r="W397" s="4"/>
      <c r="X397" s="4"/>
    </row>
    <row r="398" spans="4:24">
      <c r="D398" s="4"/>
      <c r="E398" s="4"/>
      <c r="J398" s="4"/>
      <c r="L398" s="5"/>
      <c r="M398" s="4"/>
      <c r="O398" s="4"/>
      <c r="Q398" s="4"/>
      <c r="R398" s="4"/>
      <c r="U398" s="4"/>
      <c r="V398" s="4"/>
      <c r="W398" s="4"/>
      <c r="X398" s="4"/>
    </row>
    <row r="399" spans="4:24">
      <c r="D399" s="4"/>
      <c r="E399" s="4"/>
      <c r="J399" s="4"/>
      <c r="L399" s="5"/>
      <c r="M399" s="4"/>
      <c r="O399" s="4"/>
      <c r="Q399" s="4"/>
      <c r="R399" s="4"/>
      <c r="U399" s="4"/>
      <c r="V399" s="4"/>
      <c r="W399" s="4"/>
      <c r="X399" s="4"/>
    </row>
    <row r="400" spans="4:24">
      <c r="D400" s="4"/>
      <c r="E400" s="4"/>
      <c r="J400" s="4"/>
      <c r="L400" s="5"/>
      <c r="M400" s="4"/>
      <c r="O400" s="4"/>
      <c r="Q400" s="4"/>
      <c r="R400" s="4"/>
      <c r="U400" s="4"/>
      <c r="V400" s="4"/>
      <c r="W400" s="4"/>
      <c r="X400" s="4"/>
    </row>
    <row r="401" spans="4:24">
      <c r="D401" s="4"/>
      <c r="E401" s="4"/>
      <c r="J401" s="4"/>
      <c r="L401" s="5"/>
      <c r="M401" s="4"/>
      <c r="O401" s="4"/>
      <c r="Q401" s="4"/>
      <c r="R401" s="4"/>
      <c r="U401" s="4"/>
      <c r="V401" s="4"/>
      <c r="W401" s="4"/>
      <c r="X401" s="4"/>
    </row>
    <row r="402" spans="4:24">
      <c r="D402" s="4"/>
      <c r="E402" s="4"/>
      <c r="J402" s="4"/>
      <c r="L402" s="5"/>
      <c r="M402" s="4"/>
      <c r="O402" s="4"/>
      <c r="Q402" s="4"/>
      <c r="R402" s="4"/>
      <c r="U402" s="4"/>
      <c r="V402" s="4"/>
      <c r="W402" s="4"/>
      <c r="X402" s="4"/>
    </row>
    <row r="403" spans="4:24">
      <c r="D403" s="4"/>
      <c r="E403" s="4"/>
      <c r="J403" s="4"/>
      <c r="L403" s="5"/>
      <c r="M403" s="4"/>
      <c r="O403" s="4"/>
      <c r="Q403" s="4"/>
      <c r="R403" s="4"/>
      <c r="U403" s="4"/>
      <c r="V403" s="4"/>
      <c r="W403" s="4"/>
      <c r="X403" s="4"/>
    </row>
    <row r="404" spans="4:24">
      <c r="D404" s="4"/>
      <c r="E404" s="4"/>
      <c r="J404" s="4"/>
      <c r="L404" s="5"/>
      <c r="M404" s="4"/>
      <c r="O404" s="4"/>
      <c r="Q404" s="4"/>
      <c r="R404" s="4"/>
      <c r="U404" s="4"/>
      <c r="V404" s="4"/>
      <c r="W404" s="4"/>
      <c r="X404" s="4"/>
    </row>
    <row r="405" spans="4:24">
      <c r="D405" s="4"/>
      <c r="E405" s="4"/>
      <c r="J405" s="4"/>
      <c r="L405" s="5"/>
      <c r="M405" s="4"/>
      <c r="O405" s="4"/>
      <c r="Q405" s="4"/>
      <c r="R405" s="4"/>
      <c r="U405" s="4"/>
      <c r="V405" s="4"/>
      <c r="W405" s="4"/>
      <c r="X405" s="4"/>
    </row>
    <row r="406" spans="4:24">
      <c r="D406" s="4"/>
      <c r="E406" s="4"/>
      <c r="J406" s="4"/>
      <c r="L406" s="5"/>
      <c r="M406" s="4"/>
      <c r="O406" s="4"/>
      <c r="Q406" s="4"/>
      <c r="R406" s="4"/>
      <c r="U406" s="4"/>
      <c r="V406" s="4"/>
      <c r="W406" s="4"/>
      <c r="X406" s="4"/>
    </row>
    <row r="407" spans="4:24">
      <c r="D407" s="4"/>
      <c r="E407" s="4"/>
      <c r="J407" s="4"/>
      <c r="L407" s="5"/>
      <c r="M407" s="4"/>
      <c r="O407" s="4"/>
      <c r="Q407" s="4"/>
      <c r="R407" s="4"/>
      <c r="U407" s="4"/>
      <c r="V407" s="4"/>
      <c r="W407" s="4"/>
      <c r="X407" s="4"/>
    </row>
    <row r="408" spans="4:24">
      <c r="D408" s="4"/>
      <c r="E408" s="4"/>
      <c r="J408" s="4"/>
      <c r="L408" s="5"/>
      <c r="M408" s="4"/>
      <c r="O408" s="4"/>
      <c r="Q408" s="4"/>
      <c r="R408" s="4"/>
      <c r="U408" s="4"/>
      <c r="V408" s="4"/>
      <c r="W408" s="4"/>
      <c r="X408" s="4"/>
    </row>
    <row r="409" spans="4:24">
      <c r="D409" s="4"/>
      <c r="E409" s="4"/>
      <c r="J409" s="4"/>
      <c r="L409" s="5"/>
      <c r="M409" s="4"/>
      <c r="O409" s="4"/>
      <c r="Q409" s="4"/>
      <c r="R409" s="4"/>
      <c r="U409" s="4"/>
      <c r="V409" s="4"/>
      <c r="W409" s="4"/>
      <c r="X409" s="4"/>
    </row>
    <row r="410" spans="4:24">
      <c r="D410" s="4"/>
      <c r="E410" s="4"/>
      <c r="J410" s="4"/>
      <c r="L410" s="5"/>
      <c r="M410" s="4"/>
      <c r="O410" s="4"/>
      <c r="Q410" s="4"/>
      <c r="R410" s="4"/>
      <c r="U410" s="4"/>
      <c r="V410" s="4"/>
      <c r="W410" s="4"/>
      <c r="X410" s="4"/>
    </row>
    <row r="411" spans="4:24">
      <c r="D411" s="4"/>
      <c r="E411" s="4"/>
      <c r="J411" s="4"/>
      <c r="L411" s="5"/>
      <c r="M411" s="4"/>
      <c r="O411" s="4"/>
      <c r="Q411" s="4"/>
      <c r="R411" s="4"/>
      <c r="U411" s="4"/>
      <c r="V411" s="4"/>
      <c r="W411" s="4"/>
      <c r="X411" s="4"/>
    </row>
    <row r="412" spans="4:24">
      <c r="D412" s="4"/>
      <c r="E412" s="4"/>
      <c r="J412" s="4"/>
      <c r="L412" s="5"/>
      <c r="M412" s="4"/>
      <c r="O412" s="4"/>
      <c r="Q412" s="4"/>
      <c r="R412" s="4"/>
      <c r="U412" s="4"/>
      <c r="V412" s="4"/>
      <c r="W412" s="4"/>
      <c r="X412" s="4"/>
    </row>
    <row r="413" spans="4:24">
      <c r="D413" s="4"/>
      <c r="E413" s="4"/>
      <c r="J413" s="4"/>
      <c r="L413" s="5"/>
      <c r="M413" s="4"/>
      <c r="O413" s="4"/>
      <c r="Q413" s="4"/>
      <c r="R413" s="4"/>
      <c r="U413" s="4"/>
      <c r="V413" s="4"/>
      <c r="W413" s="4"/>
      <c r="X413" s="4"/>
    </row>
    <row r="414" spans="4:24">
      <c r="D414" s="4"/>
      <c r="E414" s="4"/>
      <c r="J414" s="4"/>
      <c r="L414" s="5"/>
      <c r="M414" s="4"/>
      <c r="O414" s="4"/>
      <c r="Q414" s="4"/>
      <c r="R414" s="4"/>
      <c r="U414" s="4"/>
      <c r="V414" s="4"/>
      <c r="W414" s="4"/>
      <c r="X414" s="4"/>
    </row>
    <row r="415" spans="4:24">
      <c r="D415" s="4"/>
      <c r="E415" s="4"/>
      <c r="J415" s="4"/>
      <c r="L415" s="5"/>
      <c r="M415" s="4"/>
      <c r="O415" s="4"/>
      <c r="Q415" s="4"/>
      <c r="R415" s="4"/>
      <c r="U415" s="4"/>
      <c r="V415" s="4"/>
      <c r="W415" s="4"/>
      <c r="X415" s="4"/>
    </row>
    <row r="416" spans="4:24">
      <c r="D416" s="4"/>
      <c r="E416" s="4"/>
      <c r="J416" s="4"/>
      <c r="L416" s="5"/>
      <c r="M416" s="4"/>
      <c r="O416" s="4"/>
      <c r="Q416" s="4"/>
      <c r="R416" s="4"/>
      <c r="U416" s="4"/>
      <c r="V416" s="4"/>
      <c r="W416" s="4"/>
      <c r="X416" s="4"/>
    </row>
    <row r="417" spans="4:24">
      <c r="D417" s="4"/>
      <c r="E417" s="4"/>
      <c r="J417" s="4"/>
      <c r="L417" s="5"/>
      <c r="M417" s="4"/>
      <c r="O417" s="4"/>
      <c r="Q417" s="4"/>
      <c r="R417" s="4"/>
      <c r="U417" s="4"/>
      <c r="V417" s="4"/>
      <c r="W417" s="4"/>
      <c r="X417" s="4"/>
    </row>
    <row r="418" spans="4:24">
      <c r="D418" s="4"/>
      <c r="E418" s="4"/>
      <c r="J418" s="4"/>
      <c r="L418" s="5"/>
      <c r="M418" s="4"/>
      <c r="O418" s="4"/>
      <c r="Q418" s="4"/>
      <c r="R418" s="4"/>
      <c r="U418" s="4"/>
      <c r="V418" s="4"/>
      <c r="W418" s="4"/>
      <c r="X418" s="4"/>
    </row>
    <row r="419" spans="4:24">
      <c r="D419" s="4"/>
      <c r="E419" s="4"/>
      <c r="J419" s="4"/>
      <c r="L419" s="5"/>
      <c r="M419" s="4"/>
      <c r="O419" s="4"/>
      <c r="Q419" s="4"/>
      <c r="R419" s="4"/>
      <c r="U419" s="4"/>
      <c r="V419" s="4"/>
      <c r="W419" s="4"/>
      <c r="X419" s="4"/>
    </row>
    <row r="420" spans="4:24">
      <c r="D420" s="4"/>
      <c r="E420" s="4"/>
      <c r="J420" s="4"/>
      <c r="L420" s="5"/>
      <c r="M420" s="4"/>
      <c r="O420" s="4"/>
      <c r="Q420" s="4"/>
      <c r="R420" s="4"/>
      <c r="U420" s="4"/>
      <c r="V420" s="4"/>
      <c r="W420" s="4"/>
      <c r="X420" s="4"/>
    </row>
    <row r="421" spans="4:24">
      <c r="D421" s="4"/>
      <c r="E421" s="4"/>
      <c r="J421" s="4"/>
      <c r="L421" s="5"/>
      <c r="M421" s="4"/>
      <c r="O421" s="4"/>
      <c r="Q421" s="4"/>
      <c r="R421" s="4"/>
      <c r="U421" s="4"/>
      <c r="V421" s="4"/>
      <c r="W421" s="4"/>
      <c r="X421" s="4"/>
    </row>
    <row r="422" spans="4:24">
      <c r="D422" s="4"/>
      <c r="E422" s="4"/>
      <c r="J422" s="4"/>
      <c r="L422" s="5"/>
      <c r="M422" s="4"/>
      <c r="O422" s="4"/>
      <c r="Q422" s="4"/>
      <c r="R422" s="4"/>
      <c r="U422" s="4"/>
      <c r="V422" s="4"/>
      <c r="W422" s="4"/>
      <c r="X422" s="4"/>
    </row>
    <row r="423" spans="4:24">
      <c r="D423" s="4"/>
      <c r="E423" s="4"/>
      <c r="J423" s="4"/>
      <c r="L423" s="5"/>
      <c r="M423" s="4"/>
      <c r="O423" s="4"/>
      <c r="Q423" s="4"/>
      <c r="R423" s="4"/>
      <c r="U423" s="4"/>
      <c r="V423" s="4"/>
      <c r="W423" s="4"/>
      <c r="X423" s="4"/>
    </row>
    <row r="424" spans="4:24">
      <c r="D424" s="4"/>
      <c r="E424" s="4"/>
      <c r="J424" s="4"/>
      <c r="L424" s="5"/>
      <c r="M424" s="4"/>
      <c r="O424" s="4"/>
      <c r="Q424" s="4"/>
      <c r="R424" s="4"/>
      <c r="U424" s="4"/>
      <c r="V424" s="4"/>
      <c r="W424" s="4"/>
      <c r="X424" s="4"/>
    </row>
    <row r="425" spans="4:24">
      <c r="D425" s="4"/>
      <c r="E425" s="4"/>
      <c r="J425" s="4"/>
      <c r="L425" s="5"/>
      <c r="M425" s="4"/>
      <c r="O425" s="4"/>
      <c r="Q425" s="4"/>
      <c r="R425" s="4"/>
      <c r="U425" s="4"/>
      <c r="V425" s="4"/>
      <c r="W425" s="4"/>
      <c r="X425" s="4"/>
    </row>
    <row r="426" spans="4:24">
      <c r="D426" s="4"/>
      <c r="E426" s="4"/>
      <c r="J426" s="4"/>
      <c r="L426" s="5"/>
      <c r="M426" s="4"/>
      <c r="O426" s="4"/>
      <c r="Q426" s="4"/>
      <c r="R426" s="4"/>
      <c r="U426" s="4"/>
      <c r="V426" s="4"/>
      <c r="W426" s="4"/>
      <c r="X426" s="4"/>
    </row>
    <row r="427" spans="4:24">
      <c r="D427" s="4"/>
      <c r="E427" s="4"/>
      <c r="J427" s="4"/>
      <c r="L427" s="5"/>
      <c r="M427" s="4"/>
      <c r="O427" s="4"/>
      <c r="Q427" s="4"/>
      <c r="R427" s="4"/>
      <c r="U427" s="4"/>
      <c r="V427" s="4"/>
      <c r="W427" s="4"/>
      <c r="X427" s="4"/>
    </row>
    <row r="428" spans="4:24">
      <c r="D428" s="4"/>
      <c r="E428" s="4"/>
      <c r="J428" s="4"/>
      <c r="L428" s="5"/>
      <c r="M428" s="4"/>
      <c r="O428" s="4"/>
      <c r="Q428" s="4"/>
      <c r="R428" s="4"/>
      <c r="U428" s="4"/>
      <c r="V428" s="4"/>
      <c r="W428" s="4"/>
      <c r="X428" s="4"/>
    </row>
    <row r="429" spans="4:24">
      <c r="D429" s="4"/>
      <c r="E429" s="4"/>
      <c r="J429" s="4"/>
      <c r="L429" s="5"/>
      <c r="M429" s="4"/>
      <c r="O429" s="4"/>
      <c r="Q429" s="4"/>
      <c r="R429" s="4"/>
      <c r="U429" s="4"/>
      <c r="V429" s="4"/>
      <c r="W429" s="4"/>
      <c r="X429" s="4"/>
    </row>
    <row r="430" spans="4:24">
      <c r="D430" s="4"/>
      <c r="E430" s="4"/>
      <c r="J430" s="4"/>
      <c r="L430" s="5"/>
      <c r="M430" s="4"/>
      <c r="O430" s="4"/>
      <c r="Q430" s="4"/>
      <c r="R430" s="4"/>
      <c r="U430" s="4"/>
      <c r="V430" s="4"/>
      <c r="W430" s="4"/>
      <c r="X430" s="4"/>
    </row>
    <row r="431" spans="4:24">
      <c r="D431" s="4"/>
      <c r="E431" s="4"/>
      <c r="J431" s="4"/>
      <c r="L431" s="5"/>
      <c r="M431" s="4"/>
      <c r="O431" s="4"/>
      <c r="Q431" s="4"/>
      <c r="R431" s="4"/>
      <c r="U431" s="4"/>
      <c r="V431" s="4"/>
      <c r="W431" s="4"/>
      <c r="X431" s="4"/>
    </row>
    <row r="432" spans="4:24">
      <c r="D432" s="4"/>
      <c r="E432" s="4"/>
      <c r="J432" s="4"/>
      <c r="L432" s="5"/>
      <c r="M432" s="4"/>
      <c r="O432" s="4"/>
      <c r="Q432" s="4"/>
      <c r="R432" s="4"/>
      <c r="U432" s="4"/>
      <c r="V432" s="4"/>
      <c r="W432" s="4"/>
      <c r="X432" s="4"/>
    </row>
    <row r="433" spans="4:24">
      <c r="D433" s="4"/>
      <c r="E433" s="4"/>
      <c r="J433" s="4"/>
      <c r="L433" s="5"/>
      <c r="M433" s="4"/>
      <c r="O433" s="4"/>
      <c r="Q433" s="4"/>
      <c r="R433" s="4"/>
      <c r="U433" s="4"/>
      <c r="V433" s="4"/>
      <c r="W433" s="4"/>
      <c r="X433" s="4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A26"/>
  <sheetViews>
    <sheetView workbookViewId="0">
      <selection activeCell="A20" sqref="A20"/>
    </sheetView>
  </sheetViews>
  <sheetFormatPr defaultRowHeight="14.4"/>
  <cols>
    <col min="1" max="1" width="6" customWidth="1"/>
    <col min="2" max="11" width="12.6640625" customWidth="1"/>
    <col min="12" max="12" width="9.21875" customWidth="1"/>
    <col min="13" max="27" width="12.6640625" customWidth="1"/>
  </cols>
  <sheetData>
    <row r="2" spans="1:27">
      <c r="A2" t="s">
        <v>40</v>
      </c>
      <c r="B2">
        <v>1</v>
      </c>
      <c r="C2">
        <f>B2+0.01</f>
        <v>1.01</v>
      </c>
      <c r="D2">
        <f t="shared" ref="D2:AA2" si="0">C2+0.01</f>
        <v>1.02</v>
      </c>
      <c r="E2">
        <f t="shared" si="0"/>
        <v>1.03</v>
      </c>
      <c r="F2">
        <f t="shared" si="0"/>
        <v>1.04</v>
      </c>
      <c r="G2">
        <f t="shared" si="0"/>
        <v>1.05</v>
      </c>
      <c r="H2">
        <f t="shared" si="0"/>
        <v>1.06</v>
      </c>
      <c r="I2">
        <f t="shared" si="0"/>
        <v>1.07</v>
      </c>
      <c r="J2">
        <f t="shared" si="0"/>
        <v>1.08</v>
      </c>
      <c r="K2">
        <f t="shared" si="0"/>
        <v>1.0900000000000001</v>
      </c>
      <c r="L2">
        <f t="shared" si="0"/>
        <v>1.1000000000000001</v>
      </c>
      <c r="M2">
        <f t="shared" si="0"/>
        <v>1.1100000000000001</v>
      </c>
      <c r="N2">
        <f t="shared" si="0"/>
        <v>1.1200000000000001</v>
      </c>
      <c r="O2">
        <f t="shared" si="0"/>
        <v>1.1300000000000001</v>
      </c>
      <c r="P2">
        <f t="shared" si="0"/>
        <v>1.1400000000000001</v>
      </c>
      <c r="Q2">
        <f t="shared" si="0"/>
        <v>1.1500000000000001</v>
      </c>
      <c r="R2">
        <f t="shared" si="0"/>
        <v>1.1600000000000001</v>
      </c>
      <c r="S2">
        <f t="shared" si="0"/>
        <v>1.1700000000000002</v>
      </c>
      <c r="T2">
        <f t="shared" si="0"/>
        <v>1.1800000000000002</v>
      </c>
      <c r="U2">
        <f t="shared" si="0"/>
        <v>1.1900000000000002</v>
      </c>
      <c r="V2">
        <f t="shared" si="0"/>
        <v>1.2000000000000002</v>
      </c>
      <c r="W2">
        <f t="shared" si="0"/>
        <v>1.2100000000000002</v>
      </c>
      <c r="X2">
        <f t="shared" si="0"/>
        <v>1.2200000000000002</v>
      </c>
      <c r="Y2">
        <f t="shared" si="0"/>
        <v>1.2300000000000002</v>
      </c>
      <c r="Z2">
        <f t="shared" si="0"/>
        <v>1.2400000000000002</v>
      </c>
      <c r="AA2">
        <f t="shared" si="0"/>
        <v>1.2500000000000002</v>
      </c>
    </row>
    <row r="4" spans="1:27">
      <c r="A4" t="s">
        <v>79</v>
      </c>
      <c r="L4" s="1"/>
    </row>
    <row r="5" spans="1:27">
      <c r="A5" t="s">
        <v>30</v>
      </c>
      <c r="B5" t="s">
        <v>53</v>
      </c>
      <c r="C5" t="s">
        <v>54</v>
      </c>
      <c r="D5" t="s">
        <v>55</v>
      </c>
      <c r="E5" t="s">
        <v>56</v>
      </c>
      <c r="F5" t="s">
        <v>57</v>
      </c>
      <c r="G5" t="s">
        <v>58</v>
      </c>
      <c r="H5" t="s">
        <v>59</v>
      </c>
      <c r="I5" t="s">
        <v>60</v>
      </c>
      <c r="J5" t="s">
        <v>61</v>
      </c>
      <c r="K5" t="s">
        <v>62</v>
      </c>
      <c r="L5" s="1" t="s">
        <v>63</v>
      </c>
      <c r="M5" t="s">
        <v>64</v>
      </c>
      <c r="N5" t="s">
        <v>65</v>
      </c>
      <c r="O5" t="s">
        <v>66</v>
      </c>
      <c r="P5" t="s">
        <v>67</v>
      </c>
      <c r="Q5" t="s">
        <v>68</v>
      </c>
      <c r="R5" t="s">
        <v>69</v>
      </c>
      <c r="S5" t="s">
        <v>70</v>
      </c>
      <c r="T5" t="s">
        <v>71</v>
      </c>
      <c r="U5" t="s">
        <v>72</v>
      </c>
      <c r="V5" t="s">
        <v>73</v>
      </c>
      <c r="W5" t="s">
        <v>74</v>
      </c>
      <c r="X5" t="s">
        <v>75</v>
      </c>
      <c r="Y5" t="s">
        <v>76</v>
      </c>
      <c r="Z5" t="s">
        <v>77</v>
      </c>
      <c r="AA5" t="s">
        <v>78</v>
      </c>
    </row>
    <row r="6" spans="1:27">
      <c r="A6">
        <v>3.0000000000000001E-3</v>
      </c>
      <c r="B6" s="1">
        <v>3.1015249671985E-9</v>
      </c>
      <c r="C6">
        <v>1976872.0126223001</v>
      </c>
      <c r="D6">
        <v>1880575.6196155001</v>
      </c>
      <c r="E6">
        <v>1784279.2266086</v>
      </c>
      <c r="F6">
        <v>1777674.4643568001</v>
      </c>
      <c r="G6">
        <v>1771214.5451839</v>
      </c>
      <c r="H6">
        <v>1764754.626011</v>
      </c>
      <c r="I6">
        <v>1758294.7068382001</v>
      </c>
      <c r="J6">
        <v>1751834.7876653001</v>
      </c>
      <c r="K6">
        <v>1745233.9239779001</v>
      </c>
      <c r="L6" s="1">
        <v>1734568.4583068001</v>
      </c>
      <c r="M6">
        <v>1723902.9926356</v>
      </c>
      <c r="N6">
        <v>1713237.5269644</v>
      </c>
      <c r="O6">
        <v>1702572.0612931999</v>
      </c>
      <c r="P6">
        <v>1691906.5956220999</v>
      </c>
      <c r="Q6">
        <v>1681241.1299509001</v>
      </c>
      <c r="R6">
        <v>1670575.6642797</v>
      </c>
      <c r="S6">
        <v>1659910.1986086001</v>
      </c>
      <c r="T6">
        <v>1649244.7329374</v>
      </c>
      <c r="U6">
        <v>1638579.2672661999</v>
      </c>
      <c r="V6">
        <v>1627913.8015950001</v>
      </c>
      <c r="W6">
        <v>1617248.3359238999</v>
      </c>
      <c r="X6">
        <v>1606582.8702527001</v>
      </c>
      <c r="Y6">
        <v>1595917.4045815</v>
      </c>
      <c r="Z6">
        <v>1585251.9389102999</v>
      </c>
      <c r="AA6">
        <v>1574586.4732392</v>
      </c>
    </row>
    <row r="7" spans="1:27">
      <c r="A7">
        <v>0.153</v>
      </c>
      <c r="B7" s="1">
        <v>1.1531337614063999E-9</v>
      </c>
      <c r="C7">
        <v>818925.82094578003</v>
      </c>
      <c r="D7">
        <v>1218592.3076786001</v>
      </c>
      <c r="E7">
        <v>1618258.7944114001</v>
      </c>
      <c r="F7">
        <v>1642578.7736954</v>
      </c>
      <c r="G7">
        <v>1666292.6056349999</v>
      </c>
      <c r="H7">
        <v>1690006.4375746001</v>
      </c>
      <c r="I7">
        <v>1713720.2695142</v>
      </c>
      <c r="J7">
        <v>1737434.1014538</v>
      </c>
      <c r="K7">
        <v>1759964.9209189999</v>
      </c>
      <c r="L7" s="1">
        <v>1748379.6567071001</v>
      </c>
      <c r="M7">
        <v>1736794.3924952999</v>
      </c>
      <c r="N7">
        <v>1725209.1282834001</v>
      </c>
      <c r="O7">
        <v>1713623.8640715</v>
      </c>
      <c r="P7">
        <v>1702038.5998596</v>
      </c>
      <c r="Q7">
        <v>1690453.3356476999</v>
      </c>
      <c r="R7">
        <v>1678868.0714358001</v>
      </c>
      <c r="S7">
        <v>1667282.8072240001</v>
      </c>
      <c r="T7">
        <v>1655697.5430121</v>
      </c>
      <c r="U7">
        <v>1644112.2788002</v>
      </c>
      <c r="V7">
        <v>1632527.0145882999</v>
      </c>
      <c r="W7">
        <v>1620941.7503764001</v>
      </c>
      <c r="X7">
        <v>1609356.4861645999</v>
      </c>
      <c r="Y7">
        <v>1597771.2219527001</v>
      </c>
      <c r="Z7">
        <v>1586185.9577408</v>
      </c>
      <c r="AA7">
        <v>1574600.6935288999</v>
      </c>
    </row>
    <row r="8" spans="1:27">
      <c r="A8">
        <v>0.3</v>
      </c>
      <c r="B8" s="1">
        <v>7.1442209879612004E-10</v>
      </c>
      <c r="C8">
        <v>537933.86524469999</v>
      </c>
      <c r="D8">
        <v>944150.91826606996</v>
      </c>
      <c r="E8">
        <v>1350367.9712874</v>
      </c>
      <c r="F8">
        <v>1421748.3497822999</v>
      </c>
      <c r="G8">
        <v>1492588.0002909</v>
      </c>
      <c r="H8">
        <v>1563427.6507995999</v>
      </c>
      <c r="I8">
        <v>1634267.3013083001</v>
      </c>
      <c r="J8">
        <v>1705106.9518170001</v>
      </c>
      <c r="K8">
        <v>1773155.4066653999</v>
      </c>
      <c r="L8" s="1">
        <v>1760710.4882224</v>
      </c>
      <c r="M8">
        <v>1748265.5697794999</v>
      </c>
      <c r="N8">
        <v>1735820.6513365</v>
      </c>
      <c r="O8">
        <v>1723375.7328935999</v>
      </c>
      <c r="P8">
        <v>1710930.8144506</v>
      </c>
      <c r="Q8">
        <v>1698485.8960076999</v>
      </c>
      <c r="R8">
        <v>1686040.9775646999</v>
      </c>
      <c r="S8">
        <v>1673596.0591217999</v>
      </c>
      <c r="T8">
        <v>1661151.1406787999</v>
      </c>
      <c r="U8">
        <v>1648706.2222358999</v>
      </c>
      <c r="V8">
        <v>1636261.3037930001</v>
      </c>
      <c r="W8">
        <v>1623816.3853500001</v>
      </c>
      <c r="X8">
        <v>1611371.4669071001</v>
      </c>
      <c r="Y8">
        <v>1598926.5484641001</v>
      </c>
      <c r="Z8">
        <v>1586481.6300212</v>
      </c>
      <c r="AA8">
        <v>1574036.7115782001</v>
      </c>
    </row>
    <row r="9" spans="1:27">
      <c r="L9" s="1"/>
    </row>
    <row r="10" spans="1:27">
      <c r="L10" s="1"/>
    </row>
    <row r="11" spans="1:27">
      <c r="L11" s="1"/>
    </row>
    <row r="12" spans="1:27">
      <c r="A12" t="s">
        <v>80</v>
      </c>
      <c r="L12" s="1"/>
    </row>
    <row r="13" spans="1:27">
      <c r="A13" t="s">
        <v>30</v>
      </c>
      <c r="B13" t="s">
        <v>81</v>
      </c>
      <c r="C13" t="s">
        <v>82</v>
      </c>
      <c r="D13" t="s">
        <v>83</v>
      </c>
      <c r="E13" t="s">
        <v>84</v>
      </c>
      <c r="F13" t="s">
        <v>85</v>
      </c>
      <c r="G13" t="s">
        <v>86</v>
      </c>
      <c r="H13" t="s">
        <v>87</v>
      </c>
      <c r="I13" t="s">
        <v>88</v>
      </c>
      <c r="J13" t="s">
        <v>89</v>
      </c>
      <c r="K13" t="s">
        <v>90</v>
      </c>
      <c r="L13" s="1" t="s">
        <v>91</v>
      </c>
      <c r="M13" t="s">
        <v>92</v>
      </c>
      <c r="N13" t="s">
        <v>93</v>
      </c>
      <c r="O13" t="s">
        <v>94</v>
      </c>
      <c r="P13" t="s">
        <v>95</v>
      </c>
      <c r="Q13" t="s">
        <v>96</v>
      </c>
      <c r="R13" t="s">
        <v>97</v>
      </c>
      <c r="S13" t="s">
        <v>98</v>
      </c>
      <c r="T13" t="s">
        <v>99</v>
      </c>
      <c r="U13" t="s">
        <v>100</v>
      </c>
      <c r="V13" t="s">
        <v>101</v>
      </c>
      <c r="W13" t="s">
        <v>102</v>
      </c>
      <c r="X13" t="s">
        <v>103</v>
      </c>
      <c r="Y13" t="s">
        <v>104</v>
      </c>
      <c r="Z13" t="s">
        <v>105</v>
      </c>
      <c r="AA13" t="s">
        <v>106</v>
      </c>
    </row>
    <row r="14" spans="1:27">
      <c r="A14">
        <v>3.0000000000000001E-3</v>
      </c>
      <c r="B14" s="1">
        <v>-3.4675348316355001E-4</v>
      </c>
      <c r="C14">
        <v>-3.3836268621329E-4</v>
      </c>
      <c r="D14">
        <v>-3.2904867979018998E-4</v>
      </c>
      <c r="E14">
        <v>-3.1973467336707999E-4</v>
      </c>
      <c r="F14">
        <v>-3.1186500604473002E-4</v>
      </c>
      <c r="G14">
        <v>-3.0399767118663001E-4</v>
      </c>
      <c r="H14">
        <v>-2.9613033632852999E-4</v>
      </c>
      <c r="I14">
        <v>-2.8826300147044001E-4</v>
      </c>
      <c r="J14">
        <v>-2.8039566661234E-4</v>
      </c>
      <c r="K14">
        <v>-2.7261092783349998E-4</v>
      </c>
      <c r="L14" s="1">
        <v>-2.6720812061711998E-4</v>
      </c>
      <c r="M14">
        <v>-2.6180531340073E-4</v>
      </c>
      <c r="N14">
        <v>-2.5640250618435E-4</v>
      </c>
      <c r="O14">
        <v>-2.5099969896797E-4</v>
      </c>
      <c r="P14">
        <v>-2.4559689175158002E-4</v>
      </c>
      <c r="Q14">
        <v>-2.4019408453519999E-4</v>
      </c>
      <c r="R14" s="1">
        <v>-2.3479127731881999E-4</v>
      </c>
      <c r="S14" s="1">
        <v>-2.2938847010243001E-4</v>
      </c>
      <c r="T14" s="1">
        <v>-2.2398566288605001E-4</v>
      </c>
      <c r="U14" s="1">
        <v>-2.1858285566967001E-4</v>
      </c>
      <c r="V14" s="1">
        <v>-2.1318004845328001E-4</v>
      </c>
      <c r="W14" s="1">
        <v>-2.077772412369E-4</v>
      </c>
      <c r="X14" s="1">
        <v>-2.0237443402052E-4</v>
      </c>
      <c r="Y14" s="1">
        <v>-1.9697162680413E-4</v>
      </c>
      <c r="Z14" s="1">
        <v>-1.9156881958775E-4</v>
      </c>
      <c r="AA14" s="1">
        <v>-1.8616601237136999E-4</v>
      </c>
    </row>
    <row r="15" spans="1:27">
      <c r="A15">
        <v>0.153</v>
      </c>
      <c r="B15">
        <v>-3.4370218961166999E-4</v>
      </c>
      <c r="C15">
        <v>-3.3649860660854997E-4</v>
      </c>
      <c r="D15">
        <v>-3.2847289509085003E-4</v>
      </c>
      <c r="E15">
        <v>-3.2044718357315002E-4</v>
      </c>
      <c r="F15">
        <v>-3.1267642766078001E-4</v>
      </c>
      <c r="G15">
        <v>-3.0490608347640002E-4</v>
      </c>
      <c r="H15">
        <v>-2.9713573929201998E-4</v>
      </c>
      <c r="I15">
        <v>-2.8936539510764E-4</v>
      </c>
      <c r="J15">
        <v>-2.8159505092326001E-4</v>
      </c>
      <c r="K15">
        <v>-2.7390267194585E-4</v>
      </c>
      <c r="L15" s="1">
        <v>-2.6845867798781998E-4</v>
      </c>
      <c r="M15">
        <v>-2.6301468402979E-4</v>
      </c>
      <c r="N15">
        <v>-2.5757069007177001E-4</v>
      </c>
      <c r="O15">
        <v>-2.5212669611373998E-4</v>
      </c>
      <c r="P15">
        <v>-2.4668270215571001E-4</v>
      </c>
      <c r="Q15">
        <v>-2.4123870819768001E-4</v>
      </c>
      <c r="R15" s="1">
        <v>-2.3579471423965001E-4</v>
      </c>
      <c r="S15" s="1">
        <v>-2.3035072028162001E-4</v>
      </c>
      <c r="T15" s="1">
        <v>-2.2490672632359001E-4</v>
      </c>
      <c r="U15" s="1">
        <v>-2.1946273236556001E-4</v>
      </c>
      <c r="V15" s="1">
        <v>-2.1401873840753001E-4</v>
      </c>
      <c r="W15" s="1">
        <v>-2.0857474444951001E-4</v>
      </c>
      <c r="X15" s="1">
        <v>-2.0313075049148001E-4</v>
      </c>
      <c r="Y15" s="1">
        <v>-1.9768675653345001E-4</v>
      </c>
      <c r="Z15" s="1">
        <v>-1.9224276257542001E-4</v>
      </c>
      <c r="AA15" s="1">
        <v>-1.8679876861739001E-4</v>
      </c>
    </row>
    <row r="16" spans="1:27">
      <c r="A16">
        <v>0.3</v>
      </c>
      <c r="B16" s="1">
        <v>-3.4195847111285002E-4</v>
      </c>
      <c r="C16">
        <v>-3.3506181907415003E-4</v>
      </c>
      <c r="D16">
        <v>-3.2753910743835998E-4</v>
      </c>
      <c r="E16">
        <v>-3.2001639580256998E-4</v>
      </c>
      <c r="F16">
        <v>-3.1245878791838998E-4</v>
      </c>
      <c r="G16">
        <v>-3.0490112368023999E-4</v>
      </c>
      <c r="H16">
        <v>-2.9734345944208002E-4</v>
      </c>
      <c r="I16">
        <v>-2.8978579520393003E-4</v>
      </c>
      <c r="J16">
        <v>-2.8222813096577E-4</v>
      </c>
      <c r="K16">
        <v>-2.7474036053183999E-4</v>
      </c>
      <c r="L16" s="1">
        <v>-2.6926820948055001E-4</v>
      </c>
      <c r="M16">
        <v>-2.6379605842927E-4</v>
      </c>
      <c r="N16">
        <v>-2.5832390737798002E-4</v>
      </c>
      <c r="O16">
        <v>-2.5285175632670001E-4</v>
      </c>
      <c r="P16">
        <v>-2.4737960527541002E-4</v>
      </c>
      <c r="Q16">
        <v>-2.4190745422412999E-4</v>
      </c>
      <c r="R16">
        <v>-2.3643530317284E-4</v>
      </c>
      <c r="S16" s="1">
        <v>-2.3096315212156E-4</v>
      </c>
      <c r="T16" s="1">
        <v>-2.2549100107028001E-4</v>
      </c>
      <c r="U16" s="1">
        <v>-2.2001885001899E-4</v>
      </c>
      <c r="V16" s="1">
        <v>-2.1454669896770999E-4</v>
      </c>
      <c r="W16" s="1">
        <v>-2.0907454791642001E-4</v>
      </c>
      <c r="X16" s="1">
        <v>-2.0360239686514E-4</v>
      </c>
      <c r="Y16" s="1">
        <v>-1.9813024581384999E-4</v>
      </c>
      <c r="Z16" s="1">
        <v>-1.9265809476257001E-4</v>
      </c>
      <c r="AA16" s="1">
        <v>-1.8718594371129E-4</v>
      </c>
    </row>
    <row r="17" spans="1:27">
      <c r="L17" s="1"/>
    </row>
    <row r="18" spans="1:27">
      <c r="L18" s="1"/>
    </row>
    <row r="19" spans="1:27">
      <c r="A19" t="s">
        <v>110</v>
      </c>
      <c r="L19" s="1"/>
    </row>
    <row r="20" spans="1:27">
      <c r="A20" t="s">
        <v>30</v>
      </c>
      <c r="B20" t="s">
        <v>111</v>
      </c>
      <c r="C20" t="s">
        <v>112</v>
      </c>
      <c r="D20" t="s">
        <v>113</v>
      </c>
      <c r="E20" t="s">
        <v>114</v>
      </c>
      <c r="F20" t="s">
        <v>115</v>
      </c>
      <c r="G20" t="s">
        <v>116</v>
      </c>
      <c r="H20" t="s">
        <v>117</v>
      </c>
      <c r="I20" t="s">
        <v>118</v>
      </c>
      <c r="J20" t="s">
        <v>119</v>
      </c>
      <c r="K20" t="s">
        <v>120</v>
      </c>
      <c r="L20" s="1" t="s">
        <v>121</v>
      </c>
      <c r="M20" t="s">
        <v>122</v>
      </c>
      <c r="N20" t="s">
        <v>123</v>
      </c>
      <c r="O20" t="s">
        <v>124</v>
      </c>
      <c r="P20" t="s">
        <v>125</v>
      </c>
      <c r="Q20" t="s">
        <v>126</v>
      </c>
      <c r="R20" t="s">
        <v>127</v>
      </c>
      <c r="S20" t="s">
        <v>128</v>
      </c>
      <c r="T20" t="s">
        <v>129</v>
      </c>
      <c r="U20" t="s">
        <v>130</v>
      </c>
      <c r="V20" t="s">
        <v>131</v>
      </c>
      <c r="W20" t="s">
        <v>132</v>
      </c>
      <c r="X20" t="s">
        <v>133</v>
      </c>
      <c r="Y20" t="s">
        <v>134</v>
      </c>
      <c r="Z20" t="s">
        <v>135</v>
      </c>
      <c r="AA20" t="s">
        <v>136</v>
      </c>
    </row>
    <row r="21" spans="1:27">
      <c r="A21">
        <v>3.0000000000000001E-3</v>
      </c>
      <c r="B21">
        <v>-8667104.3495000005</v>
      </c>
      <c r="C21">
        <v>-8928739.1485146992</v>
      </c>
      <c r="D21">
        <v>-8928739.1485146992</v>
      </c>
      <c r="E21">
        <v>-8928739.1485146992</v>
      </c>
      <c r="F21">
        <v>-8380438.9130512998</v>
      </c>
      <c r="G21">
        <v>-8380438.9130512998</v>
      </c>
      <c r="H21">
        <v>-8380438.9130512998</v>
      </c>
      <c r="I21">
        <v>-8380438.9130512998</v>
      </c>
      <c r="J21">
        <v>-8380438.9130512998</v>
      </c>
      <c r="K21">
        <v>-7361559.4402214</v>
      </c>
      <c r="L21" s="1">
        <v>-7361559.4402214</v>
      </c>
      <c r="M21">
        <v>-7361559.4402214</v>
      </c>
      <c r="N21">
        <v>-7361559.4402214</v>
      </c>
      <c r="O21">
        <v>-7361559.4402214</v>
      </c>
      <c r="P21">
        <v>-7361559.4402214</v>
      </c>
      <c r="Q21">
        <v>-7361559.4402214</v>
      </c>
      <c r="R21">
        <v>-7361559.4402214</v>
      </c>
      <c r="S21">
        <v>-7361559.4402214</v>
      </c>
      <c r="T21">
        <v>-7361559.4402214</v>
      </c>
      <c r="U21">
        <v>-7361559.4402214</v>
      </c>
      <c r="V21">
        <v>-7361559.4402214</v>
      </c>
      <c r="W21">
        <v>-7361559.4402214</v>
      </c>
      <c r="X21">
        <v>-7361559.4402214</v>
      </c>
      <c r="Y21">
        <v>-7361559.4402214</v>
      </c>
      <c r="Z21">
        <v>-7361559.4402214</v>
      </c>
      <c r="AA21">
        <v>-7361559.4402214</v>
      </c>
    </row>
    <row r="22" spans="1:27">
      <c r="A22">
        <v>0.153</v>
      </c>
      <c r="B22">
        <v>-8351274.6182642002</v>
      </c>
      <c r="C22">
        <v>-8575342.5846535005</v>
      </c>
      <c r="D22">
        <v>-8575342.5846535005</v>
      </c>
      <c r="E22">
        <v>-8575342.5846535005</v>
      </c>
      <c r="F22">
        <v>-8358108.4767816002</v>
      </c>
      <c r="G22">
        <v>-8358108.4767816002</v>
      </c>
      <c r="H22">
        <v>-8358108.4767816002</v>
      </c>
      <c r="I22">
        <v>-8358108.4767816002</v>
      </c>
      <c r="J22">
        <v>-8358108.4767816002</v>
      </c>
      <c r="K22">
        <v>-7377756.1429132996</v>
      </c>
      <c r="L22" s="1">
        <v>-7377756.1429132996</v>
      </c>
      <c r="M22">
        <v>-7377756.1429132996</v>
      </c>
      <c r="N22">
        <v>-7377756.1429132996</v>
      </c>
      <c r="O22">
        <v>-7377756.1429132996</v>
      </c>
      <c r="P22">
        <v>-7377756.1429132996</v>
      </c>
      <c r="Q22">
        <v>-7377756.1429132996</v>
      </c>
      <c r="R22">
        <v>-7377756.1429132996</v>
      </c>
      <c r="S22">
        <v>-7377756.1429132996</v>
      </c>
      <c r="T22">
        <v>-7377756.1429132996</v>
      </c>
      <c r="U22">
        <v>-7377756.1429132996</v>
      </c>
      <c r="V22">
        <v>-7377756.1429132996</v>
      </c>
      <c r="W22">
        <v>-7377756.1429132996</v>
      </c>
      <c r="X22">
        <v>-7377756.1429132996</v>
      </c>
      <c r="Y22">
        <v>-7377756.1429132996</v>
      </c>
      <c r="Z22">
        <v>-7377756.1429132996</v>
      </c>
      <c r="AA22">
        <v>-7377756.1429132996</v>
      </c>
    </row>
    <row r="23" spans="1:27">
      <c r="A23">
        <v>0.3</v>
      </c>
      <c r="B23">
        <v>-8283163.4167505996</v>
      </c>
      <c r="C23">
        <v>-8439254.3232959006</v>
      </c>
      <c r="D23">
        <v>-8439254.3232959006</v>
      </c>
      <c r="E23">
        <v>-8439254.3232959006</v>
      </c>
      <c r="F23">
        <v>-8301148.9529761001</v>
      </c>
      <c r="G23">
        <v>-8301148.9529761001</v>
      </c>
      <c r="H23">
        <v>-8301148.9529761001</v>
      </c>
      <c r="I23">
        <v>-8301148.9529761001</v>
      </c>
      <c r="J23">
        <v>-8301148.9529761001</v>
      </c>
      <c r="K23">
        <v>-7388319.9436916998</v>
      </c>
      <c r="L23" s="1">
        <v>-7388319.9436916998</v>
      </c>
      <c r="M23">
        <v>-7388319.9436916998</v>
      </c>
      <c r="N23">
        <v>-7388319.9436916998</v>
      </c>
      <c r="O23">
        <v>-7388319.9436916998</v>
      </c>
      <c r="P23">
        <v>-7388319.9436916998</v>
      </c>
      <c r="Q23">
        <v>-7388319.9436916998</v>
      </c>
      <c r="R23">
        <v>-7388319.9436916998</v>
      </c>
      <c r="S23">
        <v>-7388319.9436916998</v>
      </c>
      <c r="T23">
        <v>-7388319.9436916998</v>
      </c>
      <c r="U23">
        <v>-7388319.9436916998</v>
      </c>
      <c r="V23">
        <v>-7388319.9436916998</v>
      </c>
      <c r="W23">
        <v>-7388319.9436916998</v>
      </c>
      <c r="X23">
        <v>-7388319.9436916998</v>
      </c>
      <c r="Y23">
        <v>-7388319.9436916998</v>
      </c>
      <c r="Z23">
        <v>-7388319.9436916998</v>
      </c>
      <c r="AA23">
        <v>-7388319.9436916998</v>
      </c>
    </row>
    <row r="24" spans="1:27">
      <c r="L24" s="1"/>
    </row>
    <row r="25" spans="1:27">
      <c r="L25" s="1"/>
    </row>
    <row r="26" spans="1:27">
      <c r="L2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AA29"/>
  <sheetViews>
    <sheetView workbookViewId="0">
      <selection activeCell="A22" sqref="A22"/>
    </sheetView>
  </sheetViews>
  <sheetFormatPr defaultRowHeight="14.4"/>
  <cols>
    <col min="1" max="1" width="6" customWidth="1"/>
    <col min="2" max="11" width="12.6640625" customWidth="1"/>
    <col min="12" max="12" width="9.21875" customWidth="1"/>
    <col min="13" max="27" width="12.6640625" customWidth="1"/>
  </cols>
  <sheetData>
    <row r="2" spans="1:27">
      <c r="A2" t="s">
        <v>40</v>
      </c>
      <c r="B2">
        <v>1</v>
      </c>
      <c r="C2">
        <f>B2+0.01</f>
        <v>1.01</v>
      </c>
      <c r="D2">
        <f t="shared" ref="D2:AA2" si="0">C2+0.01</f>
        <v>1.02</v>
      </c>
      <c r="E2">
        <f t="shared" si="0"/>
        <v>1.03</v>
      </c>
      <c r="F2">
        <f t="shared" si="0"/>
        <v>1.04</v>
      </c>
      <c r="G2">
        <f t="shared" si="0"/>
        <v>1.05</v>
      </c>
      <c r="H2">
        <f t="shared" si="0"/>
        <v>1.06</v>
      </c>
      <c r="I2">
        <f t="shared" si="0"/>
        <v>1.07</v>
      </c>
      <c r="J2">
        <f t="shared" si="0"/>
        <v>1.08</v>
      </c>
      <c r="K2">
        <f t="shared" si="0"/>
        <v>1.0900000000000001</v>
      </c>
      <c r="L2">
        <f t="shared" si="0"/>
        <v>1.1000000000000001</v>
      </c>
      <c r="M2">
        <f t="shared" si="0"/>
        <v>1.1100000000000001</v>
      </c>
      <c r="N2">
        <f t="shared" si="0"/>
        <v>1.1200000000000001</v>
      </c>
      <c r="O2">
        <f t="shared" si="0"/>
        <v>1.1300000000000001</v>
      </c>
      <c r="P2">
        <f t="shared" si="0"/>
        <v>1.1400000000000001</v>
      </c>
      <c r="Q2">
        <f t="shared" si="0"/>
        <v>1.1500000000000001</v>
      </c>
      <c r="R2">
        <f t="shared" si="0"/>
        <v>1.1600000000000001</v>
      </c>
      <c r="S2">
        <f t="shared" si="0"/>
        <v>1.1700000000000002</v>
      </c>
      <c r="T2">
        <f t="shared" si="0"/>
        <v>1.1800000000000002</v>
      </c>
      <c r="U2">
        <f t="shared" si="0"/>
        <v>1.1900000000000002</v>
      </c>
      <c r="V2">
        <f t="shared" si="0"/>
        <v>1.2000000000000002</v>
      </c>
      <c r="W2">
        <f t="shared" si="0"/>
        <v>1.2100000000000002</v>
      </c>
      <c r="X2">
        <f t="shared" si="0"/>
        <v>1.2200000000000002</v>
      </c>
      <c r="Y2">
        <f t="shared" si="0"/>
        <v>1.2300000000000002</v>
      </c>
      <c r="Z2">
        <f t="shared" si="0"/>
        <v>1.2400000000000002</v>
      </c>
      <c r="AA2">
        <f t="shared" si="0"/>
        <v>1.2500000000000002</v>
      </c>
    </row>
    <row r="4" spans="1:27">
      <c r="A4" t="s">
        <v>79</v>
      </c>
      <c r="L4" s="1"/>
    </row>
    <row r="5" spans="1:27">
      <c r="A5" t="s">
        <v>30</v>
      </c>
      <c r="B5" t="s">
        <v>53</v>
      </c>
      <c r="C5" t="s">
        <v>54</v>
      </c>
      <c r="D5" t="s">
        <v>55</v>
      </c>
      <c r="E5" t="s">
        <v>56</v>
      </c>
      <c r="F5" t="s">
        <v>57</v>
      </c>
      <c r="G5" t="s">
        <v>58</v>
      </c>
      <c r="H5" t="s">
        <v>59</v>
      </c>
      <c r="I5" t="s">
        <v>60</v>
      </c>
      <c r="J5" t="s">
        <v>61</v>
      </c>
      <c r="K5" t="s">
        <v>62</v>
      </c>
      <c r="L5" s="1" t="s">
        <v>63</v>
      </c>
      <c r="M5" t="s">
        <v>64</v>
      </c>
      <c r="N5" t="s">
        <v>65</v>
      </c>
      <c r="O5" t="s">
        <v>66</v>
      </c>
      <c r="P5" t="s">
        <v>67</v>
      </c>
      <c r="Q5" t="s">
        <v>68</v>
      </c>
      <c r="R5" t="s">
        <v>69</v>
      </c>
      <c r="S5" t="s">
        <v>70</v>
      </c>
      <c r="T5" t="s">
        <v>71</v>
      </c>
      <c r="U5" t="s">
        <v>72</v>
      </c>
      <c r="V5" t="s">
        <v>73</v>
      </c>
      <c r="W5" t="s">
        <v>74</v>
      </c>
      <c r="X5" t="s">
        <v>75</v>
      </c>
      <c r="Y5" t="s">
        <v>76</v>
      </c>
      <c r="Z5" t="s">
        <v>77</v>
      </c>
      <c r="AA5" t="s">
        <v>78</v>
      </c>
    </row>
    <row r="6" spans="1:27">
      <c r="A6">
        <v>3.0000000000000001E-3</v>
      </c>
      <c r="B6" s="1">
        <v>-8.0324976372059002E-8</v>
      </c>
      <c r="C6">
        <v>1881254.1458580999</v>
      </c>
      <c r="D6">
        <v>1874230.2730910999</v>
      </c>
      <c r="E6">
        <v>1857613.2253574</v>
      </c>
      <c r="F6">
        <v>1841425.6929492999</v>
      </c>
      <c r="G6">
        <v>1825685.5559163999</v>
      </c>
      <c r="H6">
        <v>1810388.4827916001</v>
      </c>
      <c r="I6">
        <v>1795494.9446725999</v>
      </c>
      <c r="J6">
        <v>1780917.2169516</v>
      </c>
      <c r="K6">
        <v>1766879.1855927</v>
      </c>
      <c r="L6" s="1">
        <v>1753121.8450203</v>
      </c>
      <c r="M6">
        <v>1739738.8826911999</v>
      </c>
      <c r="N6">
        <v>1726702.9825062</v>
      </c>
      <c r="O6">
        <v>1714039.4358202</v>
      </c>
      <c r="P6">
        <v>1701531.2276635</v>
      </c>
      <c r="Q6">
        <v>1689649.4936344</v>
      </c>
      <c r="R6">
        <v>1677767.7596054</v>
      </c>
      <c r="S6">
        <v>1666321.4927437</v>
      </c>
      <c r="T6">
        <v>1655279.2850144</v>
      </c>
      <c r="U6">
        <v>1644237.0772851999</v>
      </c>
      <c r="V6">
        <v>1633527.2606686</v>
      </c>
      <c r="W6">
        <v>1623374.4770829999</v>
      </c>
      <c r="X6">
        <v>1613221.6934974</v>
      </c>
      <c r="Y6">
        <v>1603068.9099117999</v>
      </c>
      <c r="Z6">
        <v>1593550.0932775</v>
      </c>
      <c r="AA6">
        <v>1584325.4727570999</v>
      </c>
    </row>
    <row r="7" spans="1:27">
      <c r="A7">
        <v>0.10299999999999999</v>
      </c>
      <c r="B7" s="1">
        <v>-1.933954127814E-8</v>
      </c>
      <c r="C7">
        <v>1003878.6080797</v>
      </c>
      <c r="D7">
        <v>1476178.2032856999</v>
      </c>
      <c r="E7">
        <v>1673533.3068241</v>
      </c>
      <c r="F7">
        <v>1759752.3995099</v>
      </c>
      <c r="G7">
        <v>1790106.0881920001</v>
      </c>
      <c r="H7">
        <v>1795335.8239885001</v>
      </c>
      <c r="I7">
        <v>1790066.0140487</v>
      </c>
      <c r="J7">
        <v>1780089.5260238</v>
      </c>
      <c r="K7">
        <v>1767400.1659268001</v>
      </c>
      <c r="L7" s="1">
        <v>1754526.8093340001</v>
      </c>
      <c r="M7">
        <v>1741408.0428873</v>
      </c>
      <c r="N7">
        <v>1728515.3729594001</v>
      </c>
      <c r="O7">
        <v>1715865.2758138</v>
      </c>
      <c r="P7">
        <v>1703362.717408</v>
      </c>
      <c r="Q7">
        <v>1691455.1768882</v>
      </c>
      <c r="R7">
        <v>1679547.6363684</v>
      </c>
      <c r="S7">
        <v>1668074.4839295</v>
      </c>
      <c r="T7">
        <v>1657004.3893655001</v>
      </c>
      <c r="U7">
        <v>1645934.2948014999</v>
      </c>
      <c r="V7">
        <v>1635197.2992237001</v>
      </c>
      <c r="W7">
        <v>1625018.522957</v>
      </c>
      <c r="X7">
        <v>1614839.7466901999</v>
      </c>
      <c r="Y7">
        <v>1604660.9704235001</v>
      </c>
      <c r="Z7">
        <v>1595117.6584013</v>
      </c>
      <c r="AA7">
        <v>1585869.2373206001</v>
      </c>
    </row>
    <row r="8" spans="1:27">
      <c r="A8">
        <v>0.20300000000000001</v>
      </c>
      <c r="B8" s="1">
        <v>-1.1393873938162E-8</v>
      </c>
      <c r="C8">
        <v>678118.90965468006</v>
      </c>
      <c r="D8">
        <v>1168988.0707821001</v>
      </c>
      <c r="E8">
        <v>1461915.3868275001</v>
      </c>
      <c r="F8">
        <v>1631177.6168064</v>
      </c>
      <c r="G8">
        <v>1717424.1365979</v>
      </c>
      <c r="H8">
        <v>1755903.0284784001</v>
      </c>
      <c r="I8">
        <v>1769990.6509402001</v>
      </c>
      <c r="J8">
        <v>1771375.7302943999</v>
      </c>
      <c r="K8">
        <v>1763033.6946906999</v>
      </c>
      <c r="L8" s="1">
        <v>1753157.8861622999</v>
      </c>
      <c r="M8">
        <v>1741236.3702541001</v>
      </c>
      <c r="N8">
        <v>1729071.6568010999</v>
      </c>
      <c r="O8">
        <v>1716646.0233418001</v>
      </c>
      <c r="P8">
        <v>1704326.0486923</v>
      </c>
      <c r="Q8">
        <v>1692432.1918321999</v>
      </c>
      <c r="R8">
        <v>1680538.3349721001</v>
      </c>
      <c r="S8">
        <v>1669064.586846</v>
      </c>
      <c r="T8">
        <v>1657980.6471446999</v>
      </c>
      <c r="U8">
        <v>1646896.7074432999</v>
      </c>
      <c r="V8">
        <v>1636145.6159630001</v>
      </c>
      <c r="W8">
        <v>1625952.3235523</v>
      </c>
      <c r="X8">
        <v>1615759.0311416001</v>
      </c>
      <c r="Y8">
        <v>1605565.7387310001</v>
      </c>
      <c r="Z8">
        <v>1596008.7062575</v>
      </c>
      <c r="AA8">
        <v>1586746.9339715</v>
      </c>
    </row>
    <row r="9" spans="1:27">
      <c r="A9">
        <v>0.3</v>
      </c>
      <c r="B9" s="1">
        <v>-8.7110429752184992E-9</v>
      </c>
      <c r="C9">
        <v>534128.55769491999</v>
      </c>
      <c r="D9">
        <v>977222.52204378997</v>
      </c>
      <c r="E9">
        <v>1291570.397748</v>
      </c>
      <c r="F9">
        <v>1503102.8594203</v>
      </c>
      <c r="G9">
        <v>1630872.3498539999</v>
      </c>
      <c r="H9">
        <v>1701140.7627643</v>
      </c>
      <c r="I9">
        <v>1737417.5701967</v>
      </c>
      <c r="J9">
        <v>1754124.0974599</v>
      </c>
      <c r="K9">
        <v>1753046.6509489</v>
      </c>
      <c r="L9" s="1">
        <v>1748398.2447716999</v>
      </c>
      <c r="M9">
        <v>1738986.9832692</v>
      </c>
      <c r="N9">
        <v>1728420.0878673999</v>
      </c>
      <c r="O9">
        <v>1716613.3444050001</v>
      </c>
      <c r="P9">
        <v>1704807.2574578</v>
      </c>
      <c r="Q9">
        <v>1693003.8182101001</v>
      </c>
      <c r="R9">
        <v>1681200.3789623</v>
      </c>
      <c r="S9">
        <v>1669768.7019964999</v>
      </c>
      <c r="T9">
        <v>1658681.9739872001</v>
      </c>
      <c r="U9">
        <v>1647595.2459780001</v>
      </c>
      <c r="V9">
        <v>1636838.5296138001</v>
      </c>
      <c r="W9">
        <v>1626634.8586825</v>
      </c>
      <c r="X9">
        <v>1616431.1877512999</v>
      </c>
      <c r="Y9">
        <v>1606227.51682</v>
      </c>
      <c r="Z9">
        <v>1596660.5877441999</v>
      </c>
      <c r="AA9">
        <v>1587389.142493</v>
      </c>
    </row>
    <row r="10" spans="1:27">
      <c r="L10" s="1"/>
    </row>
    <row r="11" spans="1:27">
      <c r="L11" s="1"/>
    </row>
    <row r="12" spans="1:27">
      <c r="L12" s="1"/>
    </row>
    <row r="13" spans="1:27">
      <c r="A13" t="s">
        <v>80</v>
      </c>
      <c r="L13" s="1"/>
    </row>
    <row r="14" spans="1:27">
      <c r="A14" t="s">
        <v>30</v>
      </c>
      <c r="B14" t="s">
        <v>81</v>
      </c>
      <c r="C14" t="s">
        <v>82</v>
      </c>
      <c r="D14" t="s">
        <v>83</v>
      </c>
      <c r="E14" t="s">
        <v>84</v>
      </c>
      <c r="F14" t="s">
        <v>85</v>
      </c>
      <c r="G14" t="s">
        <v>86</v>
      </c>
      <c r="H14" t="s">
        <v>87</v>
      </c>
      <c r="I14" t="s">
        <v>88</v>
      </c>
      <c r="J14" t="s">
        <v>89</v>
      </c>
      <c r="K14" t="s">
        <v>90</v>
      </c>
      <c r="L14" s="1" t="s">
        <v>91</v>
      </c>
      <c r="M14" t="s">
        <v>92</v>
      </c>
      <c r="N14" t="s">
        <v>93</v>
      </c>
      <c r="O14" t="s">
        <v>94</v>
      </c>
      <c r="P14" t="s">
        <v>95</v>
      </c>
      <c r="Q14" t="s">
        <v>96</v>
      </c>
      <c r="R14" t="s">
        <v>97</v>
      </c>
      <c r="S14" t="s">
        <v>98</v>
      </c>
      <c r="T14" t="s">
        <v>99</v>
      </c>
      <c r="U14" t="s">
        <v>100</v>
      </c>
      <c r="V14" t="s">
        <v>101</v>
      </c>
      <c r="W14" t="s">
        <v>102</v>
      </c>
      <c r="X14" t="s">
        <v>103</v>
      </c>
      <c r="Y14" t="s">
        <v>104</v>
      </c>
      <c r="Z14" t="s">
        <v>105</v>
      </c>
      <c r="AA14" t="s">
        <v>106</v>
      </c>
    </row>
    <row r="15" spans="1:27">
      <c r="A15">
        <v>3.0000000000000001E-3</v>
      </c>
      <c r="B15" s="1">
        <v>-3.1650797693817998E-4</v>
      </c>
      <c r="C15">
        <v>-3.076762456975E-4</v>
      </c>
      <c r="D15">
        <v>-2.9840598423495999E-4</v>
      </c>
      <c r="E15">
        <v>-2.8951291583195001E-4</v>
      </c>
      <c r="F15">
        <v>-2.8094360401538997E-4</v>
      </c>
      <c r="G15">
        <v>-2.7270494786155001E-4</v>
      </c>
      <c r="H15">
        <v>-2.6478910015435999E-4</v>
      </c>
      <c r="I15">
        <v>-2.5716333741014001E-4</v>
      </c>
      <c r="J15">
        <v>-2.4976275198863998E-4</v>
      </c>
      <c r="K15">
        <v>-2.4274135707036E-4</v>
      </c>
      <c r="L15" s="1">
        <v>-2.3591327949948999E-4</v>
      </c>
      <c r="M15">
        <v>-2.2934304369767001E-4</v>
      </c>
      <c r="N15">
        <v>-2.2300649386072999E-4</v>
      </c>
      <c r="O15">
        <v>-2.1692065931561E-4</v>
      </c>
      <c r="P15">
        <v>-2.1093678319906E-4</v>
      </c>
      <c r="Q15">
        <v>-2.0536410138087999E-4</v>
      </c>
      <c r="R15" s="1">
        <v>-1.9979141956270001E-4</v>
      </c>
      <c r="S15" s="1">
        <v>-1.9449647803649001E-4</v>
      </c>
      <c r="T15" s="1">
        <v>-1.8945924480563001E-4</v>
      </c>
      <c r="U15" s="1">
        <v>-1.8442201157478001E-4</v>
      </c>
      <c r="V15" s="1">
        <v>-1.7959007133454001E-4</v>
      </c>
      <c r="W15" s="1">
        <v>-1.7510216850218999E-4</v>
      </c>
      <c r="X15" s="1">
        <v>-1.7061426566983E-4</v>
      </c>
      <c r="Y15" s="1">
        <v>-1.6612636283748001E-4</v>
      </c>
      <c r="Z15" s="1">
        <v>-1.6201621665079999E-4</v>
      </c>
      <c r="AA15" s="1">
        <v>-1.5808137067009999E-4</v>
      </c>
    </row>
    <row r="16" spans="1:27">
      <c r="A16">
        <v>0.10299999999999999</v>
      </c>
      <c r="B16">
        <v>-3.1379574651551001E-4</v>
      </c>
      <c r="C16">
        <v>-3.0664109630780003E-4</v>
      </c>
      <c r="D16">
        <v>-2.9848875018139001E-4</v>
      </c>
      <c r="E16">
        <v>-2.9006446758384998E-4</v>
      </c>
      <c r="F16">
        <v>-2.8169965738857999E-4</v>
      </c>
      <c r="G16">
        <v>-2.7353255932086002E-4</v>
      </c>
      <c r="H16">
        <v>-2.6562853376319002E-4</v>
      </c>
      <c r="I16">
        <v>-2.5798976788229001E-4</v>
      </c>
      <c r="J16">
        <v>-2.5056515729859002E-4</v>
      </c>
      <c r="K16">
        <v>-2.4351372033528E-4</v>
      </c>
      <c r="L16" s="1">
        <v>-2.3665543653774999E-4</v>
      </c>
      <c r="M16">
        <v>-2.3005477552797999E-4</v>
      </c>
      <c r="N16">
        <v>-2.2368868751302E-4</v>
      </c>
      <c r="O16">
        <v>-2.1757426646009E-4</v>
      </c>
      <c r="P16">
        <v>-2.1156230268109001E-4</v>
      </c>
      <c r="Q16">
        <v>-2.0596354502399E-4</v>
      </c>
      <c r="R16" s="1">
        <v>-2.0036478736688E-4</v>
      </c>
      <c r="S16" s="1">
        <v>-1.9504517613943E-4</v>
      </c>
      <c r="T16" s="1">
        <v>-1.8998457792743001E-4</v>
      </c>
      <c r="U16" s="1">
        <v>-1.8492397971543999E-4</v>
      </c>
      <c r="V16" s="1">
        <v>-1.8006971337596999E-4</v>
      </c>
      <c r="W16" s="1">
        <v>-1.7556122544022001E-4</v>
      </c>
      <c r="X16" s="1">
        <v>-1.7105273750446E-4</v>
      </c>
      <c r="Y16" s="1">
        <v>-1.6654424956870001E-4</v>
      </c>
      <c r="Z16" s="1">
        <v>-1.624154202647E-4</v>
      </c>
      <c r="AA16" s="1">
        <v>-1.5846277379455E-4</v>
      </c>
    </row>
    <row r="17" spans="1:27">
      <c r="A17">
        <v>0.20300000000000001</v>
      </c>
      <c r="B17" s="1">
        <v>-3.1224873303865001E-4</v>
      </c>
      <c r="C17">
        <v>-3.0546321577948002E-4</v>
      </c>
      <c r="D17">
        <v>-2.9791112537049002E-4</v>
      </c>
      <c r="E17">
        <v>-2.8994385333661E-4</v>
      </c>
      <c r="F17">
        <v>-2.8187497655765E-4</v>
      </c>
      <c r="G17">
        <v>-2.7387350463209999E-4</v>
      </c>
      <c r="H17">
        <v>-2.6605175015293999E-4</v>
      </c>
      <c r="I17">
        <v>-2.5844991028972002E-4</v>
      </c>
      <c r="J17">
        <v>-2.5103771358030001E-4</v>
      </c>
      <c r="K17">
        <v>-2.4397895309209001E-4</v>
      </c>
      <c r="L17" s="1">
        <v>-2.3711005389193999E-4</v>
      </c>
      <c r="M17">
        <v>-2.3049438685663999E-4</v>
      </c>
      <c r="N17">
        <v>-2.2411267109396E-4</v>
      </c>
      <c r="O17">
        <v>-2.1798195526456001E-4</v>
      </c>
      <c r="P17">
        <v>-2.1195388359158E-4</v>
      </c>
      <c r="Q17">
        <v>-2.0633977173018E-4</v>
      </c>
      <c r="R17">
        <v>-2.0072565986877999E-4</v>
      </c>
      <c r="S17" s="1">
        <v>-1.9539148055769E-4</v>
      </c>
      <c r="T17" s="1">
        <v>-1.9031704368384001E-4</v>
      </c>
      <c r="U17" s="1">
        <v>-1.8524260680999999E-4</v>
      </c>
      <c r="V17" s="1">
        <v>-1.8037510978429001E-4</v>
      </c>
      <c r="W17" s="1">
        <v>-1.7585441002975001E-4</v>
      </c>
      <c r="X17" s="1">
        <v>-1.7133371027522001E-4</v>
      </c>
      <c r="Y17" s="1">
        <v>-1.6681301052068001E-4</v>
      </c>
      <c r="Z17" s="1">
        <v>-1.6267308660952999E-4</v>
      </c>
      <c r="AA17" s="1">
        <v>-1.5870986398089999E-4</v>
      </c>
    </row>
    <row r="18" spans="1:27">
      <c r="A18">
        <v>0.3</v>
      </c>
      <c r="B18">
        <v>-3.1111393982592998E-4</v>
      </c>
      <c r="C18">
        <v>-3.0447178381812001E-4</v>
      </c>
      <c r="D18">
        <v>-2.9723850499469002E-4</v>
      </c>
      <c r="E18">
        <v>-2.8960084706331E-4</v>
      </c>
      <c r="F18">
        <v>-2.8179899590797999E-4</v>
      </c>
      <c r="G18">
        <v>-2.7398301681372998E-4</v>
      </c>
      <c r="H18">
        <v>-2.6627624063862998E-4</v>
      </c>
      <c r="I18">
        <v>-2.5874192571369E-4</v>
      </c>
      <c r="J18">
        <v>-2.5136796722657998E-4</v>
      </c>
      <c r="K18">
        <v>-2.4431823746560999E-4</v>
      </c>
      <c r="L18" s="1">
        <v>-2.3745194063102E-4</v>
      </c>
      <c r="M18">
        <v>-2.3083030197574E-4</v>
      </c>
      <c r="N18">
        <v>-2.24440254348E-4</v>
      </c>
      <c r="O18">
        <v>-2.1829867441101999E-4</v>
      </c>
      <c r="P18">
        <v>-2.1225964664078E-4</v>
      </c>
      <c r="Q18">
        <v>-2.0663420769147001E-4</v>
      </c>
      <c r="R18">
        <v>-2.0100876874215999E-4</v>
      </c>
      <c r="S18" s="1">
        <v>-1.9566373631159999E-4</v>
      </c>
      <c r="T18" s="1">
        <v>-1.9057888610180001E-4</v>
      </c>
      <c r="U18" s="1">
        <v>-1.8549403589200001E-4</v>
      </c>
      <c r="V18" s="1">
        <v>-1.8061657300793001E-4</v>
      </c>
      <c r="W18" s="1">
        <v>-1.7608665729416999E-4</v>
      </c>
      <c r="X18" s="1">
        <v>-1.7155674158040999E-4</v>
      </c>
      <c r="Y18" s="1">
        <v>-1.6702682586664999E-4</v>
      </c>
      <c r="Z18" s="1">
        <v>-1.6287852308303E-4</v>
      </c>
      <c r="AA18" s="1">
        <v>-1.5890731003698999E-4</v>
      </c>
    </row>
    <row r="19" spans="1:27">
      <c r="L19" s="1"/>
    </row>
    <row r="20" spans="1:27">
      <c r="L20" s="1"/>
    </row>
    <row r="21" spans="1:27">
      <c r="A21" t="s">
        <v>110</v>
      </c>
      <c r="L21" s="1"/>
    </row>
    <row r="22" spans="1:27">
      <c r="A22" t="s">
        <v>30</v>
      </c>
      <c r="B22" t="s">
        <v>111</v>
      </c>
      <c r="C22" t="s">
        <v>112</v>
      </c>
      <c r="D22" t="s">
        <v>113</v>
      </c>
      <c r="E22" t="s">
        <v>114</v>
      </c>
      <c r="F22" t="s">
        <v>115</v>
      </c>
      <c r="G22" t="s">
        <v>116</v>
      </c>
      <c r="H22" t="s">
        <v>117</v>
      </c>
      <c r="I22" t="s">
        <v>118</v>
      </c>
      <c r="J22" t="s">
        <v>119</v>
      </c>
      <c r="K22" t="s">
        <v>120</v>
      </c>
      <c r="L22" s="1" t="s">
        <v>121</v>
      </c>
      <c r="M22" t="s">
        <v>122</v>
      </c>
      <c r="N22" t="s">
        <v>123</v>
      </c>
      <c r="O22" t="s">
        <v>124</v>
      </c>
      <c r="P22" t="s">
        <v>125</v>
      </c>
      <c r="Q22" t="s">
        <v>126</v>
      </c>
      <c r="R22" t="s">
        <v>127</v>
      </c>
      <c r="S22" t="s">
        <v>128</v>
      </c>
      <c r="T22" t="s">
        <v>129</v>
      </c>
      <c r="U22" t="s">
        <v>130</v>
      </c>
      <c r="V22" t="s">
        <v>131</v>
      </c>
      <c r="W22" t="s">
        <v>132</v>
      </c>
      <c r="X22" t="s">
        <v>133</v>
      </c>
      <c r="Y22" t="s">
        <v>134</v>
      </c>
      <c r="Z22" t="s">
        <v>135</v>
      </c>
      <c r="AA22" t="s">
        <v>136</v>
      </c>
    </row>
    <row r="23" spans="1:27">
      <c r="A23">
        <v>3.0000000000000001E-3</v>
      </c>
      <c r="B23">
        <v>-9251746.8159442991</v>
      </c>
      <c r="C23">
        <v>-9765672.8364128992</v>
      </c>
      <c r="D23">
        <v>-9633192.5246828999</v>
      </c>
      <c r="E23">
        <v>-9428679.3311668001</v>
      </c>
      <c r="F23">
        <v>-9304598.6556576006</v>
      </c>
      <c r="G23">
        <v>-9164190.9542872999</v>
      </c>
      <c r="H23">
        <v>-9006231.4514809009</v>
      </c>
      <c r="I23">
        <v>-8829707.8066376001</v>
      </c>
      <c r="J23">
        <v>-8633933.1392882001</v>
      </c>
      <c r="K23">
        <v>-8633933.1392882001</v>
      </c>
      <c r="L23" s="1">
        <v>-8418673.9862031005</v>
      </c>
      <c r="M23">
        <v>-8418673.9862031005</v>
      </c>
      <c r="N23">
        <v>-8184285.5158778997</v>
      </c>
      <c r="O23">
        <v>-8184285.5158778997</v>
      </c>
      <c r="P23">
        <v>-7931841.1297271997</v>
      </c>
      <c r="Q23">
        <v>-7931841.1297271997</v>
      </c>
      <c r="R23">
        <v>-7931841.1297271997</v>
      </c>
      <c r="S23">
        <v>-7663238.5306785004</v>
      </c>
      <c r="T23">
        <v>-7663238.5306785004</v>
      </c>
      <c r="U23">
        <v>-7663238.5306785004</v>
      </c>
      <c r="V23">
        <v>-7381260.3594672997</v>
      </c>
      <c r="W23">
        <v>-7381260.3594672997</v>
      </c>
      <c r="X23">
        <v>-7381260.3594672997</v>
      </c>
      <c r="Y23">
        <v>-7381260.3594672997</v>
      </c>
      <c r="Z23">
        <v>-7089566.3569128001</v>
      </c>
      <c r="AA23">
        <v>-7089566.3569128001</v>
      </c>
    </row>
    <row r="24" spans="1:27">
      <c r="A24">
        <v>0.10299999999999999</v>
      </c>
      <c r="B24">
        <v>-8956026.6370272003</v>
      </c>
      <c r="C24">
        <v>-9227761.6876321007</v>
      </c>
      <c r="D24">
        <v>-9373242.4808341004</v>
      </c>
      <c r="E24">
        <v>-9346123.5125645008</v>
      </c>
      <c r="F24">
        <v>-9269998.4752733</v>
      </c>
      <c r="G24">
        <v>-9157621.862977</v>
      </c>
      <c r="H24">
        <v>-9013984.1984519996</v>
      </c>
      <c r="I24">
        <v>-8843519.8060097992</v>
      </c>
      <c r="J24">
        <v>-8649523.4800608009</v>
      </c>
      <c r="K24">
        <v>-8649523.4800608009</v>
      </c>
      <c r="L24" s="1">
        <v>-8434171.8174064998</v>
      </c>
      <c r="M24">
        <v>-8434171.8174064998</v>
      </c>
      <c r="N24">
        <v>-8199004.8795915004</v>
      </c>
      <c r="O24">
        <v>-8199004.8795915004</v>
      </c>
      <c r="P24">
        <v>-7945556.9920845004</v>
      </c>
      <c r="Q24">
        <v>-7945556.9920845004</v>
      </c>
      <c r="R24">
        <v>-7945556.9920845004</v>
      </c>
      <c r="S24">
        <v>-7675866.3127544001</v>
      </c>
      <c r="T24">
        <v>-7675866.3127544001</v>
      </c>
      <c r="U24">
        <v>-7675866.3127544001</v>
      </c>
      <c r="V24">
        <v>-7392755.1807882003</v>
      </c>
      <c r="W24">
        <v>-7392755.1807882003</v>
      </c>
      <c r="X24">
        <v>-7392755.1807882003</v>
      </c>
      <c r="Y24">
        <v>-7392755.1807882003</v>
      </c>
      <c r="Z24">
        <v>-7099903.9938420001</v>
      </c>
      <c r="AA24">
        <v>-7099903.9938420001</v>
      </c>
    </row>
    <row r="25" spans="1:27">
      <c r="A25">
        <v>0.20300000000000001</v>
      </c>
      <c r="B25">
        <v>-8921497.5688467994</v>
      </c>
      <c r="C25">
        <v>-9070483.3875999991</v>
      </c>
      <c r="D25">
        <v>-9201955.4157816004</v>
      </c>
      <c r="E25">
        <v>-9239065.4119683001</v>
      </c>
      <c r="F25">
        <v>-9201244.4269169997</v>
      </c>
      <c r="G25">
        <v>-9121111.5411901996</v>
      </c>
      <c r="H25">
        <v>-9000237.9747522008</v>
      </c>
      <c r="I25">
        <v>-8843154.9129597992</v>
      </c>
      <c r="J25">
        <v>-8655489.6978853997</v>
      </c>
      <c r="K25">
        <v>-8655489.6978853997</v>
      </c>
      <c r="L25" s="1">
        <v>-8442309.0633693002</v>
      </c>
      <c r="M25">
        <v>-8442309.0633693002</v>
      </c>
      <c r="N25">
        <v>-8207395.1487731999</v>
      </c>
      <c r="O25">
        <v>-8207395.1487731999</v>
      </c>
      <c r="P25">
        <v>-7953521.7321640998</v>
      </c>
      <c r="Q25">
        <v>-7953521.7321640998</v>
      </c>
      <c r="R25">
        <v>-7953521.7321640998</v>
      </c>
      <c r="S25">
        <v>-7683219.8227986004</v>
      </c>
      <c r="T25">
        <v>-7683219.8227986004</v>
      </c>
      <c r="U25">
        <v>-7683219.8227986004</v>
      </c>
      <c r="V25">
        <v>-7399450.3829725999</v>
      </c>
      <c r="W25">
        <v>-7399450.3829725999</v>
      </c>
      <c r="X25">
        <v>-7399450.3829725999</v>
      </c>
      <c r="Y25">
        <v>-7399450.3829725999</v>
      </c>
      <c r="Z25">
        <v>-7105925.2442327999</v>
      </c>
      <c r="AA25">
        <v>-7105925.2442327999</v>
      </c>
    </row>
    <row r="26" spans="1:27">
      <c r="A26">
        <v>0.3</v>
      </c>
      <c r="B26">
        <v>-8911892.1840707995</v>
      </c>
      <c r="C26">
        <v>-9006748.0112258997</v>
      </c>
      <c r="D26">
        <v>-9104109.3387944009</v>
      </c>
      <c r="E26">
        <v>-9151057.1202974003</v>
      </c>
      <c r="F26">
        <v>-9132447.8387366999</v>
      </c>
      <c r="G26">
        <v>-9075040.1997401007</v>
      </c>
      <c r="H26">
        <v>-8975170.6029125005</v>
      </c>
      <c r="I26">
        <v>-8833795.1630693991</v>
      </c>
      <c r="J26">
        <v>-8655574.3072590008</v>
      </c>
      <c r="K26">
        <v>-8655574.3072590008</v>
      </c>
      <c r="L26" s="1">
        <v>-8446775.5808061995</v>
      </c>
      <c r="M26">
        <v>-8446775.5808061995</v>
      </c>
      <c r="N26">
        <v>-8213223.6182319997</v>
      </c>
      <c r="O26">
        <v>-8213223.6182319997</v>
      </c>
      <c r="P26">
        <v>-7959382.0630521998</v>
      </c>
      <c r="Q26">
        <v>-7959382.0630521998</v>
      </c>
      <c r="R26">
        <v>-7959382.0630521998</v>
      </c>
      <c r="S26">
        <v>-7688691.0325851999</v>
      </c>
      <c r="T26">
        <v>-7688691.0325851999</v>
      </c>
      <c r="U26">
        <v>-7688691.0325851999</v>
      </c>
      <c r="V26">
        <v>-7404437.6343601001</v>
      </c>
      <c r="W26">
        <v>-7404437.6343601001</v>
      </c>
      <c r="X26">
        <v>-7404437.6343601001</v>
      </c>
      <c r="Y26">
        <v>-7404437.6343601001</v>
      </c>
      <c r="Z26">
        <v>-7110410.5747501003</v>
      </c>
      <c r="AA26">
        <v>-7110410.5747501003</v>
      </c>
    </row>
    <row r="27" spans="1:27">
      <c r="L27" s="1"/>
    </row>
    <row r="28" spans="1:27">
      <c r="L28" s="1"/>
    </row>
    <row r="29" spans="1:27">
      <c r="L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expected003_r_0</vt:lpstr>
      <vt:lpstr>expected3_r_0</vt:lpstr>
      <vt:lpstr>moose_lowres</vt:lpstr>
      <vt:lpstr>moose_highres</vt:lpstr>
      <vt:lpstr>comparison_p_lowres</vt:lpstr>
      <vt:lpstr>comparison_p</vt:lpstr>
      <vt:lpstr>comparison_s_lowres</vt:lpstr>
      <vt:lpstr>comparison_s</vt:lpstr>
      <vt:lpstr>comparison_t_lowres</vt:lpstr>
      <vt:lpstr>comparison_t</vt:lpstr>
      <vt:lpstr>moose_highres!borehole</vt:lpstr>
      <vt:lpstr>moose_lowres!borehole</vt:lpstr>
      <vt:lpstr>moose_highres!borehole_s</vt:lpstr>
      <vt:lpstr>moose_lowres!borehole_s</vt:lpstr>
      <vt:lpstr>moose_highres!borehole_t</vt:lpstr>
      <vt:lpstr>moose_lowres!borehole_t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(Energy, Pullenvale)</dc:creator>
  <cp:lastModifiedBy>Wilkins, Andy (Energy, Pullenvale)</cp:lastModifiedBy>
  <dcterms:created xsi:type="dcterms:W3CDTF">2015-04-21T01:49:59Z</dcterms:created>
  <dcterms:modified xsi:type="dcterms:W3CDTF">2015-04-29T00:57:05Z</dcterms:modified>
</cp:coreProperties>
</file>