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24" windowWidth="22020" windowHeight="11904"/>
  </bookViews>
  <sheets>
    <sheet name="Chart1" sheetId="4" r:id="rId1"/>
    <sheet name="small_deform7" sheetId="5" r:id="rId2"/>
    <sheet name="expected" sheetId="2" r:id="rId3"/>
  </sheets>
  <definedNames>
    <definedName name="small_deform5" localSheetId="1">small_deform7!$C$3:$K$14</definedName>
  </definedNames>
  <calcPr calcId="125725"/>
</workbook>
</file>

<file path=xl/calcChain.xml><?xml version="1.0" encoding="utf-8"?>
<calcChain xmlns="http://schemas.openxmlformats.org/spreadsheetml/2006/main">
  <c r="M10" i="2"/>
  <c r="M11" s="1"/>
  <c r="N9"/>
  <c r="O9" s="1"/>
  <c r="P9" s="1"/>
  <c r="Q9" s="1"/>
  <c r="E4"/>
  <c r="J10"/>
  <c r="K10" s="1"/>
  <c r="K9"/>
  <c r="O14" i="5"/>
  <c r="N14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N10" i="2" l="1"/>
  <c r="O10" s="1"/>
  <c r="P10" s="1"/>
  <c r="Q10" s="1"/>
  <c r="M12"/>
  <c r="N11"/>
  <c r="O11" s="1"/>
  <c r="P11" s="1"/>
  <c r="Q11" s="1"/>
  <c r="J11"/>
  <c r="K11" s="1"/>
  <c r="J12"/>
  <c r="M13" l="1"/>
  <c r="N12"/>
  <c r="O12" s="1"/>
  <c r="P12" s="1"/>
  <c r="Q12" s="1"/>
  <c r="J13"/>
  <c r="K12"/>
  <c r="M14" l="1"/>
  <c r="N13"/>
  <c r="O13" s="1"/>
  <c r="P13" s="1"/>
  <c r="Q13" s="1"/>
  <c r="J14"/>
  <c r="K13"/>
  <c r="M15" l="1"/>
  <c r="N14"/>
  <c r="O14" s="1"/>
  <c r="P14" s="1"/>
  <c r="Q14" s="1"/>
  <c r="J15"/>
  <c r="K14"/>
  <c r="M16" l="1"/>
  <c r="N15"/>
  <c r="O15" s="1"/>
  <c r="P15" s="1"/>
  <c r="Q15" s="1"/>
  <c r="K15"/>
  <c r="J16"/>
  <c r="M17" l="1"/>
  <c r="N16"/>
  <c r="O16" s="1"/>
  <c r="P16" s="1"/>
  <c r="Q16" s="1"/>
  <c r="K16"/>
  <c r="J17"/>
  <c r="M18" l="1"/>
  <c r="N17"/>
  <c r="O17" s="1"/>
  <c r="P17" s="1"/>
  <c r="Q17" s="1"/>
  <c r="K17"/>
  <c r="J18"/>
  <c r="M19" l="1"/>
  <c r="N18"/>
  <c r="O18" s="1"/>
  <c r="P18" s="1"/>
  <c r="Q18" s="1"/>
  <c r="J19"/>
  <c r="K18"/>
  <c r="M20" l="1"/>
  <c r="N19"/>
  <c r="O19" s="1"/>
  <c r="P19" s="1"/>
  <c r="Q19" s="1"/>
  <c r="J20"/>
  <c r="K19"/>
  <c r="M21" l="1"/>
  <c r="N20"/>
  <c r="O20" s="1"/>
  <c r="P20" s="1"/>
  <c r="Q20" s="1"/>
  <c r="J21"/>
  <c r="K20"/>
  <c r="M22" l="1"/>
  <c r="N21"/>
  <c r="O21" s="1"/>
  <c r="P21" s="1"/>
  <c r="Q21" s="1"/>
  <c r="J22"/>
  <c r="K21"/>
  <c r="M23" l="1"/>
  <c r="N22"/>
  <c r="O22" s="1"/>
  <c r="P22" s="1"/>
  <c r="Q22" s="1"/>
  <c r="K22"/>
  <c r="J23"/>
  <c r="M24" l="1"/>
  <c r="N23"/>
  <c r="O23" s="1"/>
  <c r="P23" s="1"/>
  <c r="Q23" s="1"/>
  <c r="K23"/>
  <c r="J24"/>
  <c r="M25" l="1"/>
  <c r="N24"/>
  <c r="O24" s="1"/>
  <c r="P24" s="1"/>
  <c r="Q24" s="1"/>
  <c r="J25"/>
  <c r="K24"/>
  <c r="M26" l="1"/>
  <c r="N25"/>
  <c r="O25" s="1"/>
  <c r="P25" s="1"/>
  <c r="Q25" s="1"/>
  <c r="J26"/>
  <c r="K25"/>
  <c r="M27" l="1"/>
  <c r="N26"/>
  <c r="O26" s="1"/>
  <c r="P26" s="1"/>
  <c r="Q26" s="1"/>
  <c r="J27"/>
  <c r="K26"/>
  <c r="M28" l="1"/>
  <c r="N27"/>
  <c r="O27" s="1"/>
  <c r="P27" s="1"/>
  <c r="Q27" s="1"/>
  <c r="K27"/>
  <c r="J28"/>
  <c r="M29" l="1"/>
  <c r="N28"/>
  <c r="O28" s="1"/>
  <c r="P28" s="1"/>
  <c r="Q28" s="1"/>
  <c r="J29"/>
  <c r="K28"/>
  <c r="M30" l="1"/>
  <c r="N29"/>
  <c r="O29" s="1"/>
  <c r="P29" s="1"/>
  <c r="Q29" s="1"/>
  <c r="J30"/>
  <c r="K29"/>
  <c r="M31" l="1"/>
  <c r="N30"/>
  <c r="O30" s="1"/>
  <c r="P30" s="1"/>
  <c r="Q30" s="1"/>
  <c r="K30"/>
  <c r="J31"/>
  <c r="M32" l="1"/>
  <c r="N31"/>
  <c r="O31" s="1"/>
  <c r="P31" s="1"/>
  <c r="Q31" s="1"/>
  <c r="J32"/>
  <c r="K31"/>
  <c r="M33" l="1"/>
  <c r="N32"/>
  <c r="O32" s="1"/>
  <c r="P32" s="1"/>
  <c r="Q32" s="1"/>
  <c r="J33"/>
  <c r="K32"/>
  <c r="M34" l="1"/>
  <c r="N33"/>
  <c r="O33" s="1"/>
  <c r="P33" s="1"/>
  <c r="Q33" s="1"/>
  <c r="J34"/>
  <c r="K33"/>
  <c r="M35" l="1"/>
  <c r="N34"/>
  <c r="O34" s="1"/>
  <c r="P34" s="1"/>
  <c r="Q34" s="1"/>
  <c r="K34"/>
  <c r="J35"/>
  <c r="M36" l="1"/>
  <c r="N35"/>
  <c r="O35" s="1"/>
  <c r="P35" s="1"/>
  <c r="Q35" s="1"/>
  <c r="J36"/>
  <c r="K35"/>
  <c r="M37" l="1"/>
  <c r="N36"/>
  <c r="O36" s="1"/>
  <c r="P36" s="1"/>
  <c r="Q36" s="1"/>
  <c r="J37"/>
  <c r="K36"/>
  <c r="M38" l="1"/>
  <c r="N37"/>
  <c r="O37" s="1"/>
  <c r="P37" s="1"/>
  <c r="Q37" s="1"/>
  <c r="J38"/>
  <c r="K37"/>
  <c r="M39" l="1"/>
  <c r="N38"/>
  <c r="O38" s="1"/>
  <c r="P38" s="1"/>
  <c r="Q38" s="1"/>
  <c r="J39"/>
  <c r="K38"/>
  <c r="N39" l="1"/>
  <c r="O39" s="1"/>
  <c r="P39" s="1"/>
  <c r="Q39" s="1"/>
  <c r="M40"/>
  <c r="J40"/>
  <c r="K39"/>
  <c r="N40" l="1"/>
  <c r="O40" s="1"/>
  <c r="P40" s="1"/>
  <c r="Q40" s="1"/>
  <c r="M41"/>
  <c r="J41"/>
  <c r="K40"/>
  <c r="N41" l="1"/>
  <c r="O41" s="1"/>
  <c r="P41" s="1"/>
  <c r="Q41" s="1"/>
  <c r="M42"/>
  <c r="J42"/>
  <c r="K42" s="1"/>
  <c r="K41"/>
  <c r="N42" l="1"/>
  <c r="O42" s="1"/>
  <c r="P42" s="1"/>
  <c r="Q42" s="1"/>
  <c r="M43"/>
  <c r="N43" l="1"/>
  <c r="O43" s="1"/>
  <c r="P43" s="1"/>
  <c r="Q43" s="1"/>
  <c r="M44"/>
  <c r="N44" l="1"/>
  <c r="O44" s="1"/>
  <c r="P44" s="1"/>
  <c r="Q44" s="1"/>
  <c r="M45"/>
  <c r="N45" l="1"/>
  <c r="O45" s="1"/>
  <c r="P45" s="1"/>
  <c r="Q45" s="1"/>
  <c r="M46"/>
  <c r="N46" l="1"/>
  <c r="O46" s="1"/>
  <c r="P46" s="1"/>
  <c r="Q46" s="1"/>
  <c r="M47"/>
  <c r="N47" l="1"/>
  <c r="O47" s="1"/>
  <c r="P47" s="1"/>
  <c r="Q47" s="1"/>
  <c r="M48"/>
  <c r="N48" l="1"/>
  <c r="O48" s="1"/>
  <c r="P48" s="1"/>
  <c r="Q48" s="1"/>
  <c r="M49"/>
  <c r="N49" l="1"/>
  <c r="O49" s="1"/>
  <c r="P49" s="1"/>
  <c r="Q49" s="1"/>
  <c r="M50"/>
  <c r="N50" l="1"/>
  <c r="O50" s="1"/>
  <c r="P50" s="1"/>
  <c r="Q50" s="1"/>
  <c r="M51"/>
  <c r="N51" l="1"/>
  <c r="O51" s="1"/>
  <c r="P51" s="1"/>
  <c r="Q51" s="1"/>
  <c r="M52"/>
  <c r="N52" l="1"/>
  <c r="O52" s="1"/>
  <c r="P52" s="1"/>
  <c r="Q52" s="1"/>
  <c r="M53"/>
  <c r="N53" l="1"/>
  <c r="O53" s="1"/>
  <c r="P53" s="1"/>
  <c r="Q53" s="1"/>
  <c r="M54"/>
  <c r="N54" l="1"/>
  <c r="O54" s="1"/>
  <c r="P54" s="1"/>
  <c r="Q54" s="1"/>
  <c r="M55"/>
  <c r="N55" l="1"/>
  <c r="O55" s="1"/>
  <c r="P55" s="1"/>
  <c r="Q55" s="1"/>
  <c r="M56"/>
  <c r="N56" l="1"/>
  <c r="O56" s="1"/>
  <c r="P56" s="1"/>
  <c r="Q56" s="1"/>
  <c r="M57"/>
  <c r="N57" l="1"/>
  <c r="O57" s="1"/>
  <c r="P57" s="1"/>
  <c r="Q57" s="1"/>
  <c r="M58"/>
  <c r="N58" l="1"/>
  <c r="O58" s="1"/>
  <c r="P58" s="1"/>
  <c r="Q58" s="1"/>
  <c r="M59"/>
  <c r="N59" l="1"/>
  <c r="O59" s="1"/>
  <c r="P59" s="1"/>
  <c r="Q59" s="1"/>
  <c r="M60"/>
  <c r="N60" l="1"/>
  <c r="O60" s="1"/>
  <c r="P60" s="1"/>
  <c r="Q60" s="1"/>
  <c r="M61"/>
  <c r="N61" l="1"/>
  <c r="O61" s="1"/>
  <c r="P61" s="1"/>
  <c r="Q61" s="1"/>
  <c r="M62"/>
  <c r="N62" l="1"/>
  <c r="O62" s="1"/>
  <c r="P62" s="1"/>
  <c r="Q62" s="1"/>
  <c r="M63"/>
  <c r="N63" l="1"/>
  <c r="O63" s="1"/>
  <c r="P63" s="1"/>
  <c r="Q63" s="1"/>
  <c r="M64"/>
  <c r="N64" l="1"/>
  <c r="O64" s="1"/>
  <c r="P64" s="1"/>
  <c r="Q64" s="1"/>
  <c r="M65"/>
  <c r="N65" l="1"/>
  <c r="O65" s="1"/>
  <c r="P65" s="1"/>
  <c r="Q65" s="1"/>
  <c r="M66"/>
  <c r="N66" l="1"/>
  <c r="O66" s="1"/>
  <c r="P66" s="1"/>
  <c r="Q66" s="1"/>
  <c r="M67"/>
  <c r="N67" l="1"/>
  <c r="O67" s="1"/>
  <c r="P67" s="1"/>
  <c r="Q67" s="1"/>
  <c r="M68"/>
  <c r="N68" l="1"/>
  <c r="O68" s="1"/>
  <c r="P68" s="1"/>
  <c r="Q68" s="1"/>
  <c r="M69"/>
  <c r="N69" l="1"/>
  <c r="O69" s="1"/>
  <c r="P69" s="1"/>
  <c r="Q69" s="1"/>
  <c r="M70"/>
  <c r="N70" l="1"/>
  <c r="O70" s="1"/>
  <c r="P70" s="1"/>
  <c r="Q70" s="1"/>
  <c r="M71"/>
  <c r="N71" l="1"/>
  <c r="O71" s="1"/>
  <c r="P71" s="1"/>
  <c r="Q71" s="1"/>
  <c r="M72"/>
  <c r="N72" l="1"/>
  <c r="O72" s="1"/>
  <c r="P72" s="1"/>
  <c r="Q72" s="1"/>
  <c r="M73"/>
  <c r="N73" l="1"/>
  <c r="O73" s="1"/>
  <c r="P73" s="1"/>
  <c r="Q73" s="1"/>
  <c r="M74"/>
  <c r="N74" l="1"/>
  <c r="O74" s="1"/>
  <c r="P74" s="1"/>
  <c r="Q74" s="1"/>
  <c r="M75"/>
  <c r="N75" l="1"/>
  <c r="O75" s="1"/>
  <c r="P75" s="1"/>
  <c r="Q75" s="1"/>
  <c r="M76"/>
  <c r="N76" l="1"/>
  <c r="O76" s="1"/>
  <c r="P76" s="1"/>
  <c r="Q76" s="1"/>
  <c r="M77"/>
  <c r="N77" l="1"/>
  <c r="O77" s="1"/>
  <c r="P77" s="1"/>
  <c r="Q77" s="1"/>
  <c r="M78"/>
  <c r="N78" l="1"/>
  <c r="O78" s="1"/>
  <c r="P78" s="1"/>
  <c r="Q78" s="1"/>
  <c r="M79"/>
  <c r="N79" l="1"/>
  <c r="O79" s="1"/>
  <c r="P79" s="1"/>
  <c r="Q79" s="1"/>
  <c r="M80"/>
  <c r="N80" l="1"/>
  <c r="O80" s="1"/>
  <c r="P80" s="1"/>
  <c r="Q80" s="1"/>
  <c r="M81"/>
  <c r="N81" l="1"/>
  <c r="O81" s="1"/>
  <c r="P81" s="1"/>
  <c r="Q81" s="1"/>
  <c r="M82"/>
  <c r="N82" l="1"/>
  <c r="O82" s="1"/>
  <c r="P82" s="1"/>
  <c r="Q82" s="1"/>
  <c r="M83"/>
  <c r="N83" l="1"/>
  <c r="O83" s="1"/>
  <c r="P83" s="1"/>
  <c r="Q83" s="1"/>
  <c r="M84"/>
  <c r="N84" l="1"/>
  <c r="O84" s="1"/>
  <c r="P84" s="1"/>
  <c r="Q84" s="1"/>
  <c r="M85"/>
  <c r="N85" l="1"/>
  <c r="O85" s="1"/>
  <c r="P85" s="1"/>
  <c r="Q85" s="1"/>
  <c r="M86"/>
  <c r="N86" l="1"/>
  <c r="O86" s="1"/>
  <c r="P86" s="1"/>
  <c r="Q86" s="1"/>
  <c r="M87"/>
  <c r="N87" l="1"/>
  <c r="O87" s="1"/>
  <c r="P87" s="1"/>
  <c r="Q87" s="1"/>
  <c r="M88"/>
  <c r="N88" l="1"/>
  <c r="O88" s="1"/>
  <c r="P88" s="1"/>
  <c r="Q88" s="1"/>
  <c r="M89"/>
  <c r="N89" l="1"/>
  <c r="O89" s="1"/>
  <c r="P89" s="1"/>
  <c r="Q89" s="1"/>
  <c r="M90"/>
  <c r="N90" l="1"/>
  <c r="O90" s="1"/>
  <c r="P90" s="1"/>
  <c r="Q90" s="1"/>
  <c r="M91"/>
  <c r="N91" l="1"/>
  <c r="O91" s="1"/>
  <c r="P91" s="1"/>
  <c r="Q91" s="1"/>
</calcChain>
</file>

<file path=xl/connections.xml><?xml version="1.0" encoding="utf-8"?>
<connections xmlns="http://schemas.openxmlformats.org/spreadsheetml/2006/main">
  <connection id="1" name="small_deform51" type="6" refreshedVersion="3" background="1" saveData="1">
    <textPr codePage="850" sourceFile="L:\moose\projects_andy\moose\modules\tensor_mechanics\tests\tensile\small_deform7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<sst xmlns="http://schemas.openxmlformats.org/spreadsheetml/2006/main" count="28" uniqueCount="24">
  <si>
    <t>time</t>
  </si>
  <si>
    <t>f</t>
  </si>
  <si>
    <t>s_xx</t>
  </si>
  <si>
    <t>s_xy</t>
  </si>
  <si>
    <t>s_xz</t>
  </si>
  <si>
    <t>s_yy</t>
  </si>
  <si>
    <t>s_yz</t>
  </si>
  <si>
    <t>s_zz</t>
  </si>
  <si>
    <t>mean</t>
  </si>
  <si>
    <t>bar</t>
  </si>
  <si>
    <t>A+B+C</t>
  </si>
  <si>
    <t>tensile</t>
  </si>
  <si>
    <t>smoother</t>
  </si>
  <si>
    <t>Smoothed</t>
  </si>
  <si>
    <t>Unsmoothed</t>
  </si>
  <si>
    <t>WITH LODE = -30degrees</t>
  </si>
  <si>
    <t>iter</t>
  </si>
  <si>
    <t>K-squared</t>
  </si>
  <si>
    <t>at LODE=-30deg</t>
  </si>
  <si>
    <t>cap_start</t>
  </si>
  <si>
    <t>cap_rate</t>
  </si>
  <si>
    <t>x</t>
  </si>
  <si>
    <t>p</t>
  </si>
  <si>
    <t>smoother2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</si>
</sst>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Tensile yield function with cap smoothing, Lode angle = -30deg</a:t>
            </a:r>
          </a:p>
          <a:p>
            <a:pPr>
              <a:defRPr/>
            </a:pPr>
            <a:r>
              <a:rPr lang="en-AU" sz="1200" baseline="0"/>
              <a:t>Tensile strength = 1, tip_smoother = 0.0, cap_start = -0.5, cap_rate = 2.0</a:t>
            </a:r>
          </a:p>
        </c:rich>
      </c:tx>
      <c:layout/>
    </c:title>
    <c:plotArea>
      <c:layout/>
      <c:scatterChart>
        <c:scatterStyle val="lineMarker"/>
        <c:ser>
          <c:idx val="4"/>
          <c:order val="0"/>
          <c:tx>
            <c:v>Unsmoothed</c:v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expected!$K$9:$K$42</c:f>
              <c:numCache>
                <c:formatCode>General</c:formatCode>
                <c:ptCount val="34"/>
                <c:pt idx="0">
                  <c:v>1</c:v>
                </c:pt>
                <c:pt idx="1">
                  <c:v>0.88452994616207481</c:v>
                </c:pt>
                <c:pt idx="2">
                  <c:v>0.76905989232414973</c:v>
                </c:pt>
                <c:pt idx="3">
                  <c:v>0.65358983848622443</c:v>
                </c:pt>
                <c:pt idx="4">
                  <c:v>0.53811978464829946</c:v>
                </c:pt>
                <c:pt idx="5">
                  <c:v>0.42264973081037427</c:v>
                </c:pt>
                <c:pt idx="6">
                  <c:v>0.30717967697244919</c:v>
                </c:pt>
                <c:pt idx="7">
                  <c:v>0.191709623134524</c:v>
                </c:pt>
                <c:pt idx="8">
                  <c:v>7.6239569296598919E-2</c:v>
                </c:pt>
                <c:pt idx="9">
                  <c:v>-3.9230484541326271E-2</c:v>
                </c:pt>
                <c:pt idx="10">
                  <c:v>-0.15470053837925124</c:v>
                </c:pt>
                <c:pt idx="11">
                  <c:v>-0.27017059221717643</c:v>
                </c:pt>
                <c:pt idx="12">
                  <c:v>-0.38564064605510162</c:v>
                </c:pt>
                <c:pt idx="13">
                  <c:v>-0.50111069989302703</c:v>
                </c:pt>
                <c:pt idx="14">
                  <c:v>-0.61658075373095222</c:v>
                </c:pt>
                <c:pt idx="15">
                  <c:v>-0.73205080756887742</c:v>
                </c:pt>
                <c:pt idx="16">
                  <c:v>-0.84752086140680261</c:v>
                </c:pt>
                <c:pt idx="17">
                  <c:v>-0.96299091524472802</c:v>
                </c:pt>
                <c:pt idx="18">
                  <c:v>-1.078460969082653</c:v>
                </c:pt>
                <c:pt idx="19">
                  <c:v>-1.1939310229205784</c:v>
                </c:pt>
                <c:pt idx="20">
                  <c:v>-1.3094010767585034</c:v>
                </c:pt>
                <c:pt idx="21">
                  <c:v>-1.4248711305964288</c:v>
                </c:pt>
                <c:pt idx="22">
                  <c:v>-1.5403411844343537</c:v>
                </c:pt>
                <c:pt idx="23">
                  <c:v>-1.6558112382722792</c:v>
                </c:pt>
                <c:pt idx="24">
                  <c:v>-1.7712812921102046</c:v>
                </c:pt>
                <c:pt idx="25">
                  <c:v>-1.8867513459481295</c:v>
                </c:pt>
                <c:pt idx="26">
                  <c:v>-2.002221399786055</c:v>
                </c:pt>
                <c:pt idx="27">
                  <c:v>-2.1176914536239804</c:v>
                </c:pt>
                <c:pt idx="28">
                  <c:v>-2.2331615074619053</c:v>
                </c:pt>
                <c:pt idx="29">
                  <c:v>-2.3486315612998308</c:v>
                </c:pt>
                <c:pt idx="30">
                  <c:v>-2.4641016151377557</c:v>
                </c:pt>
                <c:pt idx="31">
                  <c:v>-2.5795716689756811</c:v>
                </c:pt>
                <c:pt idx="32">
                  <c:v>-2.6950417228136065</c:v>
                </c:pt>
                <c:pt idx="33">
                  <c:v>-2.8105117766515315</c:v>
                </c:pt>
              </c:numCache>
            </c:numRef>
          </c:xVal>
          <c:yVal>
            <c:numRef>
              <c:f>expected!$J$9:$J$42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</c:numCache>
            </c:numRef>
          </c:yVal>
        </c:ser>
        <c:ser>
          <c:idx val="5"/>
          <c:order val="1"/>
          <c:tx>
            <c:v>Smoothed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expected!$M$9:$M$420</c:f>
              <c:numCache>
                <c:formatCode>General</c:formatCode>
                <c:ptCount val="412"/>
                <c:pt idx="0">
                  <c:v>0.32900000000000001</c:v>
                </c:pt>
                <c:pt idx="1">
                  <c:v>0.31900000000000001</c:v>
                </c:pt>
                <c:pt idx="2">
                  <c:v>0.309</c:v>
                </c:pt>
                <c:pt idx="3">
                  <c:v>0.29899999999999999</c:v>
                </c:pt>
                <c:pt idx="4">
                  <c:v>0.28899999999999998</c:v>
                </c:pt>
                <c:pt idx="5">
                  <c:v>0.27899999999999997</c:v>
                </c:pt>
                <c:pt idx="6">
                  <c:v>0.26899999999999996</c:v>
                </c:pt>
                <c:pt idx="7">
                  <c:v>0.25899999999999995</c:v>
                </c:pt>
                <c:pt idx="8">
                  <c:v>0.24899999999999994</c:v>
                </c:pt>
                <c:pt idx="9">
                  <c:v>0.23899999999999993</c:v>
                </c:pt>
                <c:pt idx="10">
                  <c:v>0.22899999999999993</c:v>
                </c:pt>
                <c:pt idx="11">
                  <c:v>0.21899999999999992</c:v>
                </c:pt>
                <c:pt idx="12">
                  <c:v>0.20899999999999991</c:v>
                </c:pt>
                <c:pt idx="13">
                  <c:v>0.1989999999999999</c:v>
                </c:pt>
                <c:pt idx="14">
                  <c:v>0.18899999999999989</c:v>
                </c:pt>
                <c:pt idx="15">
                  <c:v>0.17899999999999988</c:v>
                </c:pt>
                <c:pt idx="16">
                  <c:v>0.16899999999999987</c:v>
                </c:pt>
                <c:pt idx="17">
                  <c:v>0.15899999999999986</c:v>
                </c:pt>
                <c:pt idx="18">
                  <c:v>0.14899999999999985</c:v>
                </c:pt>
                <c:pt idx="19">
                  <c:v>0.13899999999999985</c:v>
                </c:pt>
                <c:pt idx="20">
                  <c:v>0.12899999999999984</c:v>
                </c:pt>
                <c:pt idx="21">
                  <c:v>0.11899999999999984</c:v>
                </c:pt>
                <c:pt idx="22">
                  <c:v>0.10899999999999985</c:v>
                </c:pt>
                <c:pt idx="23">
                  <c:v>9.8999999999999852E-2</c:v>
                </c:pt>
                <c:pt idx="24">
                  <c:v>8.8999999999999857E-2</c:v>
                </c:pt>
                <c:pt idx="25">
                  <c:v>7.8999999999999862E-2</c:v>
                </c:pt>
                <c:pt idx="26">
                  <c:v>6.8999999999999867E-2</c:v>
                </c:pt>
                <c:pt idx="27">
                  <c:v>5.8999999999999865E-2</c:v>
                </c:pt>
                <c:pt idx="28">
                  <c:v>4.8999999999999863E-2</c:v>
                </c:pt>
                <c:pt idx="29">
                  <c:v>3.8999999999999861E-2</c:v>
                </c:pt>
                <c:pt idx="30">
                  <c:v>2.8999999999999859E-2</c:v>
                </c:pt>
                <c:pt idx="31">
                  <c:v>1.8999999999999857E-2</c:v>
                </c:pt>
                <c:pt idx="32">
                  <c:v>8.9999999999998571E-3</c:v>
                </c:pt>
                <c:pt idx="33">
                  <c:v>-1.0000000000001431E-3</c:v>
                </c:pt>
                <c:pt idx="34">
                  <c:v>-1.1000000000000143E-2</c:v>
                </c:pt>
                <c:pt idx="35">
                  <c:v>-2.1000000000000144E-2</c:v>
                </c:pt>
                <c:pt idx="36">
                  <c:v>-3.1000000000000145E-2</c:v>
                </c:pt>
                <c:pt idx="37">
                  <c:v>-4.1000000000000147E-2</c:v>
                </c:pt>
                <c:pt idx="38">
                  <c:v>-5.1000000000000149E-2</c:v>
                </c:pt>
                <c:pt idx="39">
                  <c:v>-6.1000000000000151E-2</c:v>
                </c:pt>
                <c:pt idx="40">
                  <c:v>-7.1000000000000146E-2</c:v>
                </c:pt>
                <c:pt idx="41">
                  <c:v>-8.1000000000000141E-2</c:v>
                </c:pt>
                <c:pt idx="42">
                  <c:v>-9.1000000000000136E-2</c:v>
                </c:pt>
                <c:pt idx="43">
                  <c:v>-0.10100000000000013</c:v>
                </c:pt>
                <c:pt idx="44">
                  <c:v>-0.11100000000000013</c:v>
                </c:pt>
                <c:pt idx="45">
                  <c:v>-0.12100000000000012</c:v>
                </c:pt>
                <c:pt idx="46">
                  <c:v>-0.13100000000000012</c:v>
                </c:pt>
                <c:pt idx="47">
                  <c:v>-0.14100000000000013</c:v>
                </c:pt>
                <c:pt idx="48">
                  <c:v>-0.15100000000000013</c:v>
                </c:pt>
                <c:pt idx="49">
                  <c:v>-0.16100000000000014</c:v>
                </c:pt>
                <c:pt idx="50">
                  <c:v>-0.17100000000000015</c:v>
                </c:pt>
                <c:pt idx="51">
                  <c:v>-0.18100000000000016</c:v>
                </c:pt>
                <c:pt idx="52">
                  <c:v>-0.19100000000000017</c:v>
                </c:pt>
                <c:pt idx="53">
                  <c:v>-0.20100000000000018</c:v>
                </c:pt>
                <c:pt idx="54">
                  <c:v>-0.21100000000000019</c:v>
                </c:pt>
                <c:pt idx="55">
                  <c:v>-0.2210000000000002</c:v>
                </c:pt>
                <c:pt idx="56">
                  <c:v>-0.23100000000000021</c:v>
                </c:pt>
                <c:pt idx="57">
                  <c:v>-0.24100000000000021</c:v>
                </c:pt>
                <c:pt idx="58">
                  <c:v>-0.25100000000000022</c:v>
                </c:pt>
                <c:pt idx="59">
                  <c:v>-0.26100000000000023</c:v>
                </c:pt>
                <c:pt idx="60">
                  <c:v>-0.27100000000000024</c:v>
                </c:pt>
                <c:pt idx="61">
                  <c:v>-0.28100000000000025</c:v>
                </c:pt>
                <c:pt idx="62">
                  <c:v>-0.29100000000000026</c:v>
                </c:pt>
                <c:pt idx="63">
                  <c:v>-0.30100000000000027</c:v>
                </c:pt>
                <c:pt idx="64">
                  <c:v>-0.31100000000000028</c:v>
                </c:pt>
                <c:pt idx="65">
                  <c:v>-0.32100000000000029</c:v>
                </c:pt>
                <c:pt idx="66">
                  <c:v>-0.33100000000000029</c:v>
                </c:pt>
                <c:pt idx="67">
                  <c:v>-0.3410000000000003</c:v>
                </c:pt>
                <c:pt idx="68">
                  <c:v>-0.35100000000000031</c:v>
                </c:pt>
                <c:pt idx="69">
                  <c:v>-0.36100000000000032</c:v>
                </c:pt>
                <c:pt idx="70">
                  <c:v>-0.37100000000000033</c:v>
                </c:pt>
                <c:pt idx="71">
                  <c:v>-0.38100000000000034</c:v>
                </c:pt>
                <c:pt idx="72">
                  <c:v>-0.39100000000000035</c:v>
                </c:pt>
                <c:pt idx="73">
                  <c:v>-0.40100000000000036</c:v>
                </c:pt>
                <c:pt idx="74">
                  <c:v>-0.41100000000000037</c:v>
                </c:pt>
                <c:pt idx="75">
                  <c:v>-0.42100000000000037</c:v>
                </c:pt>
                <c:pt idx="76">
                  <c:v>-0.43100000000000038</c:v>
                </c:pt>
                <c:pt idx="77">
                  <c:v>-0.44100000000000039</c:v>
                </c:pt>
                <c:pt idx="78">
                  <c:v>-0.4510000000000004</c:v>
                </c:pt>
                <c:pt idx="79">
                  <c:v>-0.46100000000000041</c:v>
                </c:pt>
                <c:pt idx="80">
                  <c:v>-0.47100000000000042</c:v>
                </c:pt>
                <c:pt idx="81">
                  <c:v>-0.48100000000000043</c:v>
                </c:pt>
                <c:pt idx="82">
                  <c:v>-0.49100000000000044</c:v>
                </c:pt>
              </c:numCache>
            </c:numRef>
          </c:xVal>
          <c:yVal>
            <c:numRef>
              <c:f>expected!$Q$9:$Q$420</c:f>
              <c:numCache>
                <c:formatCode>General</c:formatCode>
                <c:ptCount val="412"/>
                <c:pt idx="0">
                  <c:v>0</c:v>
                </c:pt>
                <c:pt idx="1">
                  <c:v>0.14596766200419098</c:v>
                </c:pt>
                <c:pt idx="2">
                  <c:v>0.20644440015539031</c:v>
                </c:pt>
                <c:pt idx="3">
                  <c:v>0.25274150855789201</c:v>
                </c:pt>
                <c:pt idx="4">
                  <c:v>0.29169027249998936</c:v>
                </c:pt>
                <c:pt idx="5">
                  <c:v>0.32593539302208541</c:v>
                </c:pt>
                <c:pt idx="6">
                  <c:v>0.35683338048659552</c:v>
                </c:pt>
                <c:pt idx="7">
                  <c:v>0.3851903363828984</c:v>
                </c:pt>
                <c:pt idx="8">
                  <c:v>0.41153172784067032</c:v>
                </c:pt>
                <c:pt idx="9">
                  <c:v>0.4362227550531822</c:v>
                </c:pt>
                <c:pt idx="10">
                  <c:v>0.45952949611670729</c:v>
                </c:pt>
                <c:pt idx="11">
                  <c:v>0.48165297296268561</c:v>
                </c:pt>
                <c:pt idx="12">
                  <c:v>0.50274949673574743</c:v>
                </c:pt>
                <c:pt idx="13">
                  <c:v>0.52294349781175187</c:v>
                </c:pt>
                <c:pt idx="14">
                  <c:v>0.54233597874273065</c:v>
                </c:pt>
                <c:pt idx="15">
                  <c:v>0.56101028796858354</c:v>
                </c:pt>
                <c:pt idx="16">
                  <c:v>0.5790361846461195</c:v>
                </c:pt>
                <c:pt idx="17">
                  <c:v>0.59647277505629148</c:v>
                </c:pt>
                <c:pt idx="18">
                  <c:v>0.61337068147657647</c:v>
                </c:pt>
                <c:pt idx="19">
                  <c:v>0.62977367543700025</c:v>
                </c:pt>
                <c:pt idx="20">
                  <c:v>0.64571992873752049</c:v>
                </c:pt>
                <c:pt idx="21">
                  <c:v>0.66124298624477174</c:v>
                </c:pt>
                <c:pt idx="22">
                  <c:v>0.67637253259625008</c:v>
                </c:pt>
                <c:pt idx="23">
                  <c:v>0.69113500382618187</c:v>
                </c:pt>
                <c:pt idx="24">
                  <c:v>0.70555408063947056</c:v>
                </c:pt>
                <c:pt idx="25">
                  <c:v>0.71965109019988482</c:v>
                </c:pt>
                <c:pt idx="26">
                  <c:v>0.73344533637235465</c:v>
                </c:pt>
                <c:pt idx="27">
                  <c:v>0.74695437341497739</c:v>
                </c:pt>
                <c:pt idx="28">
                  <c:v>0.7601942345347672</c:v>
                </c:pt>
                <c:pt idx="29">
                  <c:v>0.77317962409162044</c:v>
                </c:pt>
                <c:pt idx="30">
                  <c:v>0.78592408028037808</c:v>
                </c:pt>
                <c:pt idx="31">
                  <c:v>0.79844011365130974</c:v>
                </c:pt>
                <c:pt idx="32">
                  <c:v>0.81073932571274521</c:v>
                </c:pt>
                <c:pt idx="33">
                  <c:v>0.82283251100279464</c:v>
                </c:pt>
                <c:pt idx="34">
                  <c:v>0.83472974535365629</c:v>
                </c:pt>
                <c:pt idx="35">
                  <c:v>0.84644046255385386</c:v>
                </c:pt>
                <c:pt idx="36">
                  <c:v>0.85797352120584724</c:v>
                </c:pt>
                <c:pt idx="37">
                  <c:v>0.86933726325290184</c:v>
                </c:pt>
                <c:pt idx="38">
                  <c:v>0.88053956539066236</c:v>
                </c:pt>
                <c:pt idx="39">
                  <c:v>0.89158788437104242</c:v>
                </c:pt>
                <c:pt idx="40">
                  <c:v>0.90248929703785885</c:v>
                </c:pt>
                <c:pt idx="41">
                  <c:v>0.91325053579673199</c:v>
                </c:pt>
                <c:pt idx="42">
                  <c:v>0.92387802010967413</c:v>
                </c:pt>
                <c:pt idx="43">
                  <c:v>0.93437788451252135</c:v>
                </c:pt>
                <c:pt idx="44">
                  <c:v>0.94475600357700695</c:v>
                </c:pt>
                <c:pt idx="45">
                  <c:v>0.95501801417579479</c:v>
                </c:pt>
                <c:pt idx="46">
                  <c:v>0.96516933535572524</c:v>
                </c:pt>
                <c:pt idx="47">
                  <c:v>0.9752151860800099</c:v>
                </c:pt>
                <c:pt idx="48">
                  <c:v>0.98516060106255066</c:v>
                </c:pt>
                <c:pt idx="49">
                  <c:v>0.99501044488576451</c:v>
                </c:pt>
                <c:pt idx="50">
                  <c:v>1.0047694245662515</c:v>
                </c:pt>
                <c:pt idx="51">
                  <c:v>1.0144421007095406</c:v>
                </c:pt>
                <c:pt idx="52">
                  <c:v>1.0240328973753476</c:v>
                </c:pt>
                <c:pt idx="53">
                  <c:v>1.0335461107577153</c:v>
                </c:pt>
                <c:pt idx="54">
                  <c:v>1.0429859167696676</c:v>
                </c:pt>
                <c:pt idx="55">
                  <c:v>1.0523563776091955</c:v>
                </c:pt>
                <c:pt idx="56">
                  <c:v>1.0616614473722477</c:v>
                </c:pt>
                <c:pt idx="57">
                  <c:v>1.0709049767686059</c:v>
                </c:pt>
                <c:pt idx="58">
                  <c:v>1.0800907169879632</c:v>
                </c:pt>
                <c:pt idx="59">
                  <c:v>1.0892223227559024</c:v>
                </c:pt>
                <c:pt idx="60">
                  <c:v>1.0983033546127734</c:v>
                </c:pt>
                <c:pt idx="61">
                  <c:v>1.1073372804424364</c:v>
                </c:pt>
                <c:pt idx="62">
                  <c:v>1.1163274762724833</c:v>
                </c:pt>
                <c:pt idx="63">
                  <c:v>1.1252772263626796</c:v>
                </c:pt>
                <c:pt idx="64">
                  <c:v>1.134189722593995</c:v>
                </c:pt>
                <c:pt idx="65">
                  <c:v>1.1430680631665595</c:v>
                </c:pt>
                <c:pt idx="66">
                  <c:v>1.1519152506112262</c:v>
                </c:pt>
                <c:pt idx="67">
                  <c:v>1.1607341891159855</c:v>
                </c:pt>
                <c:pt idx="68">
                  <c:v>1.1695276811653268</c:v>
                </c:pt>
                <c:pt idx="69">
                  <c:v>1.1782984234876248</c:v>
                </c:pt>
                <c:pt idx="70">
                  <c:v>1.1870490023028188</c:v>
                </c:pt>
                <c:pt idx="71">
                  <c:v>1.1957818878599011</c:v>
                </c:pt>
                <c:pt idx="72">
                  <c:v>1.204499428251123</c:v>
                </c:pt>
                <c:pt idx="73">
                  <c:v>1.2132038424872156</c:v>
                </c:pt>
                <c:pt idx="74">
                  <c:v>1.2218972128153907</c:v>
                </c:pt>
                <c:pt idx="75">
                  <c:v>1.2305814762593035</c:v>
                </c:pt>
                <c:pt idx="76">
                  <c:v>1.239258415357583</c:v>
                </c:pt>
                <c:pt idx="77">
                  <c:v>1.2479296480748654</c:v>
                </c:pt>
                <c:pt idx="78">
                  <c:v>1.2565966168565288</c:v>
                </c:pt>
                <c:pt idx="79">
                  <c:v>1.2652605767954457</c:v>
                </c:pt>
                <c:pt idx="80">
                  <c:v>1.2739225828760545</c:v>
                </c:pt>
                <c:pt idx="81">
                  <c:v>1.2825834762578097</c:v>
                </c:pt>
                <c:pt idx="82">
                  <c:v>1.2912438695566393</c:v>
                </c:pt>
              </c:numCache>
            </c:numRef>
          </c:yVal>
        </c:ser>
        <c:ser>
          <c:idx val="3"/>
          <c:order val="2"/>
          <c:tx>
            <c:v>MOOSE</c:v>
          </c:tx>
          <c:spPr>
            <a:ln>
              <a:noFill/>
            </a:ln>
          </c:spPr>
          <c:marker>
            <c:symbol val="triangle"/>
            <c:size val="11"/>
            <c:spPr>
              <a:solidFill>
                <a:srgbClr val="FF0000"/>
              </a:solidFill>
            </c:spPr>
          </c:marker>
          <c:xVal>
            <c:numRef>
              <c:f>small_deform7!$N$5:$N$14</c:f>
              <c:numCache>
                <c:formatCode>General</c:formatCode>
                <c:ptCount val="10"/>
                <c:pt idx="0">
                  <c:v>0.23514672165793668</c:v>
                </c:pt>
                <c:pt idx="1">
                  <c:v>6.0035886207440013E-2</c:v>
                </c:pt>
                <c:pt idx="2">
                  <c:v>-9.662300283602332E-2</c:v>
                </c:pt>
                <c:pt idx="3">
                  <c:v>-0.2035729100251733</c:v>
                </c:pt>
                <c:pt idx="4">
                  <c:v>-0.27319952706274336</c:v>
                </c:pt>
                <c:pt idx="5">
                  <c:v>-0.31953652476432332</c:v>
                </c:pt>
                <c:pt idx="6">
                  <c:v>-0.35160601007641662</c:v>
                </c:pt>
                <c:pt idx="7">
                  <c:v>-0.37472323989819672</c:v>
                </c:pt>
                <c:pt idx="8">
                  <c:v>-0.39198851730799333</c:v>
                </c:pt>
                <c:pt idx="9">
                  <c:v>-0.40528179969691669</c:v>
                </c:pt>
              </c:numCache>
            </c:numRef>
          </c:xVal>
          <c:yVal>
            <c:numRef>
              <c:f>small_deform7!$O$5:$O$14</c:f>
              <c:numCache>
                <c:formatCode>General</c:formatCode>
                <c:ptCount val="10"/>
                <c:pt idx="0">
                  <c:v>0.44535534219371914</c:v>
                </c:pt>
                <c:pt idx="1">
                  <c:v>0.74556775272281217</c:v>
                </c:pt>
                <c:pt idx="2">
                  <c:v>0.92979742006692145</c:v>
                </c:pt>
                <c:pt idx="3">
                  <c:v>1.0359817658157493</c:v>
                </c:pt>
                <c:pt idx="4">
                  <c:v>1.100294315262478</c:v>
                </c:pt>
                <c:pt idx="5">
                  <c:v>1.1417707567529816</c:v>
                </c:pt>
                <c:pt idx="6">
                  <c:v>1.1700603856457366</c:v>
                </c:pt>
                <c:pt idx="7">
                  <c:v>1.190302543789741</c:v>
                </c:pt>
                <c:pt idx="8">
                  <c:v>1.2053604632504973</c:v>
                </c:pt>
                <c:pt idx="9">
                  <c:v>1.2169274174567375</c:v>
                </c:pt>
              </c:numCache>
            </c:numRef>
          </c:yVal>
        </c:ser>
        <c:axId val="181487104"/>
        <c:axId val="186048896"/>
      </c:scatterChart>
      <c:valAx>
        <c:axId val="181487104"/>
        <c:scaling>
          <c:orientation val="minMax"/>
          <c:max val="1"/>
          <c:min val="-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Mean stress</a:t>
                </a:r>
              </a:p>
            </c:rich>
          </c:tx>
          <c:layout/>
        </c:title>
        <c:numFmt formatCode="General" sourceLinked="1"/>
        <c:tickLblPos val="nextTo"/>
        <c:crossAx val="186048896"/>
        <c:crosses val="autoZero"/>
        <c:crossBetween val="midCat"/>
      </c:valAx>
      <c:valAx>
        <c:axId val="186048896"/>
        <c:scaling>
          <c:orientation val="minMax"/>
          <c:max val="1.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bar(sigma}</a:t>
                </a:r>
              </a:p>
            </c:rich>
          </c:tx>
          <c:layout/>
        </c:title>
        <c:numFmt formatCode="General" sourceLinked="1"/>
        <c:tickLblPos val="nextTo"/>
        <c:crossAx val="181487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254906386125798"/>
          <c:y val="0.17381566865507245"/>
          <c:w val="0.20598327290629886"/>
          <c:h val="0.11646194090236202"/>
        </c:manualLayout>
      </c:layout>
      <c:overlay val="1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2545" cy="60519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all_deform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O14"/>
  <sheetViews>
    <sheetView workbookViewId="0">
      <selection activeCell="C3" sqref="C3"/>
    </sheetView>
  </sheetViews>
  <sheetFormatPr defaultRowHeight="14.4"/>
  <cols>
    <col min="3" max="3" width="4.6640625" bestFit="1" customWidth="1"/>
    <col min="4" max="4" width="8.21875" bestFit="1" customWidth="1"/>
    <col min="5" max="5" width="3.77734375" bestFit="1" customWidth="1"/>
    <col min="6" max="6" width="12.6640625" bestFit="1" customWidth="1"/>
    <col min="7" max="8" width="8.5546875" bestFit="1" customWidth="1"/>
    <col min="9" max="9" width="9.21875" bestFit="1" customWidth="1"/>
    <col min="10" max="10" width="8.88671875" bestFit="1" customWidth="1"/>
    <col min="11" max="11" width="12" bestFit="1" customWidth="1"/>
  </cols>
  <sheetData>
    <row r="3" spans="3:15">
      <c r="C3" t="s">
        <v>0</v>
      </c>
      <c r="D3" t="s">
        <v>1</v>
      </c>
      <c r="E3" t="s">
        <v>16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N3" t="s">
        <v>8</v>
      </c>
      <c r="O3" t="s">
        <v>9</v>
      </c>
    </row>
    <row r="4" spans="3:15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N4">
        <f>(F4+I4+K4)/3</f>
        <v>0</v>
      </c>
      <c r="O4">
        <f>SQRT(0.5*((F4-N4)^2+(I4-N4)^2+(K4-N4)^2))</f>
        <v>0</v>
      </c>
    </row>
    <row r="5" spans="3:15">
      <c r="C5">
        <v>0.9</v>
      </c>
      <c r="D5" s="1">
        <v>6.7423213456763006E-8</v>
      </c>
      <c r="E5">
        <v>2</v>
      </c>
      <c r="F5">
        <v>-2.1979305042645E-2</v>
      </c>
      <c r="G5" s="1">
        <v>0</v>
      </c>
      <c r="H5" s="1">
        <v>0</v>
      </c>
      <c r="I5" s="1">
        <v>-2.1979305042645E-2</v>
      </c>
      <c r="J5" s="1">
        <v>3.5076758480327001E-18</v>
      </c>
      <c r="K5">
        <v>0.74939877505910002</v>
      </c>
      <c r="N5">
        <f t="shared" ref="N5:N14" si="0">(F5+I5+K5)/3</f>
        <v>0.23514672165793668</v>
      </c>
      <c r="O5">
        <f t="shared" ref="O5:O14" si="1">SQRT(0.5*((F5-N5)^2+(I5-N5)^2+(K5-N5)^2))</f>
        <v>0.44535534219371914</v>
      </c>
    </row>
    <row r="6" spans="3:15">
      <c r="C6">
        <v>1.8</v>
      </c>
      <c r="D6" s="1">
        <v>1.8762360554092001E-9</v>
      </c>
      <c r="E6">
        <v>4</v>
      </c>
      <c r="F6">
        <v>-0.37041785652617998</v>
      </c>
      <c r="G6" s="1">
        <v>0</v>
      </c>
      <c r="H6" s="1">
        <v>0</v>
      </c>
      <c r="I6" s="1">
        <v>-0.37041785652617998</v>
      </c>
      <c r="J6" s="1">
        <v>1.4054223117552E-17</v>
      </c>
      <c r="K6">
        <v>0.92094337167467999</v>
      </c>
      <c r="N6">
        <f t="shared" si="0"/>
        <v>6.0035886207440013E-2</v>
      </c>
      <c r="O6">
        <f t="shared" si="1"/>
        <v>0.74556775272281217</v>
      </c>
    </row>
    <row r="7" spans="3:15">
      <c r="C7">
        <v>2.7</v>
      </c>
      <c r="D7" s="1">
        <v>6.6740951654153998E-10</v>
      </c>
      <c r="E7">
        <v>5</v>
      </c>
      <c r="F7" s="1">
        <v>-0.63344179360347996</v>
      </c>
      <c r="G7" s="1">
        <v>0</v>
      </c>
      <c r="H7" s="1">
        <v>0</v>
      </c>
      <c r="I7" s="1">
        <v>-0.63344179360347996</v>
      </c>
      <c r="J7" s="1">
        <v>3.6163318561189999E-17</v>
      </c>
      <c r="K7">
        <v>0.97701457869888997</v>
      </c>
      <c r="N7">
        <f t="shared" si="0"/>
        <v>-9.662300283602332E-2</v>
      </c>
      <c r="O7">
        <f t="shared" si="1"/>
        <v>0.92979742006692145</v>
      </c>
    </row>
    <row r="8" spans="3:15">
      <c r="C8">
        <v>3.6</v>
      </c>
      <c r="D8" s="1">
        <v>3.2951820605475997E-8</v>
      </c>
      <c r="E8">
        <v>5</v>
      </c>
      <c r="F8" s="1">
        <v>-0.80169726139443998</v>
      </c>
      <c r="G8" s="1">
        <v>0</v>
      </c>
      <c r="H8" s="1">
        <v>0</v>
      </c>
      <c r="I8" s="1">
        <v>-0.80169726139443998</v>
      </c>
      <c r="J8" s="1">
        <v>1.8675570493251001E-17</v>
      </c>
      <c r="K8">
        <v>0.99267579271336004</v>
      </c>
      <c r="N8">
        <f t="shared" si="0"/>
        <v>-0.2035729100251733</v>
      </c>
      <c r="O8">
        <f t="shared" si="1"/>
        <v>1.0359817658157493</v>
      </c>
    </row>
    <row r="9" spans="3:15">
      <c r="C9">
        <v>4.5</v>
      </c>
      <c r="D9" s="1">
        <v>2.6947428732882E-9</v>
      </c>
      <c r="E9">
        <v>5</v>
      </c>
      <c r="F9" s="1">
        <v>-0.90845474616735</v>
      </c>
      <c r="G9" s="1">
        <v>0</v>
      </c>
      <c r="H9" s="1">
        <v>0</v>
      </c>
      <c r="I9" s="1">
        <v>-0.90845474616735</v>
      </c>
      <c r="J9" s="1">
        <v>8.0297041635552004E-17</v>
      </c>
      <c r="K9">
        <v>0.99731091114646997</v>
      </c>
      <c r="N9">
        <f t="shared" si="0"/>
        <v>-0.27319952706274336</v>
      </c>
      <c r="O9">
        <f t="shared" si="1"/>
        <v>1.100294315262478</v>
      </c>
    </row>
    <row r="10" spans="3:15">
      <c r="C10">
        <v>5.4</v>
      </c>
      <c r="D10" s="1">
        <v>1.9637130810323999E-10</v>
      </c>
      <c r="E10">
        <v>5</v>
      </c>
      <c r="F10" s="1">
        <v>-0.97873817852849998</v>
      </c>
      <c r="G10" s="1">
        <v>0</v>
      </c>
      <c r="H10" s="1">
        <v>0</v>
      </c>
      <c r="I10" s="1">
        <v>-0.97873817852849998</v>
      </c>
      <c r="J10" s="1">
        <v>1.6050465588137001E-17</v>
      </c>
      <c r="K10">
        <v>0.99886678276402996</v>
      </c>
      <c r="N10">
        <f t="shared" si="0"/>
        <v>-0.31953652476432332</v>
      </c>
      <c r="O10">
        <f t="shared" si="1"/>
        <v>1.1417707567529816</v>
      </c>
    </row>
    <row r="11" spans="3:15">
      <c r="C11">
        <v>6.3</v>
      </c>
      <c r="D11" s="1">
        <v>6.5523807935008004E-7</v>
      </c>
      <c r="E11">
        <v>4</v>
      </c>
      <c r="F11" s="1">
        <v>-1.0271406886971</v>
      </c>
      <c r="G11" s="1">
        <v>0</v>
      </c>
      <c r="H11" s="1">
        <v>0</v>
      </c>
      <c r="I11" s="1">
        <v>-1.0271406886971</v>
      </c>
      <c r="J11" s="1">
        <v>-2.2372461193453E-17</v>
      </c>
      <c r="K11">
        <v>0.99946334716495</v>
      </c>
      <c r="N11">
        <f t="shared" si="0"/>
        <v>-0.35160601007641662</v>
      </c>
      <c r="O11">
        <f t="shared" si="1"/>
        <v>1.1700603856457366</v>
      </c>
    </row>
    <row r="12" spans="3:15">
      <c r="C12">
        <v>7.2</v>
      </c>
      <c r="D12" s="1">
        <v>1.6102646638316001E-7</v>
      </c>
      <c r="E12">
        <v>4</v>
      </c>
      <c r="F12" s="1">
        <v>-1.0619447339723</v>
      </c>
      <c r="G12" s="1">
        <v>0</v>
      </c>
      <c r="H12" s="1">
        <v>0</v>
      </c>
      <c r="I12" s="1">
        <v>-1.0619447339723</v>
      </c>
      <c r="J12" s="1">
        <v>6.1271822464754003E-17</v>
      </c>
      <c r="K12">
        <v>0.99971974825000998</v>
      </c>
      <c r="N12">
        <f t="shared" si="0"/>
        <v>-0.37472323989819672</v>
      </c>
      <c r="O12">
        <f t="shared" si="1"/>
        <v>1.190302543789741</v>
      </c>
    </row>
    <row r="13" spans="3:15">
      <c r="C13">
        <v>8.1</v>
      </c>
      <c r="D13" s="1">
        <v>4.5033185736010003E-8</v>
      </c>
      <c r="E13">
        <v>4</v>
      </c>
      <c r="F13" s="1">
        <v>-1.0879037052361999</v>
      </c>
      <c r="G13" s="1">
        <v>0</v>
      </c>
      <c r="H13" s="1">
        <v>0</v>
      </c>
      <c r="I13" s="1">
        <v>-1.0879037052361999</v>
      </c>
      <c r="J13" s="1">
        <v>3.8812930657092999E-17</v>
      </c>
      <c r="K13">
        <v>0.99984185854842</v>
      </c>
      <c r="N13">
        <f t="shared" si="0"/>
        <v>-0.39198851730799333</v>
      </c>
      <c r="O13">
        <f t="shared" si="1"/>
        <v>1.2053604632504973</v>
      </c>
    </row>
    <row r="14" spans="3:15">
      <c r="C14">
        <v>9</v>
      </c>
      <c r="D14" s="1">
        <v>1.4126107616974001E-8</v>
      </c>
      <c r="E14">
        <v>4</v>
      </c>
      <c r="F14" s="1">
        <v>-1.1078751717498001</v>
      </c>
      <c r="G14" s="1">
        <v>0</v>
      </c>
      <c r="H14" s="1">
        <v>0</v>
      </c>
      <c r="I14" s="1">
        <v>-1.1078751717498001</v>
      </c>
      <c r="J14" s="1">
        <v>7.0013099176390005E-17</v>
      </c>
      <c r="K14">
        <v>0.99990494440885003</v>
      </c>
      <c r="N14">
        <f t="shared" si="0"/>
        <v>-0.40528179969691669</v>
      </c>
      <c r="O14">
        <f t="shared" si="1"/>
        <v>1.2169274174567375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1:Q91"/>
  <sheetViews>
    <sheetView topLeftCell="C70" workbookViewId="0">
      <selection activeCell="M92" sqref="M92:Q104"/>
    </sheetView>
  </sheetViews>
  <sheetFormatPr defaultRowHeight="14.4"/>
  <sheetData>
    <row r="1" spans="4:17">
      <c r="D1" t="s">
        <v>11</v>
      </c>
      <c r="E1">
        <v>1</v>
      </c>
      <c r="I1" t="s">
        <v>19</v>
      </c>
      <c r="J1">
        <v>-0.5</v>
      </c>
    </row>
    <row r="2" spans="4:17">
      <c r="D2" t="s">
        <v>12</v>
      </c>
      <c r="E2">
        <v>0</v>
      </c>
      <c r="I2" t="s">
        <v>20</v>
      </c>
      <c r="J2">
        <v>2</v>
      </c>
    </row>
    <row r="3" spans="4:17">
      <c r="D3" t="s">
        <v>10</v>
      </c>
      <c r="E3">
        <v>0.60996499999999998</v>
      </c>
    </row>
    <row r="4" spans="4:17">
      <c r="D4" t="s">
        <v>17</v>
      </c>
      <c r="E4">
        <f>POWER(COS(-30*PI()/180)-SIN(-30*PI()/180)/SQRT(3),2)</f>
        <v>1.3333333333333333</v>
      </c>
      <c r="F4" t="s">
        <v>18</v>
      </c>
    </row>
    <row r="6" spans="4:17">
      <c r="J6" t="s">
        <v>15</v>
      </c>
    </row>
    <row r="7" spans="4:17">
      <c r="J7" t="s">
        <v>14</v>
      </c>
      <c r="M7" t="s">
        <v>13</v>
      </c>
    </row>
    <row r="8" spans="4:17">
      <c r="J8" t="s">
        <v>9</v>
      </c>
      <c r="K8" t="s">
        <v>8</v>
      </c>
      <c r="M8" t="s">
        <v>8</v>
      </c>
      <c r="N8" t="s">
        <v>21</v>
      </c>
      <c r="O8" t="s">
        <v>22</v>
      </c>
      <c r="P8" t="s">
        <v>23</v>
      </c>
      <c r="Q8" t="s">
        <v>9</v>
      </c>
    </row>
    <row r="9" spans="4:17">
      <c r="J9">
        <v>0</v>
      </c>
      <c r="K9">
        <f>$E$1-J9*(COS(-30*PI()/180)-SIN(-30*PI()/180)/SQRT(3))</f>
        <v>1</v>
      </c>
      <c r="M9">
        <v>0.32900000000000001</v>
      </c>
      <c r="N9">
        <f t="shared" ref="N9:N72" si="0">M9-$J$1</f>
        <v>0.82899999999999996</v>
      </c>
      <c r="O9">
        <f t="shared" ref="O9:O72" si="1">IF(N9&gt;0,N9*(1-EXP(-N9*$J$2)),0)</f>
        <v>0.67105921960613002</v>
      </c>
      <c r="P9">
        <f t="shared" ref="P9:P72" si="2">$E$2*$E$2+O9*O9</f>
        <v>0.45032047621838822</v>
      </c>
      <c r="Q9" t="e">
        <f>SQRT((($E$1-M9)^2-P9)/$E$4)</f>
        <v>#NUM!</v>
      </c>
    </row>
    <row r="10" spans="4:17">
      <c r="J10">
        <f>J9+0.1</f>
        <v>0.1</v>
      </c>
      <c r="K10">
        <f>$E$1-J10*(COS(-30*PI()/180)-SIN(-30*PI()/180)/SQRT(3))</f>
        <v>0.88452994616207481</v>
      </c>
      <c r="M10">
        <f>M9-0.01</f>
        <v>0.31900000000000001</v>
      </c>
      <c r="N10">
        <f t="shared" ref="N10:N73" si="3">M10-$J$1</f>
        <v>0.81899999999999995</v>
      </c>
      <c r="O10">
        <f t="shared" ref="O10:O73" si="4">IF(N10&gt;0,N10*(1-EXP(-N10*$J$2)),0)</f>
        <v>0.65981228810324566</v>
      </c>
      <c r="P10">
        <f t="shared" ref="P10:P73" si="5">$E$2*$E$2+O10*O10</f>
        <v>0.43535225553204043</v>
      </c>
      <c r="Q10">
        <f t="shared" ref="Q10:Q73" si="6">SQRT((($E$1-M10)^2-P10)/$E$4)</f>
        <v>0.14596766200419098</v>
      </c>
    </row>
    <row r="11" spans="4:17">
      <c r="J11">
        <f t="shared" ref="J11:J42" si="7">J10+0.1</f>
        <v>0.2</v>
      </c>
      <c r="K11">
        <f t="shared" ref="K11:K42" si="8">$E$1-J11*(COS(-30*PI()/180)-SIN(-30*PI()/180)/SQRT(3))</f>
        <v>0.76905989232414973</v>
      </c>
      <c r="M11">
        <f t="shared" ref="M11:M39" si="9">M10-0.01</f>
        <v>0.309</v>
      </c>
      <c r="N11">
        <f t="shared" si="3"/>
        <v>0.80899999999999994</v>
      </c>
      <c r="O11">
        <f t="shared" si="4"/>
        <v>0.64857943193256973</v>
      </c>
      <c r="P11">
        <f t="shared" si="5"/>
        <v>0.42065527952597487</v>
      </c>
      <c r="Q11">
        <f t="shared" si="6"/>
        <v>0.20644440015539031</v>
      </c>
    </row>
    <row r="12" spans="4:17">
      <c r="J12">
        <f t="shared" si="7"/>
        <v>0.30000000000000004</v>
      </c>
      <c r="K12">
        <f t="shared" si="8"/>
        <v>0.65358983848622443</v>
      </c>
      <c r="M12">
        <f t="shared" si="9"/>
        <v>0.29899999999999999</v>
      </c>
      <c r="N12">
        <f t="shared" si="3"/>
        <v>0.79899999999999993</v>
      </c>
      <c r="O12">
        <f t="shared" si="4"/>
        <v>0.63736172864068441</v>
      </c>
      <c r="P12">
        <f t="shared" si="5"/>
        <v>0.40622997313584142</v>
      </c>
      <c r="Q12">
        <f t="shared" si="6"/>
        <v>0.25274150855789201</v>
      </c>
    </row>
    <row r="13" spans="4:17">
      <c r="J13">
        <f t="shared" si="7"/>
        <v>0.4</v>
      </c>
      <c r="K13">
        <f t="shared" si="8"/>
        <v>0.53811978464829946</v>
      </c>
      <c r="M13">
        <f t="shared" si="9"/>
        <v>0.28899999999999998</v>
      </c>
      <c r="N13">
        <f t="shared" si="3"/>
        <v>0.78899999999999992</v>
      </c>
      <c r="O13">
        <f t="shared" si="4"/>
        <v>0.62616029356588032</v>
      </c>
      <c r="P13">
        <f t="shared" si="5"/>
        <v>0.3920767132385094</v>
      </c>
      <c r="Q13">
        <f t="shared" si="6"/>
        <v>0.29169027249998936</v>
      </c>
    </row>
    <row r="14" spans="4:17">
      <c r="J14">
        <f t="shared" si="7"/>
        <v>0.5</v>
      </c>
      <c r="K14">
        <f t="shared" si="8"/>
        <v>0.42264973081037427</v>
      </c>
      <c r="M14">
        <f t="shared" si="9"/>
        <v>0.27899999999999997</v>
      </c>
      <c r="N14">
        <f t="shared" si="3"/>
        <v>0.77899999999999991</v>
      </c>
      <c r="O14">
        <f t="shared" si="4"/>
        <v>0.61497628092530399</v>
      </c>
      <c r="P14">
        <f t="shared" si="5"/>
        <v>0.37819582610071839</v>
      </c>
      <c r="Q14">
        <f t="shared" si="6"/>
        <v>0.32593539302208541</v>
      </c>
    </row>
    <row r="15" spans="4:17">
      <c r="J15">
        <f t="shared" si="7"/>
        <v>0.6</v>
      </c>
      <c r="K15">
        <f t="shared" si="8"/>
        <v>0.30717967697244919</v>
      </c>
      <c r="M15">
        <f t="shared" si="9"/>
        <v>0.26899999999999996</v>
      </c>
      <c r="N15">
        <f t="shared" si="3"/>
        <v>0.76899999999999991</v>
      </c>
      <c r="O15">
        <f t="shared" si="4"/>
        <v>0.6038108849306032</v>
      </c>
      <c r="P15">
        <f t="shared" si="5"/>
        <v>0.36458758476067815</v>
      </c>
      <c r="Q15">
        <f t="shared" si="6"/>
        <v>0.35683338048659552</v>
      </c>
    </row>
    <row r="16" spans="4:17">
      <c r="J16">
        <f t="shared" si="7"/>
        <v>0.7</v>
      </c>
      <c r="K16">
        <f t="shared" si="8"/>
        <v>0.191709623134524</v>
      </c>
      <c r="M16">
        <f t="shared" si="9"/>
        <v>0.25899999999999995</v>
      </c>
      <c r="N16">
        <f t="shared" si="3"/>
        <v>0.7589999999999999</v>
      </c>
      <c r="O16">
        <f t="shared" si="4"/>
        <v>0.59266534093278389</v>
      </c>
      <c r="P16">
        <f t="shared" si="5"/>
        <v>0.35125220634297294</v>
      </c>
      <c r="Q16">
        <f t="shared" si="6"/>
        <v>0.3851903363828984</v>
      </c>
    </row>
    <row r="17" spans="10:17">
      <c r="J17">
        <f t="shared" si="7"/>
        <v>0.79999999999999993</v>
      </c>
      <c r="K17">
        <f t="shared" si="8"/>
        <v>7.6239569296598919E-2</v>
      </c>
      <c r="M17">
        <f t="shared" si="9"/>
        <v>0.24899999999999994</v>
      </c>
      <c r="N17">
        <f t="shared" si="3"/>
        <v>0.74899999999999989</v>
      </c>
      <c r="O17">
        <f t="shared" si="4"/>
        <v>0.58154092659699952</v>
      </c>
      <c r="P17">
        <f t="shared" si="5"/>
        <v>0.33818984930729679</v>
      </c>
      <c r="Q17">
        <f t="shared" si="6"/>
        <v>0.41153172784067032</v>
      </c>
    </row>
    <row r="18" spans="10:17">
      <c r="J18">
        <f t="shared" si="7"/>
        <v>0.89999999999999991</v>
      </c>
      <c r="K18">
        <f t="shared" si="8"/>
        <v>-3.9230484541326271E-2</v>
      </c>
      <c r="M18">
        <f t="shared" si="9"/>
        <v>0.23899999999999993</v>
      </c>
      <c r="N18">
        <f t="shared" si="3"/>
        <v>0.73899999999999988</v>
      </c>
      <c r="O18">
        <f t="shared" si="4"/>
        <v>0.57043896310801634</v>
      </c>
      <c r="P18">
        <f t="shared" si="5"/>
        <v>0.3254006106317488</v>
      </c>
      <c r="Q18">
        <f t="shared" si="6"/>
        <v>0.4362227550531822</v>
      </c>
    </row>
    <row r="19" spans="10:17">
      <c r="J19">
        <f t="shared" si="7"/>
        <v>0.99999999999999989</v>
      </c>
      <c r="K19">
        <f t="shared" si="8"/>
        <v>-0.15470053837925124</v>
      </c>
      <c r="M19">
        <f t="shared" si="9"/>
        <v>0.22899999999999993</v>
      </c>
      <c r="N19">
        <f t="shared" si="3"/>
        <v>0.72899999999999987</v>
      </c>
      <c r="O19">
        <f t="shared" si="4"/>
        <v>0.55936081640711455</v>
      </c>
      <c r="P19">
        <f t="shared" si="5"/>
        <v>0.31288452293163371</v>
      </c>
      <c r="Q19">
        <f t="shared" si="6"/>
        <v>0.45952949611670729</v>
      </c>
    </row>
    <row r="20" spans="10:17">
      <c r="J20">
        <f t="shared" si="7"/>
        <v>1.0999999999999999</v>
      </c>
      <c r="K20">
        <f t="shared" si="8"/>
        <v>-0.27017059221717643</v>
      </c>
      <c r="M20">
        <f t="shared" si="9"/>
        <v>0.21899999999999992</v>
      </c>
      <c r="N20">
        <f t="shared" si="3"/>
        <v>0.71899999999999986</v>
      </c>
      <c r="O20">
        <f t="shared" si="4"/>
        <v>0.54830789846120409</v>
      </c>
      <c r="P20">
        <f t="shared" si="5"/>
        <v>0.3006415515149421</v>
      </c>
      <c r="Q20">
        <f t="shared" si="6"/>
        <v>0.48165297296268561</v>
      </c>
    </row>
    <row r="21" spans="10:17">
      <c r="J21">
        <f t="shared" si="7"/>
        <v>1.2</v>
      </c>
      <c r="K21">
        <f t="shared" si="8"/>
        <v>-0.38564064605510162</v>
      </c>
      <c r="M21">
        <f t="shared" si="9"/>
        <v>0.20899999999999991</v>
      </c>
      <c r="N21">
        <f t="shared" si="3"/>
        <v>0.70899999999999985</v>
      </c>
      <c r="O21">
        <f t="shared" si="4"/>
        <v>0.53728166856495041</v>
      </c>
      <c r="P21">
        <f t="shared" si="5"/>
        <v>0.28867159137593723</v>
      </c>
      <c r="Q21">
        <f t="shared" si="6"/>
        <v>0.50274949673574743</v>
      </c>
    </row>
    <row r="22" spans="10:17">
      <c r="J22">
        <f t="shared" si="7"/>
        <v>1.3</v>
      </c>
      <c r="K22">
        <f t="shared" si="8"/>
        <v>-0.50111069989302703</v>
      </c>
      <c r="M22">
        <f t="shared" si="9"/>
        <v>0.1989999999999999</v>
      </c>
      <c r="N22">
        <f t="shared" si="3"/>
        <v>0.69899999999999984</v>
      </c>
      <c r="O22">
        <f t="shared" si="4"/>
        <v>0.52628363467672756</v>
      </c>
      <c r="P22">
        <f t="shared" si="5"/>
        <v>0.27697446412854726</v>
      </c>
      <c r="Q22">
        <f t="shared" si="6"/>
        <v>0.52294349781175187</v>
      </c>
    </row>
    <row r="23" spans="10:17">
      <c r="J23">
        <f t="shared" si="7"/>
        <v>1.4000000000000001</v>
      </c>
      <c r="K23">
        <f t="shared" si="8"/>
        <v>-0.61658075373095222</v>
      </c>
      <c r="M23">
        <f t="shared" si="9"/>
        <v>0.18899999999999989</v>
      </c>
      <c r="N23">
        <f t="shared" si="3"/>
        <v>0.68899999999999983</v>
      </c>
      <c r="O23">
        <f t="shared" si="4"/>
        <v>0.51531535478923274</v>
      </c>
      <c r="P23">
        <f t="shared" si="5"/>
        <v>0.26554991488155283</v>
      </c>
      <c r="Q23">
        <f t="shared" si="6"/>
        <v>0.54233597874273065</v>
      </c>
    </row>
    <row r="24" spans="10:17">
      <c r="J24">
        <f t="shared" si="7"/>
        <v>1.5000000000000002</v>
      </c>
      <c r="K24">
        <f t="shared" si="8"/>
        <v>-0.73205080756887742</v>
      </c>
      <c r="M24">
        <f t="shared" si="9"/>
        <v>0.17899999999999988</v>
      </c>
      <c r="N24">
        <f t="shared" si="3"/>
        <v>0.67899999999999983</v>
      </c>
      <c r="O24">
        <f t="shared" si="4"/>
        <v>0.50437843833561757</v>
      </c>
      <c r="P24">
        <f t="shared" si="5"/>
        <v>0.25439760905787639</v>
      </c>
      <c r="Q24">
        <f t="shared" si="6"/>
        <v>0.56101028796858354</v>
      </c>
    </row>
    <row r="25" spans="10:17">
      <c r="J25">
        <f t="shared" si="7"/>
        <v>1.6000000000000003</v>
      </c>
      <c r="K25">
        <f t="shared" si="8"/>
        <v>-0.84752086140680261</v>
      </c>
      <c r="M25">
        <f t="shared" si="9"/>
        <v>0.16899999999999987</v>
      </c>
      <c r="N25">
        <f t="shared" si="3"/>
        <v>0.66899999999999982</v>
      </c>
      <c r="O25">
        <f t="shared" si="4"/>
        <v>0.49347454763201348</v>
      </c>
      <c r="P25">
        <f t="shared" si="5"/>
        <v>0.24351712916062035</v>
      </c>
      <c r="Q25">
        <f t="shared" si="6"/>
        <v>0.5790361846461195</v>
      </c>
    </row>
    <row r="26" spans="10:17">
      <c r="J26">
        <f t="shared" si="7"/>
        <v>1.7000000000000004</v>
      </c>
      <c r="K26">
        <f t="shared" si="8"/>
        <v>-0.96299091524472802</v>
      </c>
      <c r="M26">
        <f t="shared" si="9"/>
        <v>0.15899999999999986</v>
      </c>
      <c r="N26">
        <f t="shared" si="3"/>
        <v>0.65899999999999981</v>
      </c>
      <c r="O26">
        <f t="shared" si="4"/>
        <v>0.48260539935734514</v>
      </c>
      <c r="P26">
        <f t="shared" si="5"/>
        <v>0.23290797148886258</v>
      </c>
      <c r="Q26">
        <f t="shared" si="6"/>
        <v>0.59647277505629148</v>
      </c>
    </row>
    <row r="27" spans="10:17">
      <c r="J27">
        <f t="shared" si="7"/>
        <v>1.8000000000000005</v>
      </c>
      <c r="K27">
        <f t="shared" si="8"/>
        <v>-1.078460969082653</v>
      </c>
      <c r="M27">
        <f t="shared" si="9"/>
        <v>0.14899999999999985</v>
      </c>
      <c r="N27">
        <f t="shared" si="3"/>
        <v>0.6489999999999998</v>
      </c>
      <c r="O27">
        <f t="shared" si="4"/>
        <v>0.47177276607135127</v>
      </c>
      <c r="P27">
        <f t="shared" si="5"/>
        <v>0.22256954280661392</v>
      </c>
      <c r="Q27">
        <f t="shared" si="6"/>
        <v>0.61337068147657647</v>
      </c>
    </row>
    <row r="28" spans="10:17">
      <c r="J28">
        <f t="shared" si="7"/>
        <v>1.9000000000000006</v>
      </c>
      <c r="K28">
        <f t="shared" si="8"/>
        <v>-1.1939310229205784</v>
      </c>
      <c r="M28">
        <f t="shared" si="9"/>
        <v>0.13899999999999985</v>
      </c>
      <c r="N28">
        <f t="shared" si="3"/>
        <v>0.63899999999999979</v>
      </c>
      <c r="O28">
        <f t="shared" si="4"/>
        <v>0.46097847777175333</v>
      </c>
      <c r="P28">
        <f t="shared" si="5"/>
        <v>0.21250115696876287</v>
      </c>
      <c r="Q28">
        <f t="shared" si="6"/>
        <v>0.62977367543700025</v>
      </c>
    </row>
    <row r="29" spans="10:17">
      <c r="J29">
        <f t="shared" si="7"/>
        <v>2.0000000000000004</v>
      </c>
      <c r="K29">
        <f t="shared" si="8"/>
        <v>-1.3094010767585034</v>
      </c>
      <c r="M29">
        <f t="shared" si="9"/>
        <v>0.12899999999999984</v>
      </c>
      <c r="N29">
        <f t="shared" si="3"/>
        <v>0.62899999999999978</v>
      </c>
      <c r="O29">
        <f t="shared" si="4"/>
        <v>0.45022442349153197</v>
      </c>
      <c r="P29">
        <f t="shared" si="5"/>
        <v>0.20270203150828231</v>
      </c>
      <c r="Q29">
        <f t="shared" si="6"/>
        <v>0.64571992873752049</v>
      </c>
    </row>
    <row r="30" spans="10:17">
      <c r="J30">
        <f t="shared" si="7"/>
        <v>2.1000000000000005</v>
      </c>
      <c r="K30">
        <f t="shared" si="8"/>
        <v>-1.4248711305964288</v>
      </c>
      <c r="M30">
        <f t="shared" si="9"/>
        <v>0.11899999999999984</v>
      </c>
      <c r="N30">
        <f t="shared" si="3"/>
        <v>0.61899999999999988</v>
      </c>
      <c r="O30">
        <f t="shared" si="4"/>
        <v>0.43951255293729929</v>
      </c>
      <c r="P30">
        <f t="shared" si="5"/>
        <v>0.19317128418946231</v>
      </c>
      <c r="Q30">
        <f t="shared" si="6"/>
        <v>0.66124298624477174</v>
      </c>
    </row>
    <row r="31" spans="10:17">
      <c r="J31">
        <f t="shared" si="7"/>
        <v>2.2000000000000006</v>
      </c>
      <c r="K31">
        <f t="shared" si="8"/>
        <v>-1.5403411844343537</v>
      </c>
      <c r="M31">
        <f t="shared" si="9"/>
        <v>0.10899999999999985</v>
      </c>
      <c r="N31">
        <f t="shared" si="3"/>
        <v>0.60899999999999987</v>
      </c>
      <c r="O31">
        <f t="shared" si="4"/>
        <v>0.42884487816977168</v>
      </c>
      <c r="P31">
        <f t="shared" si="5"/>
        <v>0.18390792953244631</v>
      </c>
      <c r="Q31">
        <f t="shared" si="6"/>
        <v>0.67637253259625008</v>
      </c>
    </row>
    <row r="32" spans="10:17">
      <c r="J32">
        <f t="shared" si="7"/>
        <v>2.3000000000000007</v>
      </c>
      <c r="K32">
        <f t="shared" si="8"/>
        <v>-1.6558112382722792</v>
      </c>
      <c r="M32">
        <f t="shared" si="9"/>
        <v>9.8999999999999852E-2</v>
      </c>
      <c r="N32">
        <f t="shared" si="3"/>
        <v>0.59899999999999987</v>
      </c>
      <c r="O32">
        <f t="shared" si="4"/>
        <v>0.41822347532738002</v>
      </c>
      <c r="P32">
        <f t="shared" si="5"/>
        <v>0.17491087531491165</v>
      </c>
      <c r="Q32">
        <f t="shared" si="6"/>
        <v>0.69113500382618187</v>
      </c>
    </row>
    <row r="33" spans="10:17">
      <c r="J33">
        <f t="shared" si="7"/>
        <v>2.4000000000000008</v>
      </c>
      <c r="K33">
        <f t="shared" si="8"/>
        <v>-1.7712812921102046</v>
      </c>
      <c r="M33">
        <f t="shared" si="9"/>
        <v>8.8999999999999857E-2</v>
      </c>
      <c r="N33">
        <f t="shared" si="3"/>
        <v>0.58899999999999986</v>
      </c>
      <c r="O33">
        <f t="shared" si="4"/>
        <v>0.40765048639407042</v>
      </c>
      <c r="P33">
        <f t="shared" si="5"/>
        <v>0.16617891905732218</v>
      </c>
      <c r="Q33">
        <f t="shared" si="6"/>
        <v>0.70555408063947056</v>
      </c>
    </row>
    <row r="34" spans="10:17">
      <c r="J34">
        <f t="shared" si="7"/>
        <v>2.5000000000000009</v>
      </c>
      <c r="K34">
        <f t="shared" si="8"/>
        <v>-1.8867513459481295</v>
      </c>
      <c r="M34">
        <f t="shared" si="9"/>
        <v>7.8999999999999862E-2</v>
      </c>
      <c r="N34">
        <f t="shared" si="3"/>
        <v>0.57899999999999985</v>
      </c>
      <c r="O34">
        <f t="shared" si="4"/>
        <v>0.39712812101237949</v>
      </c>
      <c r="P34">
        <f t="shared" si="5"/>
        <v>0.15771074449882314</v>
      </c>
      <c r="Q34">
        <f t="shared" si="6"/>
        <v>0.71965109019988482</v>
      </c>
    </row>
    <row r="35" spans="10:17">
      <c r="J35">
        <f t="shared" si="7"/>
        <v>2.600000000000001</v>
      </c>
      <c r="K35">
        <f t="shared" si="8"/>
        <v>-2.002221399786055</v>
      </c>
      <c r="M35">
        <f t="shared" si="9"/>
        <v>6.8999999999999867E-2</v>
      </c>
      <c r="N35">
        <f t="shared" si="3"/>
        <v>0.56899999999999984</v>
      </c>
      <c r="O35">
        <f t="shared" si="4"/>
        <v>0.3866586583428917</v>
      </c>
      <c r="P35">
        <f t="shared" si="5"/>
        <v>0.14950491807152505</v>
      </c>
      <c r="Q35">
        <f t="shared" si="6"/>
        <v>0.73344533637235465</v>
      </c>
    </row>
    <row r="36" spans="10:17">
      <c r="J36">
        <f t="shared" si="7"/>
        <v>2.7000000000000011</v>
      </c>
      <c r="K36">
        <f t="shared" si="8"/>
        <v>-2.1176914536239804</v>
      </c>
      <c r="M36">
        <f t="shared" si="9"/>
        <v>5.8999999999999865E-2</v>
      </c>
      <c r="N36">
        <f t="shared" si="3"/>
        <v>0.55899999999999983</v>
      </c>
      <c r="O36">
        <f t="shared" si="4"/>
        <v>0.37624444897121295</v>
      </c>
      <c r="P36">
        <f t="shared" si="5"/>
        <v>0.14155988538165168</v>
      </c>
      <c r="Q36">
        <f t="shared" si="6"/>
        <v>0.74695437341497739</v>
      </c>
    </row>
    <row r="37" spans="10:17">
      <c r="J37">
        <f t="shared" si="7"/>
        <v>2.8000000000000012</v>
      </c>
      <c r="K37">
        <f t="shared" si="8"/>
        <v>-2.2331615074619053</v>
      </c>
      <c r="M37">
        <f t="shared" si="9"/>
        <v>4.8999999999999863E-2</v>
      </c>
      <c r="N37">
        <f t="shared" si="3"/>
        <v>0.54899999999999982</v>
      </c>
      <c r="O37">
        <f t="shared" si="4"/>
        <v>0.36588791686362021</v>
      </c>
      <c r="P37">
        <f t="shared" si="5"/>
        <v>0.13387396770679946</v>
      </c>
      <c r="Q37">
        <f t="shared" si="6"/>
        <v>0.7601942345347672</v>
      </c>
    </row>
    <row r="38" spans="10:17">
      <c r="J38">
        <f t="shared" si="7"/>
        <v>2.9000000000000012</v>
      </c>
      <c r="K38">
        <f t="shared" si="8"/>
        <v>-2.3486315612998308</v>
      </c>
      <c r="M38">
        <f t="shared" si="9"/>
        <v>3.8999999999999861E-2</v>
      </c>
      <c r="N38">
        <f t="shared" si="3"/>
        <v>0.53899999999999981</v>
      </c>
      <c r="O38">
        <f t="shared" si="4"/>
        <v>0.35559156137257769</v>
      </c>
      <c r="P38">
        <f t="shared" si="5"/>
        <v>0.12644535851938768</v>
      </c>
      <c r="Q38">
        <f t="shared" si="6"/>
        <v>0.77317962409162044</v>
      </c>
    </row>
    <row r="39" spans="10:17">
      <c r="J39">
        <f t="shared" si="7"/>
        <v>3.0000000000000013</v>
      </c>
      <c r="K39">
        <f t="shared" si="8"/>
        <v>-2.4641016151377557</v>
      </c>
      <c r="M39">
        <f t="shared" si="9"/>
        <v>2.8999999999999859E-2</v>
      </c>
      <c r="N39">
        <f t="shared" si="3"/>
        <v>0.52899999999999991</v>
      </c>
      <c r="O39">
        <f t="shared" si="4"/>
        <v>0.3453579592933339</v>
      </c>
      <c r="P39">
        <f t="shared" si="5"/>
        <v>0.11927212004725608</v>
      </c>
      <c r="Q39">
        <f t="shared" si="6"/>
        <v>0.78592408028037808</v>
      </c>
    </row>
    <row r="40" spans="10:17">
      <c r="J40">
        <f t="shared" si="7"/>
        <v>3.1000000000000014</v>
      </c>
      <c r="K40">
        <f t="shared" si="8"/>
        <v>-2.5795716689756811</v>
      </c>
      <c r="M40">
        <f t="shared" ref="M40:M54" si="10">M39-0.01</f>
        <v>1.8999999999999857E-2</v>
      </c>
      <c r="N40">
        <f t="shared" si="3"/>
        <v>0.51899999999999991</v>
      </c>
      <c r="O40">
        <f t="shared" si="4"/>
        <v>0.33518976697284691</v>
      </c>
      <c r="P40">
        <f t="shared" si="5"/>
        <v>0.11235217988331142</v>
      </c>
      <c r="Q40">
        <f t="shared" si="6"/>
        <v>0.79844011365130974</v>
      </c>
    </row>
    <row r="41" spans="10:17">
      <c r="J41">
        <f t="shared" si="7"/>
        <v>3.2000000000000015</v>
      </c>
      <c r="K41">
        <f t="shared" si="8"/>
        <v>-2.6950417228136065</v>
      </c>
      <c r="M41">
        <f t="shared" si="10"/>
        <v>8.9999999999998571E-3</v>
      </c>
      <c r="N41">
        <f t="shared" si="3"/>
        <v>0.5089999999999999</v>
      </c>
      <c r="O41">
        <f t="shared" si="4"/>
        <v>0.3250897224723116</v>
      </c>
      <c r="P41">
        <f t="shared" si="5"/>
        <v>0.10568332765712458</v>
      </c>
      <c r="Q41">
        <f t="shared" si="6"/>
        <v>0.81073932571274521</v>
      </c>
    </row>
    <row r="42" spans="10:17">
      <c r="J42">
        <f t="shared" si="7"/>
        <v>3.3000000000000016</v>
      </c>
      <c r="K42">
        <f t="shared" si="8"/>
        <v>-2.8105117766515315</v>
      </c>
      <c r="M42">
        <f t="shared" si="10"/>
        <v>-1.0000000000001431E-3</v>
      </c>
      <c r="N42">
        <f t="shared" si="3"/>
        <v>0.49899999999999983</v>
      </c>
      <c r="O42">
        <f t="shared" si="4"/>
        <v>0.31506064778459386</v>
      </c>
      <c r="P42">
        <f t="shared" si="5"/>
        <v>9.9263211782447902E-2</v>
      </c>
      <c r="Q42">
        <f t="shared" si="6"/>
        <v>0.82283251100279464</v>
      </c>
    </row>
    <row r="43" spans="10:17">
      <c r="M43">
        <f t="shared" si="10"/>
        <v>-1.1000000000000143E-2</v>
      </c>
      <c r="N43">
        <f t="shared" si="3"/>
        <v>0.48899999999999988</v>
      </c>
      <c r="O43">
        <f t="shared" si="4"/>
        <v>0.30510545110790893</v>
      </c>
      <c r="P43">
        <f t="shared" si="5"/>
        <v>9.3089336295760605E-2</v>
      </c>
      <c r="Q43">
        <f t="shared" si="6"/>
        <v>0.83472974535365629</v>
      </c>
    </row>
    <row r="44" spans="10:17">
      <c r="M44">
        <f t="shared" si="10"/>
        <v>-2.1000000000000144E-2</v>
      </c>
      <c r="N44">
        <f t="shared" si="3"/>
        <v>0.47899999999999987</v>
      </c>
      <c r="O44">
        <f t="shared" si="4"/>
        <v>0.29522712917710903</v>
      </c>
      <c r="P44">
        <f t="shared" si="5"/>
        <v>8.7159057802157422E-2</v>
      </c>
      <c r="Q44">
        <f t="shared" si="6"/>
        <v>0.84644046255385386</v>
      </c>
    </row>
    <row r="45" spans="10:17">
      <c r="M45">
        <f t="shared" si="10"/>
        <v>-3.1000000000000145E-2</v>
      </c>
      <c r="N45">
        <f t="shared" si="3"/>
        <v>0.46899999999999986</v>
      </c>
      <c r="O45">
        <f t="shared" si="4"/>
        <v>0.28542876965398284</v>
      </c>
      <c r="P45">
        <f t="shared" si="5"/>
        <v>8.14695825461864E-2</v>
      </c>
      <c r="Q45">
        <f t="shared" si="6"/>
        <v>0.85797352120584724</v>
      </c>
    </row>
    <row r="46" spans="10:17">
      <c r="M46">
        <f t="shared" si="10"/>
        <v>-4.1000000000000147E-2</v>
      </c>
      <c r="N46">
        <f t="shared" si="3"/>
        <v>0.45899999999999985</v>
      </c>
      <c r="O46">
        <f t="shared" si="4"/>
        <v>0.27571355357799693</v>
      </c>
      <c r="P46">
        <f t="shared" si="5"/>
        <v>7.6017963626606982E-2</v>
      </c>
      <c r="Q46">
        <f t="shared" si="6"/>
        <v>0.86933726325290184</v>
      </c>
    </row>
    <row r="47" spans="10:17">
      <c r="M47">
        <f t="shared" si="10"/>
        <v>-5.1000000000000149E-2</v>
      </c>
      <c r="N47">
        <f t="shared" si="3"/>
        <v>0.44899999999999984</v>
      </c>
      <c r="O47">
        <f t="shared" si="4"/>
        <v>0.26608475787894792</v>
      </c>
      <c r="P47">
        <f t="shared" si="5"/>
        <v>7.0801098375498334E-2</v>
      </c>
      <c r="Q47">
        <f t="shared" si="6"/>
        <v>0.88053956539066236</v>
      </c>
    </row>
    <row r="48" spans="10:17">
      <c r="M48">
        <f t="shared" si="10"/>
        <v>-6.1000000000000151E-2</v>
      </c>
      <c r="N48">
        <f t="shared" si="3"/>
        <v>0.43899999999999983</v>
      </c>
      <c r="O48">
        <f t="shared" si="4"/>
        <v>0.25654575795302503</v>
      </c>
      <c r="P48">
        <f t="shared" si="5"/>
        <v>6.5815725923692101E-2</v>
      </c>
      <c r="Q48">
        <f t="shared" si="6"/>
        <v>0.89158788437104242</v>
      </c>
    </row>
    <row r="49" spans="13:17">
      <c r="M49">
        <f t="shared" si="10"/>
        <v>-7.1000000000000146E-2</v>
      </c>
      <c r="N49">
        <f t="shared" si="3"/>
        <v>0.42899999999999983</v>
      </c>
      <c r="O49">
        <f t="shared" si="4"/>
        <v>0.24710003030382055</v>
      </c>
      <c r="P49">
        <f t="shared" si="5"/>
        <v>6.1058424976149037E-2</v>
      </c>
      <c r="Q49">
        <f t="shared" si="6"/>
        <v>0.90248929703785885</v>
      </c>
    </row>
    <row r="50" spans="13:17">
      <c r="M50">
        <f t="shared" si="10"/>
        <v>-8.1000000000000141E-2</v>
      </c>
      <c r="N50">
        <f t="shared" si="3"/>
        <v>0.41899999999999987</v>
      </c>
      <c r="O50">
        <f t="shared" si="4"/>
        <v>0.23775115524986037</v>
      </c>
      <c r="P50">
        <f t="shared" si="5"/>
        <v>5.6525611822643207E-2</v>
      </c>
      <c r="Q50">
        <f t="shared" si="6"/>
        <v>0.91325053579673199</v>
      </c>
    </row>
    <row r="51" spans="13:17">
      <c r="M51">
        <f t="shared" si="10"/>
        <v>-9.1000000000000136E-2</v>
      </c>
      <c r="N51">
        <f t="shared" si="3"/>
        <v>0.40899999999999986</v>
      </c>
      <c r="O51">
        <f t="shared" si="4"/>
        <v>0.22850281970026468</v>
      </c>
      <c r="P51">
        <f t="shared" si="5"/>
        <v>5.2213538610971666E-2</v>
      </c>
      <c r="Q51">
        <f t="shared" si="6"/>
        <v>0.92387802010967413</v>
      </c>
    </row>
    <row r="52" spans="13:17">
      <c r="M52">
        <f t="shared" si="10"/>
        <v>-0.10100000000000013</v>
      </c>
      <c r="N52">
        <f t="shared" si="3"/>
        <v>0.39899999999999985</v>
      </c>
      <c r="O52">
        <f t="shared" si="4"/>
        <v>0.21935882000018697</v>
      </c>
      <c r="P52">
        <f t="shared" si="5"/>
        <v>4.8118291911874431E-2</v>
      </c>
      <c r="Q52">
        <f t="shared" si="6"/>
        <v>0.93437788451252135</v>
      </c>
    </row>
    <row r="53" spans="13:17">
      <c r="M53">
        <f t="shared" si="10"/>
        <v>-0.11100000000000013</v>
      </c>
      <c r="N53">
        <f t="shared" si="3"/>
        <v>0.3889999999999999</v>
      </c>
      <c r="O53">
        <f t="shared" si="4"/>
        <v>0.21032306484771687</v>
      </c>
      <c r="P53">
        <f t="shared" si="5"/>
        <v>4.4235791606936914E-2</v>
      </c>
      <c r="Q53">
        <f t="shared" si="6"/>
        <v>0.94475600357700695</v>
      </c>
    </row>
    <row r="54" spans="13:17">
      <c r="M54">
        <f t="shared" si="10"/>
        <v>-0.12100000000000012</v>
      </c>
      <c r="N54">
        <f t="shared" si="3"/>
        <v>0.37899999999999989</v>
      </c>
      <c r="O54">
        <f t="shared" si="4"/>
        <v>0.20139957828397345</v>
      </c>
      <c r="P54">
        <f t="shared" si="5"/>
        <v>4.056179013296235E-2</v>
      </c>
      <c r="Q54">
        <f t="shared" si="6"/>
        <v>0.95501801417579479</v>
      </c>
    </row>
    <row r="55" spans="13:17">
      <c r="M55">
        <f t="shared" ref="M55:M104" si="11">M54-0.01</f>
        <v>-0.13100000000000012</v>
      </c>
      <c r="N55">
        <f t="shared" si="3"/>
        <v>0.36899999999999988</v>
      </c>
      <c r="O55">
        <f t="shared" si="4"/>
        <v>0.19259250275815654</v>
      </c>
      <c r="P55">
        <f t="shared" si="5"/>
        <v>3.7091872118650532E-2</v>
      </c>
      <c r="Q55">
        <f t="shared" si="6"/>
        <v>0.96516933535572524</v>
      </c>
    </row>
    <row r="56" spans="13:17">
      <c r="M56">
        <f t="shared" si="11"/>
        <v>-0.14100000000000013</v>
      </c>
      <c r="N56">
        <f t="shared" si="3"/>
        <v>0.35899999999999987</v>
      </c>
      <c r="O56">
        <f t="shared" si="4"/>
        <v>0.18390610226936241</v>
      </c>
      <c r="P56">
        <f t="shared" si="5"/>
        <v>3.3821454451909184E-2</v>
      </c>
      <c r="Q56">
        <f t="shared" si="6"/>
        <v>0.9752151860800099</v>
      </c>
    </row>
    <row r="57" spans="13:17">
      <c r="M57">
        <f t="shared" si="11"/>
        <v>-0.15100000000000013</v>
      </c>
      <c r="N57">
        <f t="shared" si="3"/>
        <v>0.34899999999999987</v>
      </c>
      <c r="O57">
        <f t="shared" si="4"/>
        <v>0.17534476558701625</v>
      </c>
      <c r="P57">
        <f t="shared" si="5"/>
        <v>3.0745786818765681E-2</v>
      </c>
      <c r="Q57">
        <f t="shared" si="6"/>
        <v>0.98516060106255066</v>
      </c>
    </row>
    <row r="58" spans="13:17">
      <c r="M58">
        <f t="shared" si="11"/>
        <v>-0.16100000000000014</v>
      </c>
      <c r="N58">
        <f t="shared" si="3"/>
        <v>0.33899999999999986</v>
      </c>
      <c r="O58">
        <f t="shared" si="4"/>
        <v>0.1669130095518149</v>
      </c>
      <c r="P58">
        <f t="shared" si="5"/>
        <v>2.7859952757644253E-2</v>
      </c>
      <c r="Q58">
        <f t="shared" si="6"/>
        <v>0.99501044488576451</v>
      </c>
    </row>
    <row r="59" spans="13:17">
      <c r="M59">
        <f t="shared" si="11"/>
        <v>-0.17100000000000015</v>
      </c>
      <c r="N59">
        <f t="shared" si="3"/>
        <v>0.32899999999999985</v>
      </c>
      <c r="O59">
        <f t="shared" si="4"/>
        <v>0.15861548245911833</v>
      </c>
      <c r="P59">
        <f t="shared" si="5"/>
        <v>2.5158871275738875E-2</v>
      </c>
      <c r="Q59">
        <f t="shared" si="6"/>
        <v>1.0047694245662515</v>
      </c>
    </row>
    <row r="60" spans="13:17">
      <c r="M60">
        <f t="shared" si="11"/>
        <v>-0.18100000000000016</v>
      </c>
      <c r="N60">
        <f t="shared" si="3"/>
        <v>0.31899999999999984</v>
      </c>
      <c r="O60">
        <f t="shared" si="4"/>
        <v>0.15045696752677415</v>
      </c>
      <c r="P60">
        <f t="shared" si="5"/>
        <v>2.263729907735277E-2</v>
      </c>
      <c r="Q60">
        <f t="shared" si="6"/>
        <v>1.0144421007095406</v>
      </c>
    </row>
    <row r="61" spans="13:17">
      <c r="M61">
        <f t="shared" si="11"/>
        <v>-0.19100000000000017</v>
      </c>
      <c r="N61">
        <f t="shared" si="3"/>
        <v>0.30899999999999983</v>
      </c>
      <c r="O61">
        <f t="shared" si="4"/>
        <v>0.14244238644940552</v>
      </c>
      <c r="P61">
        <f t="shared" si="5"/>
        <v>2.0289833457401783E-2</v>
      </c>
      <c r="Q61">
        <f t="shared" si="6"/>
        <v>1.0240328973753476</v>
      </c>
    </row>
    <row r="62" spans="13:17">
      <c r="M62">
        <f t="shared" si="11"/>
        <v>-0.20100000000000018</v>
      </c>
      <c r="N62">
        <f t="shared" si="3"/>
        <v>0.29899999999999982</v>
      </c>
      <c r="O62">
        <f t="shared" si="4"/>
        <v>0.13457680304124101</v>
      </c>
      <c r="P62">
        <f t="shared" si="5"/>
        <v>1.8110915916800974E-2</v>
      </c>
      <c r="Q62">
        <f t="shared" si="6"/>
        <v>1.0335461107577153</v>
      </c>
    </row>
    <row r="63" spans="13:17">
      <c r="M63">
        <f t="shared" si="11"/>
        <v>-0.21100000000000019</v>
      </c>
      <c r="N63">
        <f t="shared" si="3"/>
        <v>0.28899999999999981</v>
      </c>
      <c r="O63">
        <f t="shared" si="4"/>
        <v>0.12686542696961259</v>
      </c>
      <c r="P63">
        <f t="shared" si="5"/>
        <v>1.6094836560182103E-2</v>
      </c>
      <c r="Q63">
        <f t="shared" si="6"/>
        <v>1.0429859167696676</v>
      </c>
    </row>
    <row r="64" spans="13:17">
      <c r="M64">
        <f t="shared" si="11"/>
        <v>-0.2210000000000002</v>
      </c>
      <c r="N64">
        <f t="shared" si="3"/>
        <v>0.2789999999999998</v>
      </c>
      <c r="O64">
        <f t="shared" si="4"/>
        <v>0.11931361758129919</v>
      </c>
      <c r="P64">
        <f t="shared" si="5"/>
        <v>1.4235739340336506E-2</v>
      </c>
      <c r="Q64">
        <f t="shared" si="6"/>
        <v>1.0523563776091955</v>
      </c>
    </row>
    <row r="65" spans="13:17">
      <c r="M65">
        <f t="shared" si="11"/>
        <v>-0.23100000000000021</v>
      </c>
      <c r="N65">
        <f t="shared" si="3"/>
        <v>0.26899999999999979</v>
      </c>
      <c r="O65">
        <f t="shared" si="4"/>
        <v>0.11192688782394272</v>
      </c>
      <c r="P65">
        <f t="shared" si="5"/>
        <v>1.2527628217953458E-2</v>
      </c>
      <c r="Q65">
        <f t="shared" si="6"/>
        <v>1.0616614473722477</v>
      </c>
    </row>
    <row r="66" spans="13:17">
      <c r="M66">
        <f t="shared" si="11"/>
        <v>-0.24100000000000021</v>
      </c>
      <c r="N66">
        <f t="shared" si="3"/>
        <v>0.25899999999999979</v>
      </c>
      <c r="O66">
        <f t="shared" si="4"/>
        <v>0.10471090826481663</v>
      </c>
      <c r="P66">
        <f t="shared" si="5"/>
        <v>1.0964374309642843E-2</v>
      </c>
      <c r="Q66">
        <f t="shared" si="6"/>
        <v>1.0709049767686059</v>
      </c>
    </row>
    <row r="67" spans="13:17">
      <c r="M67">
        <f t="shared" si="11"/>
        <v>-0.25100000000000022</v>
      </c>
      <c r="N67">
        <f t="shared" si="3"/>
        <v>0.24899999999999978</v>
      </c>
      <c r="O67">
        <f t="shared" si="4"/>
        <v>9.7671511209279777E-2</v>
      </c>
      <c r="P67">
        <f t="shared" si="5"/>
        <v>9.5397241019044652E-3</v>
      </c>
      <c r="Q67">
        <f t="shared" si="6"/>
        <v>1.0800907169879632</v>
      </c>
    </row>
    <row r="68" spans="13:17">
      <c r="M68">
        <f t="shared" si="11"/>
        <v>-0.26100000000000023</v>
      </c>
      <c r="N68">
        <f t="shared" si="3"/>
        <v>0.23899999999999977</v>
      </c>
      <c r="O68">
        <f t="shared" si="4"/>
        <v>9.0814694921303285E-2</v>
      </c>
      <c r="P68">
        <f t="shared" si="5"/>
        <v>8.2473088136493893E-3</v>
      </c>
      <c r="Q68">
        <f t="shared" si="6"/>
        <v>1.0892223227559024</v>
      </c>
    </row>
    <row r="69" spans="13:17">
      <c r="M69">
        <f t="shared" si="11"/>
        <v>-0.27100000000000024</v>
      </c>
      <c r="N69">
        <f t="shared" si="3"/>
        <v>0.22899999999999976</v>
      </c>
      <c r="O69">
        <f t="shared" si="4"/>
        <v>8.4146627948513616E-2</v>
      </c>
      <c r="P69">
        <f t="shared" si="5"/>
        <v>7.0806549951055731E-3</v>
      </c>
      <c r="Q69">
        <f t="shared" si="6"/>
        <v>1.0983033546127734</v>
      </c>
    </row>
    <row r="70" spans="13:17">
      <c r="M70">
        <f t="shared" si="11"/>
        <v>-0.28100000000000025</v>
      </c>
      <c r="N70">
        <f t="shared" si="3"/>
        <v>0.21899999999999975</v>
      </c>
      <c r="O70">
        <f t="shared" si="4"/>
        <v>7.767365355425232E-2</v>
      </c>
      <c r="P70">
        <f t="shared" si="5"/>
        <v>6.0331964564660136E-3</v>
      </c>
      <c r="Q70">
        <f t="shared" si="6"/>
        <v>1.1073372804424364</v>
      </c>
    </row>
    <row r="71" spans="13:17">
      <c r="M71">
        <f t="shared" si="11"/>
        <v>-0.29100000000000026</v>
      </c>
      <c r="N71">
        <f t="shared" si="3"/>
        <v>0.20899999999999974</v>
      </c>
      <c r="O71">
        <f t="shared" si="4"/>
        <v>7.1402294259210963E-2</v>
      </c>
      <c r="P71">
        <f t="shared" si="5"/>
        <v>5.0982876254789507E-3</v>
      </c>
      <c r="Q71">
        <f t="shared" si="6"/>
        <v>1.1163274762724833</v>
      </c>
    </row>
    <row r="72" spans="13:17">
      <c r="M72">
        <f t="shared" si="11"/>
        <v>-0.30100000000000027</v>
      </c>
      <c r="N72">
        <f t="shared" si="3"/>
        <v>0.19899999999999973</v>
      </c>
      <c r="O72">
        <f t="shared" si="4"/>
        <v>6.5339256495259901E-2</v>
      </c>
      <c r="P72">
        <f t="shared" si="5"/>
        <v>4.2692184393533636E-3</v>
      </c>
      <c r="Q72">
        <f t="shared" si="6"/>
        <v>1.1252772263626796</v>
      </c>
    </row>
    <row r="73" spans="13:17">
      <c r="M73">
        <f t="shared" si="11"/>
        <v>-0.31100000000000028</v>
      </c>
      <c r="N73">
        <f t="shared" si="3"/>
        <v>0.18899999999999972</v>
      </c>
      <c r="O73">
        <f t="shared" si="4"/>
        <v>5.9491435374150359E-2</v>
      </c>
      <c r="P73">
        <f t="shared" si="5"/>
        <v>3.5392308828767088E-3</v>
      </c>
      <c r="Q73">
        <f t="shared" si="6"/>
        <v>1.134189722593995</v>
      </c>
    </row>
    <row r="74" spans="13:17">
      <c r="M74">
        <f t="shared" si="11"/>
        <v>-0.32100000000000029</v>
      </c>
      <c r="N74">
        <f t="shared" ref="N74:N104" si="12">M74-$J$1</f>
        <v>0.17899999999999971</v>
      </c>
      <c r="O74">
        <f t="shared" ref="O74:O104" si="13">IF(N74&gt;0,N74*(1-EXP(-N74*$J$2)),0)</f>
        <v>5.3865919573831751E-2</v>
      </c>
      <c r="P74">
        <f t="shared" ref="P74:P104" si="14">$E$2*$E$2+O74*O74</f>
        <v>2.9015372915345105E-3</v>
      </c>
      <c r="Q74">
        <f t="shared" ref="Q74:Q104" si="15">SQRT((($E$1-M74)^2-P74)/$E$4)</f>
        <v>1.1430680631665595</v>
      </c>
    </row>
    <row r="75" spans="13:17">
      <c r="M75">
        <f t="shared" si="11"/>
        <v>-0.33100000000000029</v>
      </c>
      <c r="N75">
        <f t="shared" si="12"/>
        <v>0.16899999999999971</v>
      </c>
      <c r="O75">
        <f t="shared" si="13"/>
        <v>4.8469996345190142E-2</v>
      </c>
      <c r="P75">
        <f t="shared" si="14"/>
        <v>2.3493405457027457E-3</v>
      </c>
      <c r="Q75">
        <f t="shared" si="15"/>
        <v>1.1519152506112262</v>
      </c>
    </row>
    <row r="76" spans="13:17">
      <c r="M76">
        <f t="shared" si="11"/>
        <v>-0.3410000000000003</v>
      </c>
      <c r="N76">
        <f t="shared" si="12"/>
        <v>0.1589999999999997</v>
      </c>
      <c r="O76">
        <f t="shared" si="13"/>
        <v>4.3311156642079164E-2</v>
      </c>
      <c r="P76">
        <f t="shared" si="14"/>
        <v>1.875856289674718E-3</v>
      </c>
      <c r="Q76">
        <f t="shared" si="15"/>
        <v>1.1607341891159855</v>
      </c>
    </row>
    <row r="77" spans="13:17">
      <c r="M77">
        <f t="shared" si="11"/>
        <v>-0.35100000000000031</v>
      </c>
      <c r="N77">
        <f t="shared" si="12"/>
        <v>0.14899999999999969</v>
      </c>
      <c r="O77">
        <f t="shared" si="13"/>
        <v>3.8397100377581476E-2</v>
      </c>
      <c r="P77">
        <f t="shared" si="14"/>
        <v>1.4743373174060676E-3</v>
      </c>
      <c r="Q77">
        <f t="shared" si="15"/>
        <v>1.1695276811653268</v>
      </c>
    </row>
    <row r="78" spans="13:17">
      <c r="M78">
        <f t="shared" si="11"/>
        <v>-0.36100000000000032</v>
      </c>
      <c r="N78">
        <f t="shared" si="12"/>
        <v>0.13899999999999968</v>
      </c>
      <c r="O78">
        <f t="shared" si="13"/>
        <v>3.3735741809507204E-2</v>
      </c>
      <c r="P78">
        <f t="shared" si="14"/>
        <v>1.1381002754377325E-3</v>
      </c>
      <c r="Q78">
        <f t="shared" si="15"/>
        <v>1.1782984234876248</v>
      </c>
    </row>
    <row r="79" spans="13:17">
      <c r="M79">
        <f t="shared" si="11"/>
        <v>-0.37100000000000033</v>
      </c>
      <c r="N79">
        <f t="shared" si="12"/>
        <v>0.12899999999999967</v>
      </c>
      <c r="O79">
        <f t="shared" si="13"/>
        <v>2.9335215058206136E-2</v>
      </c>
      <c r="P79">
        <f t="shared" si="14"/>
        <v>8.6055484251120406E-4</v>
      </c>
      <c r="Q79">
        <f t="shared" si="15"/>
        <v>1.1870490023028188</v>
      </c>
    </row>
    <row r="80" spans="13:17">
      <c r="M80">
        <f t="shared" si="11"/>
        <v>-0.38100000000000034</v>
      </c>
      <c r="N80">
        <f t="shared" si="12"/>
        <v>0.11899999999999966</v>
      </c>
      <c r="O80">
        <f t="shared" si="13"/>
        <v>2.5203879759841185E-2</v>
      </c>
      <c r="P80">
        <f t="shared" si="14"/>
        <v>6.3523555494853217E-4</v>
      </c>
      <c r="Q80">
        <f t="shared" si="15"/>
        <v>1.1957818878599011</v>
      </c>
    </row>
    <row r="81" spans="13:17">
      <c r="M81">
        <f t="shared" si="11"/>
        <v>-0.39100000000000035</v>
      </c>
      <c r="N81">
        <f t="shared" si="12"/>
        <v>0.10899999999999965</v>
      </c>
      <c r="O81">
        <f t="shared" si="13"/>
        <v>2.135032685834487E-2</v>
      </c>
      <c r="P81">
        <f t="shared" si="14"/>
        <v>4.5583645695816233E-4</v>
      </c>
      <c r="Q81">
        <f t="shared" si="15"/>
        <v>1.204499428251123</v>
      </c>
    </row>
    <row r="82" spans="13:17">
      <c r="M82">
        <f t="shared" si="11"/>
        <v>-0.40100000000000036</v>
      </c>
      <c r="N82">
        <f t="shared" si="12"/>
        <v>9.8999999999999644E-2</v>
      </c>
      <c r="O82">
        <f t="shared" si="13"/>
        <v>1.7783384539354605E-2</v>
      </c>
      <c r="P82">
        <f t="shared" si="14"/>
        <v>3.162487656745564E-4</v>
      </c>
      <c r="Q82">
        <f t="shared" si="15"/>
        <v>1.2132038424872156</v>
      </c>
    </row>
    <row r="83" spans="13:17">
      <c r="M83">
        <f t="shared" si="11"/>
        <v>-0.41100000000000037</v>
      </c>
      <c r="N83">
        <f t="shared" si="12"/>
        <v>8.8999999999999635E-2</v>
      </c>
      <c r="O83">
        <f t="shared" si="13"/>
        <v>1.4512124309499528E-2</v>
      </c>
      <c r="P83">
        <f t="shared" si="14"/>
        <v>2.1060175197436715E-4</v>
      </c>
      <c r="Q83">
        <f t="shared" si="15"/>
        <v>1.2218972128153907</v>
      </c>
    </row>
    <row r="84" spans="13:17">
      <c r="M84">
        <f t="shared" si="11"/>
        <v>-0.42100000000000037</v>
      </c>
      <c r="N84">
        <f t="shared" si="12"/>
        <v>7.8999999999999626E-2</v>
      </c>
      <c r="O84">
        <f t="shared" si="13"/>
        <v>1.1545867224489838E-2</v>
      </c>
      <c r="P84">
        <f t="shared" si="14"/>
        <v>1.3330704996554867E-4</v>
      </c>
      <c r="Q84">
        <f t="shared" si="15"/>
        <v>1.2305814762593035</v>
      </c>
    </row>
    <row r="85" spans="13:17">
      <c r="M85">
        <f t="shared" si="11"/>
        <v>-0.43100000000000038</v>
      </c>
      <c r="N85">
        <f t="shared" si="12"/>
        <v>6.8999999999999617E-2</v>
      </c>
      <c r="O85">
        <f t="shared" si="13"/>
        <v>8.894190269539819E-3</v>
      </c>
      <c r="P85">
        <f t="shared" si="14"/>
        <v>7.9106620550776805E-5</v>
      </c>
      <c r="Q85">
        <f t="shared" si="15"/>
        <v>1.239258415357583</v>
      </c>
    </row>
    <row r="86" spans="13:17">
      <c r="M86">
        <f t="shared" si="11"/>
        <v>-0.44100000000000039</v>
      </c>
      <c r="N86">
        <f t="shared" si="12"/>
        <v>5.8999999999999608E-2</v>
      </c>
      <c r="O86">
        <f t="shared" si="13"/>
        <v>6.5669328957374921E-3</v>
      </c>
      <c r="P86">
        <f t="shared" si="14"/>
        <v>4.3124607657119205E-5</v>
      </c>
      <c r="Q86">
        <f t="shared" si="15"/>
        <v>1.2479296480748654</v>
      </c>
    </row>
    <row r="87" spans="13:17">
      <c r="M87">
        <f t="shared" si="11"/>
        <v>-0.4510000000000004</v>
      </c>
      <c r="N87">
        <f t="shared" si="12"/>
        <v>4.8999999999999599E-2</v>
      </c>
      <c r="O87">
        <f t="shared" si="13"/>
        <v>4.574203716057804E-3</v>
      </c>
      <c r="P87">
        <f t="shared" si="14"/>
        <v>2.0923339635997023E-5</v>
      </c>
      <c r="Q87">
        <f t="shared" si="15"/>
        <v>1.2565966168565288</v>
      </c>
    </row>
    <row r="88" spans="13:17">
      <c r="M88">
        <f t="shared" si="11"/>
        <v>-0.46100000000000041</v>
      </c>
      <c r="N88">
        <f t="shared" si="12"/>
        <v>3.8999999999999591E-2</v>
      </c>
      <c r="O88">
        <f t="shared" si="13"/>
        <v>2.9263873648019073E-3</v>
      </c>
      <c r="P88">
        <f t="shared" si="14"/>
        <v>8.5637430088722517E-6</v>
      </c>
      <c r="Q88">
        <f t="shared" si="15"/>
        <v>1.2652605767954457</v>
      </c>
    </row>
    <row r="89" spans="13:17">
      <c r="M89">
        <f t="shared" si="11"/>
        <v>-0.47100000000000042</v>
      </c>
      <c r="N89">
        <f t="shared" si="12"/>
        <v>2.8999999999999582E-2</v>
      </c>
      <c r="O89">
        <f t="shared" si="13"/>
        <v>1.6341515243327965E-3</v>
      </c>
      <c r="P89">
        <f t="shared" si="14"/>
        <v>2.6704512044792022E-6</v>
      </c>
      <c r="Q89">
        <f t="shared" si="15"/>
        <v>1.2739225828760545</v>
      </c>
    </row>
    <row r="90" spans="13:17">
      <c r="M90">
        <f t="shared" si="11"/>
        <v>-0.48100000000000043</v>
      </c>
      <c r="N90">
        <f t="shared" si="12"/>
        <v>1.8999999999999573E-2</v>
      </c>
      <c r="O90">
        <f t="shared" si="13"/>
        <v>7.0845412306717837E-4</v>
      </c>
      <c r="P90">
        <f t="shared" si="14"/>
        <v>5.0190724449088474E-7</v>
      </c>
      <c r="Q90">
        <f t="shared" si="15"/>
        <v>1.2825834762578097</v>
      </c>
    </row>
    <row r="91" spans="13:17">
      <c r="M91">
        <f t="shared" si="11"/>
        <v>-0.49100000000000044</v>
      </c>
      <c r="N91">
        <f t="shared" si="12"/>
        <v>8.9999999999995639E-3</v>
      </c>
      <c r="O91">
        <f t="shared" si="13"/>
        <v>1.6055070877527832E-4</v>
      </c>
      <c r="P91">
        <f t="shared" si="14"/>
        <v>2.5776530088244232E-8</v>
      </c>
      <c r="Q91">
        <f t="shared" si="15"/>
        <v>1.2912438695566393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small_deform7</vt:lpstr>
      <vt:lpstr>expected</vt:lpstr>
      <vt:lpstr>Chart1</vt:lpstr>
      <vt:lpstr>small_deform7!small_deform5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Wilkins, Andy (Energy, Pullenvale)</cp:lastModifiedBy>
  <dcterms:created xsi:type="dcterms:W3CDTF">2014-08-06T01:50:44Z</dcterms:created>
  <dcterms:modified xsi:type="dcterms:W3CDTF">2014-10-27T05:32:06Z</dcterms:modified>
</cp:coreProperties>
</file>