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24" windowWidth="22020" windowHeight="11904"/>
  </bookViews>
  <sheets>
    <sheet name="Chart1" sheetId="4" r:id="rId1"/>
    <sheet name="small_deform5" sheetId="1" r:id="rId2"/>
    <sheet name="small_deform6" sheetId="5" r:id="rId3"/>
    <sheet name="expected" sheetId="2" r:id="rId4"/>
  </sheets>
  <definedNames>
    <definedName name="small_deform5" localSheetId="1">small_deform5!$C$3:$K$14</definedName>
    <definedName name="small_deform5" localSheetId="2">small_deform6!$C$3:$K$14</definedName>
  </definedNames>
  <calcPr calcId="125725"/>
</workbook>
</file>

<file path=xl/calcChain.xml><?xml version="1.0" encoding="utf-8"?>
<calcChain xmlns="http://schemas.openxmlformats.org/spreadsheetml/2006/main">
  <c r="M10" i="2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9"/>
  <c r="M9"/>
  <c r="N8"/>
  <c r="F8"/>
  <c r="J10"/>
  <c r="K10" s="1"/>
  <c r="K9"/>
  <c r="J9"/>
  <c r="K8"/>
  <c r="B8"/>
  <c r="O14" i="5"/>
  <c r="N14"/>
  <c r="N13"/>
  <c r="O13" s="1"/>
  <c r="O12"/>
  <c r="N12"/>
  <c r="O11"/>
  <c r="N11"/>
  <c r="O10"/>
  <c r="N10"/>
  <c r="N9"/>
  <c r="O9" s="1"/>
  <c r="O8"/>
  <c r="N8"/>
  <c r="N7"/>
  <c r="O7" s="1"/>
  <c r="O6"/>
  <c r="N6"/>
  <c r="O5"/>
  <c r="N5"/>
  <c r="N4"/>
  <c r="O4" s="1"/>
  <c r="A10" i="2"/>
  <c r="B10" s="1"/>
  <c r="B9"/>
  <c r="A9"/>
  <c r="E10"/>
  <c r="E11" s="1"/>
  <c r="F9"/>
  <c r="E9"/>
  <c r="N5" i="1"/>
  <c r="O5" s="1"/>
  <c r="N6"/>
  <c r="O6" s="1"/>
  <c r="N7"/>
  <c r="O7" s="1"/>
  <c r="N8"/>
  <c r="O8" s="1"/>
  <c r="N9"/>
  <c r="O9" s="1"/>
  <c r="N10"/>
  <c r="O10" s="1"/>
  <c r="N11"/>
  <c r="O11" s="1"/>
  <c r="N12"/>
  <c r="O12" s="1"/>
  <c r="N13"/>
  <c r="O13" s="1"/>
  <c r="N14"/>
  <c r="O14" s="1"/>
  <c r="N4"/>
  <c r="O4" s="1"/>
  <c r="J11" i="2" l="1"/>
  <c r="A11"/>
  <c r="E12"/>
  <c r="F11"/>
  <c r="F10"/>
  <c r="J12" l="1"/>
  <c r="K11"/>
  <c r="B11"/>
  <c r="A12"/>
  <c r="F12"/>
  <c r="E13"/>
  <c r="J13" l="1"/>
  <c r="K12"/>
  <c r="A13"/>
  <c r="B12"/>
  <c r="E14"/>
  <c r="F13"/>
  <c r="J14" l="1"/>
  <c r="K13"/>
  <c r="A14"/>
  <c r="B13"/>
  <c r="E15"/>
  <c r="F14"/>
  <c r="K14" l="1"/>
  <c r="J15"/>
  <c r="A15"/>
  <c r="B14"/>
  <c r="F15"/>
  <c r="E16"/>
  <c r="K15" l="1"/>
  <c r="J16"/>
  <c r="A16"/>
  <c r="B15"/>
  <c r="F16"/>
  <c r="E17"/>
  <c r="K16" l="1"/>
  <c r="J17"/>
  <c r="A17"/>
  <c r="B16"/>
  <c r="E18"/>
  <c r="F17"/>
  <c r="J18" l="1"/>
  <c r="K17"/>
  <c r="A18"/>
  <c r="B17"/>
  <c r="E19"/>
  <c r="F18"/>
  <c r="J19" l="1"/>
  <c r="K18"/>
  <c r="B18"/>
  <c r="A19"/>
  <c r="E20"/>
  <c r="F19"/>
  <c r="J20" l="1"/>
  <c r="K19"/>
  <c r="B19"/>
  <c r="A20"/>
  <c r="E21"/>
  <c r="F20"/>
  <c r="J21" l="1"/>
  <c r="K20"/>
  <c r="A21"/>
  <c r="B20"/>
  <c r="F21"/>
  <c r="E22"/>
  <c r="K21" l="1"/>
  <c r="J22"/>
  <c r="A22"/>
  <c r="B21"/>
  <c r="E23"/>
  <c r="F22"/>
  <c r="K22" l="1"/>
  <c r="J23"/>
  <c r="B22"/>
  <c r="A23"/>
  <c r="E24"/>
  <c r="F23"/>
  <c r="J24" l="1"/>
  <c r="K23"/>
  <c r="A24"/>
  <c r="B23"/>
  <c r="F24"/>
  <c r="E25"/>
  <c r="J25" l="1"/>
  <c r="K24"/>
  <c r="A25"/>
  <c r="B24"/>
  <c r="E26"/>
  <c r="F25"/>
  <c r="J26" l="1"/>
  <c r="K25"/>
  <c r="A26"/>
  <c r="B25"/>
  <c r="E27"/>
  <c r="F26"/>
  <c r="K26" l="1"/>
  <c r="J27"/>
  <c r="A27"/>
  <c r="B26"/>
  <c r="F27"/>
  <c r="E28"/>
  <c r="J28" l="1"/>
  <c r="K27"/>
  <c r="A28"/>
  <c r="B27"/>
  <c r="E29"/>
  <c r="F28"/>
  <c r="J29" l="1"/>
  <c r="K28"/>
  <c r="A29"/>
  <c r="B28"/>
  <c r="F29"/>
  <c r="E30"/>
  <c r="K29" l="1"/>
  <c r="J30"/>
  <c r="A30"/>
  <c r="B29"/>
  <c r="E31"/>
  <c r="F30"/>
  <c r="J31" l="1"/>
  <c r="K30"/>
  <c r="B30"/>
  <c r="A31"/>
  <c r="F31"/>
  <c r="E32"/>
  <c r="J32" l="1"/>
  <c r="K31"/>
  <c r="A32"/>
  <c r="B31"/>
  <c r="E33"/>
  <c r="F32"/>
  <c r="J33" l="1"/>
  <c r="K32"/>
  <c r="B32"/>
  <c r="A33"/>
  <c r="F33"/>
  <c r="E34"/>
  <c r="K33" l="1"/>
  <c r="J34"/>
  <c r="A34"/>
  <c r="B33"/>
  <c r="E35"/>
  <c r="F34"/>
  <c r="J35" l="1"/>
  <c r="K34"/>
  <c r="B34"/>
  <c r="A35"/>
  <c r="E36"/>
  <c r="F35"/>
  <c r="J36" l="1"/>
  <c r="K35"/>
  <c r="B35"/>
  <c r="A36"/>
  <c r="F36"/>
  <c r="E37"/>
  <c r="J37" l="1"/>
  <c r="K36"/>
  <c r="A37"/>
  <c r="B36"/>
  <c r="F37"/>
  <c r="E38"/>
  <c r="J38" l="1"/>
  <c r="K37"/>
  <c r="A38"/>
  <c r="B37"/>
  <c r="F38"/>
  <c r="E39"/>
  <c r="J39" l="1"/>
  <c r="K38"/>
  <c r="A39"/>
  <c r="B38"/>
  <c r="F39"/>
  <c r="E40"/>
  <c r="J40" l="1"/>
  <c r="K39"/>
  <c r="A40"/>
  <c r="B39"/>
  <c r="E41"/>
  <c r="F41" s="1"/>
  <c r="F40"/>
  <c r="J41" l="1"/>
  <c r="K41" s="1"/>
  <c r="K40"/>
  <c r="A41"/>
  <c r="B41" s="1"/>
  <c r="B40"/>
</calcChain>
</file>

<file path=xl/connections.xml><?xml version="1.0" encoding="utf-8"?>
<connections xmlns="http://schemas.openxmlformats.org/spreadsheetml/2006/main">
  <connection id="1" name="small_deform5" type="6" refreshedVersion="3" background="1" saveData="1">
    <textPr codePage="850" sourceFile="L:\moose\projects_andy\moose\modules\tensor_mechanics\tests\tensile\small_deform5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small_deform51" type="6" refreshedVersion="3" background="1" saveData="1">
    <textPr codePage="850" sourceFile="L:\moose\projects_andy\moose\modules\tensor_mechanics\tests\tensile\small_deform6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<sst xmlns="http://schemas.openxmlformats.org/spreadsheetml/2006/main" count="39" uniqueCount="18">
  <si>
    <t>time</t>
  </si>
  <si>
    <t>f</t>
  </si>
  <si>
    <t>max_ps</t>
  </si>
  <si>
    <t>s_xx</t>
  </si>
  <si>
    <t>s_xy</t>
  </si>
  <si>
    <t>s_xz</t>
  </si>
  <si>
    <t>s_yy</t>
  </si>
  <si>
    <t>s_yz</t>
  </si>
  <si>
    <t>s_zz</t>
  </si>
  <si>
    <t>mean</t>
  </si>
  <si>
    <t>bar</t>
  </si>
  <si>
    <t>A+B+C</t>
  </si>
  <si>
    <t>tensile</t>
  </si>
  <si>
    <t>smoother</t>
  </si>
  <si>
    <t>WITH LODE = 30degrees</t>
  </si>
  <si>
    <t>Smoothed</t>
  </si>
  <si>
    <t>Unsmoothed</t>
  </si>
  <si>
    <t>WITH LODE = -30degrees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</si>
</sst>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Tensile yield function</a:t>
            </a:r>
          </a:p>
          <a:p>
            <a:pPr>
              <a:defRPr/>
            </a:pPr>
            <a:r>
              <a:rPr lang="en-AU" sz="1200" baseline="0"/>
              <a:t>Tensile strength = 1, tip_smoother = 0.5, edge_smoother = 25deg</a:t>
            </a: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v>unsmoothed, Lode = 30deg</c:v>
          </c:tx>
          <c:spPr>
            <a:ln w="22225">
              <a:solidFill>
                <a:prstClr val="black"/>
              </a:solidFill>
              <a:prstDash val="dash"/>
            </a:ln>
          </c:spPr>
          <c:marker>
            <c:symbol val="none"/>
          </c:marker>
          <c:xVal>
            <c:numRef>
              <c:f>expected!$B$8:$B$41</c:f>
              <c:numCache>
                <c:formatCode>General</c:formatCode>
                <c:ptCount val="34"/>
                <c:pt idx="0">
                  <c:v>1</c:v>
                </c:pt>
                <c:pt idx="1">
                  <c:v>0.9422649730810374</c:v>
                </c:pt>
                <c:pt idx="2">
                  <c:v>0.88452994616207481</c:v>
                </c:pt>
                <c:pt idx="3">
                  <c:v>0.82679491924311221</c:v>
                </c:pt>
                <c:pt idx="4">
                  <c:v>0.76905989232414962</c:v>
                </c:pt>
                <c:pt idx="5">
                  <c:v>0.71132486540518713</c:v>
                </c:pt>
                <c:pt idx="6">
                  <c:v>0.65358983848622443</c:v>
                </c:pt>
                <c:pt idx="7">
                  <c:v>0.59585481156726194</c:v>
                </c:pt>
                <c:pt idx="8">
                  <c:v>0.53811978464829935</c:v>
                </c:pt>
                <c:pt idx="9">
                  <c:v>0.48038475772933675</c:v>
                </c:pt>
                <c:pt idx="10">
                  <c:v>0.42264973081037427</c:v>
                </c:pt>
                <c:pt idx="11">
                  <c:v>0.36491470389141167</c:v>
                </c:pt>
                <c:pt idx="12">
                  <c:v>0.30717967697244897</c:v>
                </c:pt>
                <c:pt idx="13">
                  <c:v>0.24944465005348637</c:v>
                </c:pt>
                <c:pt idx="14">
                  <c:v>0.19170962313452378</c:v>
                </c:pt>
                <c:pt idx="15">
                  <c:v>0.13397459621556107</c:v>
                </c:pt>
                <c:pt idx="16">
                  <c:v>7.6239569296598475E-2</c:v>
                </c:pt>
                <c:pt idx="17">
                  <c:v>1.850454237763588E-2</c:v>
                </c:pt>
                <c:pt idx="18">
                  <c:v>-3.9230484541326716E-2</c:v>
                </c:pt>
                <c:pt idx="19">
                  <c:v>-9.6965511460289422E-2</c:v>
                </c:pt>
                <c:pt idx="20">
                  <c:v>-0.15470053837925191</c:v>
                </c:pt>
                <c:pt idx="21">
                  <c:v>-0.21243556529821461</c:v>
                </c:pt>
                <c:pt idx="22">
                  <c:v>-0.27017059221717732</c:v>
                </c:pt>
                <c:pt idx="23">
                  <c:v>-0.3279056191361398</c:v>
                </c:pt>
                <c:pt idx="24">
                  <c:v>-0.38564064605510251</c:v>
                </c:pt>
                <c:pt idx="25">
                  <c:v>-0.44337567297406522</c:v>
                </c:pt>
                <c:pt idx="26">
                  <c:v>-0.5011106998930277</c:v>
                </c:pt>
                <c:pt idx="27">
                  <c:v>-0.55884572681199041</c:v>
                </c:pt>
                <c:pt idx="28">
                  <c:v>-0.61658075373095311</c:v>
                </c:pt>
                <c:pt idx="29">
                  <c:v>-0.6743157806499156</c:v>
                </c:pt>
                <c:pt idx="30">
                  <c:v>-0.7320508075688783</c:v>
                </c:pt>
                <c:pt idx="31">
                  <c:v>-0.78978583448784101</c:v>
                </c:pt>
                <c:pt idx="32">
                  <c:v>-0.84752086140680349</c:v>
                </c:pt>
                <c:pt idx="33">
                  <c:v>-0.9052558883257662</c:v>
                </c:pt>
              </c:numCache>
            </c:numRef>
          </c:xVal>
          <c:yVal>
            <c:numRef>
              <c:f>expected!$A$8:$A$41</c:f>
              <c:numCache>
                <c:formatCode>General</c:formatCode>
                <c:ptCount val="3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</c:numCache>
            </c:numRef>
          </c:yVal>
        </c:ser>
        <c:ser>
          <c:idx val="1"/>
          <c:order val="1"/>
          <c:tx>
            <c:v>smoothed, Lode = 30deg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expected!$F$8:$F$41</c:f>
              <c:numCache>
                <c:formatCode>General</c:formatCode>
                <c:ptCount val="34"/>
                <c:pt idx="0">
                  <c:v>0.5</c:v>
                </c:pt>
                <c:pt idx="1">
                  <c:v>0.49629316759423447</c:v>
                </c:pt>
                <c:pt idx="2">
                  <c:v>0.48533283371775116</c:v>
                </c:pt>
                <c:pt idx="3">
                  <c:v>0.46756675807172776</c:v>
                </c:pt>
                <c:pt idx="4">
                  <c:v>0.44364654382667845</c:v>
                </c:pt>
                <c:pt idx="5">
                  <c:v>0.41432575154250639</c:v>
                </c:pt>
                <c:pt idx="6">
                  <c:v>0.3803705716793303</c:v>
                </c:pt>
                <c:pt idx="7">
                  <c:v>0.34249861019139283</c:v>
                </c:pt>
                <c:pt idx="8">
                  <c:v>0.3013465288256274</c:v>
                </c:pt>
                <c:pt idx="9">
                  <c:v>0.25745948663237916</c:v>
                </c:pt>
                <c:pt idx="10">
                  <c:v>0.21129390694315042</c:v>
                </c:pt>
                <c:pt idx="11">
                  <c:v>0.16322683212100431</c:v>
                </c:pt>
                <c:pt idx="12">
                  <c:v>0.11356753570054756</c:v>
                </c:pt>
                <c:pt idx="13">
                  <c:v>6.2569021703330896E-2</c:v>
                </c:pt>
                <c:pt idx="14">
                  <c:v>1.0438324104555918E-2</c:v>
                </c:pt>
                <c:pt idx="15">
                  <c:v>-4.2654750028143562E-2</c:v>
                </c:pt>
                <c:pt idx="16">
                  <c:v>-9.6570422333194461E-2</c:v>
                </c:pt>
                <c:pt idx="17">
                  <c:v>-0.15119312043646715</c:v>
                </c:pt>
                <c:pt idx="18">
                  <c:v>-0.20642681334965385</c:v>
                </c:pt>
                <c:pt idx="19">
                  <c:v>-0.26219129192933766</c:v>
                </c:pt>
                <c:pt idx="20">
                  <c:v>-0.31841920681549563</c:v>
                </c:pt>
                <c:pt idx="21">
                  <c:v>-0.37505370746100342</c:v>
                </c:pt>
                <c:pt idx="22">
                  <c:v>-0.4320465557826676</c:v>
                </c:pt>
                <c:pt idx="23">
                  <c:v>-0.48935661393779406</c:v>
                </c:pt>
                <c:pt idx="24">
                  <c:v>-0.54694862715476167</c:v>
                </c:pt>
                <c:pt idx="25">
                  <c:v>-0.60479223971710794</c:v>
                </c:pt>
                <c:pt idx="26">
                  <c:v>-0.66286119573493019</c:v>
                </c:pt>
                <c:pt idx="27">
                  <c:v>-0.72113268690425247</c:v>
                </c:pt>
                <c:pt idx="28">
                  <c:v>-0.77958681766414584</c:v>
                </c:pt>
                <c:pt idx="29">
                  <c:v>-0.83820616452623509</c:v>
                </c:pt>
                <c:pt idx="30">
                  <c:v>-0.89697541128634617</c:v>
                </c:pt>
                <c:pt idx="31">
                  <c:v>-0.95588104566005061</c:v>
                </c:pt>
                <c:pt idx="32">
                  <c:v>-1.0149111058664606</c:v>
                </c:pt>
                <c:pt idx="33">
                  <c:v>-1.0740549680132041</c:v>
                </c:pt>
              </c:numCache>
            </c:numRef>
          </c:xVal>
          <c:yVal>
            <c:numRef>
              <c:f>expected!$E$8:$E$41</c:f>
              <c:numCache>
                <c:formatCode>General</c:formatCode>
                <c:ptCount val="3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</c:numCache>
            </c:numRef>
          </c:yVal>
        </c:ser>
        <c:ser>
          <c:idx val="0"/>
          <c:order val="2"/>
          <c:tx>
            <c:v>MOOSE, Lode = 30deg</c:v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rgbClr val="FF0000"/>
              </a:solidFill>
            </c:spPr>
          </c:marker>
          <c:xVal>
            <c:numRef>
              <c:f>small_deform5!$N$5:$N$14</c:f>
              <c:numCache>
                <c:formatCode>General</c:formatCode>
                <c:ptCount val="10"/>
                <c:pt idx="0">
                  <c:v>0.42439147984268666</c:v>
                </c:pt>
                <c:pt idx="1">
                  <c:v>0.29271957713292668</c:v>
                </c:pt>
                <c:pt idx="2">
                  <c:v>0.14816976595860668</c:v>
                </c:pt>
                <c:pt idx="3">
                  <c:v>1.5738413288873376E-2</c:v>
                </c:pt>
                <c:pt idx="4">
                  <c:v>-9.8864744189840037E-2</c:v>
                </c:pt>
                <c:pt idx="5">
                  <c:v>-0.19546341884469334</c:v>
                </c:pt>
                <c:pt idx="6">
                  <c:v>-0.2754401177103401</c:v>
                </c:pt>
                <c:pt idx="7">
                  <c:v>-0.34060932901174662</c:v>
                </c:pt>
                <c:pt idx="8">
                  <c:v>-0.39286744781375321</c:v>
                </c:pt>
                <c:pt idx="9">
                  <c:v>-0.43406914227693333</c:v>
                </c:pt>
              </c:numCache>
            </c:numRef>
          </c:xVal>
          <c:yVal>
            <c:numRef>
              <c:f>small_deform5!$O$5:$O$14</c:f>
              <c:numCache>
                <c:formatCode>General</c:formatCode>
                <c:ptCount val="10"/>
                <c:pt idx="0">
                  <c:v>0.46752797936148183</c:v>
                </c:pt>
                <c:pt idx="1">
                  <c:v>0.82012177031208267</c:v>
                </c:pt>
                <c:pt idx="2">
                  <c:v>1.1306359112266311</c:v>
                </c:pt>
                <c:pt idx="3">
                  <c:v>1.3899217568436288</c:v>
                </c:pt>
                <c:pt idx="4">
                  <c:v>1.6042252766195169</c:v>
                </c:pt>
                <c:pt idx="5">
                  <c:v>1.7802314784373567</c:v>
                </c:pt>
                <c:pt idx="6">
                  <c:v>1.9236332080680292</c:v>
                </c:pt>
                <c:pt idx="7">
                  <c:v>2.03926201913267</c:v>
                </c:pt>
                <c:pt idx="8">
                  <c:v>2.1313202667787623</c:v>
                </c:pt>
                <c:pt idx="9">
                  <c:v>2.2035384299141736</c:v>
                </c:pt>
              </c:numCache>
            </c:numRef>
          </c:yVal>
        </c:ser>
        <c:ser>
          <c:idx val="4"/>
          <c:order val="3"/>
          <c:tx>
            <c:v>Unsmoothed, Lode = -30deg</c:v>
          </c:tx>
          <c:spPr>
            <a:ln w="22225">
              <a:solidFill>
                <a:schemeClr val="accent5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expected!$K$8:$K$41</c:f>
              <c:numCache>
                <c:formatCode>General</c:formatCode>
                <c:ptCount val="34"/>
                <c:pt idx="0">
                  <c:v>1</c:v>
                </c:pt>
                <c:pt idx="1">
                  <c:v>0.88452994616207481</c:v>
                </c:pt>
                <c:pt idx="2">
                  <c:v>0.76905989232414973</c:v>
                </c:pt>
                <c:pt idx="3">
                  <c:v>0.65358983848622443</c:v>
                </c:pt>
                <c:pt idx="4">
                  <c:v>0.53811978464829946</c:v>
                </c:pt>
                <c:pt idx="5">
                  <c:v>0.42264973081037427</c:v>
                </c:pt>
                <c:pt idx="6">
                  <c:v>0.30717967697244919</c:v>
                </c:pt>
                <c:pt idx="7">
                  <c:v>0.191709623134524</c:v>
                </c:pt>
                <c:pt idx="8">
                  <c:v>7.6239569296598919E-2</c:v>
                </c:pt>
                <c:pt idx="9">
                  <c:v>-3.9230484541326271E-2</c:v>
                </c:pt>
                <c:pt idx="10">
                  <c:v>-0.15470053837925124</c:v>
                </c:pt>
                <c:pt idx="11">
                  <c:v>-0.27017059221717643</c:v>
                </c:pt>
                <c:pt idx="12">
                  <c:v>-0.38564064605510162</c:v>
                </c:pt>
                <c:pt idx="13">
                  <c:v>-0.50111069989302703</c:v>
                </c:pt>
                <c:pt idx="14">
                  <c:v>-0.61658075373095222</c:v>
                </c:pt>
                <c:pt idx="15">
                  <c:v>-0.73205080756887742</c:v>
                </c:pt>
                <c:pt idx="16">
                  <c:v>-0.84752086140680261</c:v>
                </c:pt>
                <c:pt idx="17">
                  <c:v>-0.96299091524472802</c:v>
                </c:pt>
                <c:pt idx="18">
                  <c:v>-1.078460969082653</c:v>
                </c:pt>
                <c:pt idx="19">
                  <c:v>-1.1939310229205784</c:v>
                </c:pt>
                <c:pt idx="20">
                  <c:v>-1.3094010767585034</c:v>
                </c:pt>
                <c:pt idx="21">
                  <c:v>-1.4248711305964288</c:v>
                </c:pt>
                <c:pt idx="22">
                  <c:v>-1.5403411844343537</c:v>
                </c:pt>
                <c:pt idx="23">
                  <c:v>-1.6558112382722792</c:v>
                </c:pt>
                <c:pt idx="24">
                  <c:v>-1.7712812921102046</c:v>
                </c:pt>
                <c:pt idx="25">
                  <c:v>-1.8867513459481295</c:v>
                </c:pt>
                <c:pt idx="26">
                  <c:v>-2.002221399786055</c:v>
                </c:pt>
                <c:pt idx="27">
                  <c:v>-2.1176914536239804</c:v>
                </c:pt>
                <c:pt idx="28">
                  <c:v>-2.2331615074619053</c:v>
                </c:pt>
                <c:pt idx="29">
                  <c:v>-2.3486315612998308</c:v>
                </c:pt>
                <c:pt idx="30">
                  <c:v>-2.4641016151377557</c:v>
                </c:pt>
                <c:pt idx="31">
                  <c:v>-2.5795716689756811</c:v>
                </c:pt>
                <c:pt idx="32">
                  <c:v>-2.6950417228136065</c:v>
                </c:pt>
                <c:pt idx="33">
                  <c:v>-2.8105117766515315</c:v>
                </c:pt>
              </c:numCache>
            </c:numRef>
          </c:xVal>
          <c:yVal>
            <c:numRef>
              <c:f>expected!$J$8:$J$41</c:f>
              <c:numCache>
                <c:formatCode>General</c:formatCode>
                <c:ptCount val="3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</c:numCache>
            </c:numRef>
          </c:yVal>
        </c:ser>
        <c:ser>
          <c:idx val="5"/>
          <c:order val="4"/>
          <c:tx>
            <c:v>Smoothed, Lode = -30deg</c:v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expected!$N$8:$N$41</c:f>
              <c:numCache>
                <c:formatCode>General</c:formatCode>
                <c:ptCount val="34"/>
                <c:pt idx="0">
                  <c:v>0.5</c:v>
                </c:pt>
                <c:pt idx="1">
                  <c:v>0.48683985605531166</c:v>
                </c:pt>
                <c:pt idx="2">
                  <c:v>0.44924294527138975</c:v>
                </c:pt>
                <c:pt idx="3">
                  <c:v>0.39172374697017809</c:v>
                </c:pt>
                <c:pt idx="4">
                  <c:v>0.31931407144459545</c:v>
                </c:pt>
                <c:pt idx="5">
                  <c:v>0.23623738417402673</c:v>
                </c:pt>
                <c:pt idx="6">
                  <c:v>0.1455996254682469</c:v>
                </c:pt>
                <c:pt idx="7">
                  <c:v>4.9561504707783199E-2</c:v>
                </c:pt>
                <c:pt idx="8">
                  <c:v>-5.0396750439248628E-2</c:v>
                </c:pt>
                <c:pt idx="9">
                  <c:v>-0.15325625946707944</c:v>
                </c:pt>
                <c:pt idx="10">
                  <c:v>-0.25830573921179156</c:v>
                </c:pt>
                <c:pt idx="11">
                  <c:v>-0.3650396819628845</c:v>
                </c:pt>
                <c:pt idx="12">
                  <c:v>-0.47309198626562354</c:v>
                </c:pt>
                <c:pt idx="13">
                  <c:v>-0.58219257150744252</c:v>
                </c:pt>
                <c:pt idx="14">
                  <c:v>-0.6921386861996075</c:v>
                </c:pt>
                <c:pt idx="15">
                  <c:v>-0.80277563773199478</c:v>
                </c:pt>
                <c:pt idx="16">
                  <c:v>-0.91398362932741262</c:v>
                </c:pt>
                <c:pt idx="17">
                  <c:v>-1.0256686138984668</c:v>
                </c:pt>
                <c:pt idx="18">
                  <c:v>-1.1377558326431956</c:v>
                </c:pt>
                <c:pt idx="19">
                  <c:v>-1.2501851775650232</c:v>
                </c:pt>
                <c:pt idx="20">
                  <c:v>-1.3629078131263048</c:v>
                </c:pt>
                <c:pt idx="21">
                  <c:v>-1.47588368062799</c:v>
                </c:pt>
                <c:pt idx="22">
                  <c:v>-1.5890796305508519</c:v>
                </c:pt>
                <c:pt idx="23">
                  <c:v>-1.7024680078279073</c:v>
                </c:pt>
                <c:pt idx="24">
                  <c:v>-1.8160255680657458</c:v>
                </c:pt>
                <c:pt idx="25">
                  <c:v>-1.9297326385411586</c:v>
                </c:pt>
                <c:pt idx="26">
                  <c:v>-2.04357246231026</c:v>
                </c:pt>
                <c:pt idx="27">
                  <c:v>-2.1575306807693897</c:v>
                </c:pt>
                <c:pt idx="28">
                  <c:v>-2.2715949219506593</c:v>
                </c:pt>
                <c:pt idx="29">
                  <c:v>-2.3857544703261255</c:v>
                </c:pt>
                <c:pt idx="30">
                  <c:v>-2.5000000000000013</c:v>
                </c:pt>
                <c:pt idx="31">
                  <c:v>-2.6143233576055898</c:v>
                </c:pt>
                <c:pt idx="32">
                  <c:v>-2.7287173844813375</c:v>
                </c:pt>
                <c:pt idx="33">
                  <c:v>-2.843175770115129</c:v>
                </c:pt>
              </c:numCache>
            </c:numRef>
          </c:xVal>
          <c:yVal>
            <c:numRef>
              <c:f>expected!$M$8:$M$41</c:f>
              <c:numCache>
                <c:formatCode>General</c:formatCode>
                <c:ptCount val="3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</c:numCache>
            </c:numRef>
          </c:yVal>
        </c:ser>
        <c:ser>
          <c:idx val="3"/>
          <c:order val="5"/>
          <c:tx>
            <c:v>MOOSE, Lode = -30deg</c:v>
          </c:tx>
          <c:spPr>
            <a:ln>
              <a:noFill/>
            </a:ln>
          </c:spPr>
          <c:marker>
            <c:symbol val="triangle"/>
            <c:size val="11"/>
            <c:spPr>
              <a:solidFill>
                <a:schemeClr val="accent6">
                  <a:lumMod val="75000"/>
                </a:schemeClr>
              </a:solidFill>
            </c:spPr>
          </c:marker>
          <c:xVal>
            <c:numRef>
              <c:f>small_deform6!$N$5:$N$14</c:f>
              <c:numCache>
                <c:formatCode>General</c:formatCode>
                <c:ptCount val="10"/>
                <c:pt idx="0">
                  <c:v>0.25559394566702265</c:v>
                </c:pt>
                <c:pt idx="1">
                  <c:v>0.13070533531853001</c:v>
                </c:pt>
                <c:pt idx="2">
                  <c:v>-1.6726473390846652E-2</c:v>
                </c:pt>
                <c:pt idx="3">
                  <c:v>-0.16945880195047669</c:v>
                </c:pt>
                <c:pt idx="4">
                  <c:v>-0.32108782809104003</c:v>
                </c:pt>
                <c:pt idx="5">
                  <c:v>-0.46933880823210999</c:v>
                </c:pt>
                <c:pt idx="6">
                  <c:v>-0.61351932558806677</c:v>
                </c:pt>
                <c:pt idx="7">
                  <c:v>-0.75355772390888998</c:v>
                </c:pt>
                <c:pt idx="8">
                  <c:v>-0.88962355823685335</c:v>
                </c:pt>
                <c:pt idx="9">
                  <c:v>-1.0219711903678734</c:v>
                </c:pt>
              </c:numCache>
            </c:numRef>
          </c:xVal>
          <c:yVal>
            <c:numRef>
              <c:f>small_deform6!$O$5:$O$14</c:f>
              <c:numCache>
                <c:formatCode>General</c:formatCode>
                <c:ptCount val="10"/>
                <c:pt idx="0">
                  <c:v>0.47760481543999678</c:v>
                </c:pt>
                <c:pt idx="1">
                  <c:v>0.6158371573698036</c:v>
                </c:pt>
                <c:pt idx="2">
                  <c:v>0.76668086112290512</c:v>
                </c:pt>
                <c:pt idx="3">
                  <c:v>0.91554657026868402</c:v>
                </c:pt>
                <c:pt idx="4">
                  <c:v>1.0589876808835066</c:v>
                </c:pt>
                <c:pt idx="5">
                  <c:v>1.196543977017519</c:v>
                </c:pt>
                <c:pt idx="6">
                  <c:v>1.3285644576251221</c:v>
                </c:pt>
                <c:pt idx="7">
                  <c:v>1.4555835786299665</c:v>
                </c:pt>
                <c:pt idx="8">
                  <c:v>1.578134315119011</c:v>
                </c:pt>
                <c:pt idx="9">
                  <c:v>1.6966955046481316</c:v>
                </c:pt>
              </c:numCache>
            </c:numRef>
          </c:yVal>
        </c:ser>
        <c:axId val="191007360"/>
        <c:axId val="191017344"/>
      </c:scatterChart>
      <c:valAx>
        <c:axId val="191007360"/>
        <c:scaling>
          <c:orientation val="minMax"/>
          <c:max val="1"/>
          <c:min val="-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Mean stress</a:t>
                </a:r>
              </a:p>
            </c:rich>
          </c:tx>
          <c:layout/>
        </c:title>
        <c:numFmt formatCode="General" sourceLinked="1"/>
        <c:tickLblPos val="nextTo"/>
        <c:crossAx val="191017344"/>
        <c:crosses val="autoZero"/>
        <c:crossBetween val="midCat"/>
      </c:valAx>
      <c:valAx>
        <c:axId val="191017344"/>
        <c:scaling>
          <c:orientation val="minMax"/>
          <c:max val="2.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bar(sigma}</a:t>
                </a:r>
              </a:p>
            </c:rich>
          </c:tx>
          <c:layout/>
        </c:title>
        <c:numFmt formatCode="General" sourceLinked="1"/>
        <c:tickLblPos val="nextTo"/>
        <c:crossAx val="191007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981274531930643"/>
          <c:y val="0.17381566865507245"/>
          <c:w val="0.20871959144825045"/>
          <c:h val="0.22768289783220755"/>
        </c:manualLayout>
      </c:layout>
      <c:overlay val="1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2545" cy="60519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mall_deform5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mall_deform5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O14"/>
  <sheetViews>
    <sheetView workbookViewId="0">
      <selection activeCell="N4" sqref="N4:O14"/>
    </sheetView>
  </sheetViews>
  <sheetFormatPr defaultRowHeight="14.4"/>
  <cols>
    <col min="3" max="3" width="4.6640625" bestFit="1" customWidth="1"/>
    <col min="4" max="4" width="8.21875" bestFit="1" customWidth="1"/>
    <col min="5" max="6" width="12" bestFit="1" customWidth="1"/>
    <col min="9" max="9" width="12.6640625" bestFit="1" customWidth="1"/>
    <col min="11" max="11" width="12" bestFit="1" customWidth="1"/>
  </cols>
  <sheetData>
    <row r="3" spans="3:1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N3" t="s">
        <v>9</v>
      </c>
      <c r="O3" t="s">
        <v>10</v>
      </c>
    </row>
    <row r="4" spans="3:15"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N4">
        <f>(F4+I4+K4)/3</f>
        <v>0</v>
      </c>
      <c r="O4">
        <f>SQRT(0.5*((F4-N4)^2+(I4-N4)^2+(K4-N4)^2))</f>
        <v>0</v>
      </c>
    </row>
    <row r="5" spans="3:15">
      <c r="C5">
        <v>1</v>
      </c>
      <c r="D5" s="1">
        <v>7.3637873576615003E-10</v>
      </c>
      <c r="E5">
        <v>0.69431888458072</v>
      </c>
      <c r="F5">
        <v>0.69431888458072</v>
      </c>
      <c r="G5" s="1">
        <v>-1.1722131128355E-18</v>
      </c>
      <c r="H5" s="1">
        <v>1.0255801251414001E-18</v>
      </c>
      <c r="I5">
        <v>-0.11546332963338</v>
      </c>
      <c r="J5" s="1">
        <v>9.2102458865648999E-18</v>
      </c>
      <c r="K5">
        <v>0.69431888458072</v>
      </c>
      <c r="N5">
        <f t="shared" ref="N5:N14" si="0">(F5+I5+K5)/3</f>
        <v>0.42439147984268666</v>
      </c>
      <c r="O5">
        <f t="shared" ref="O5:O14" si="1">SQRT(0.5*((F5-N5)^2+(I5-N5)^2+(K5-N5)^2))</f>
        <v>0.46752797936148183</v>
      </c>
    </row>
    <row r="6" spans="3:15">
      <c r="C6">
        <v>2</v>
      </c>
      <c r="D6" s="1">
        <v>1.2131629034683999E-11</v>
      </c>
      <c r="E6">
        <v>0.76621710199088</v>
      </c>
      <c r="F6">
        <v>0.76621710199088</v>
      </c>
      <c r="G6" s="1">
        <v>-2.0562558671094998E-18</v>
      </c>
      <c r="H6" s="1">
        <v>5.0515044943457999E-19</v>
      </c>
      <c r="I6">
        <v>-0.65427547258298002</v>
      </c>
      <c r="J6" s="1">
        <v>1.6156296098718001E-17</v>
      </c>
      <c r="K6">
        <v>0.76621710199088</v>
      </c>
      <c r="N6">
        <f t="shared" si="0"/>
        <v>0.29271957713292668</v>
      </c>
      <c r="O6">
        <f t="shared" si="1"/>
        <v>0.82012177031208267</v>
      </c>
    </row>
    <row r="7" spans="3:15">
      <c r="C7">
        <v>3</v>
      </c>
      <c r="D7" s="1">
        <v>9.4770191694238003E-10</v>
      </c>
      <c r="E7">
        <v>0.80094271366075998</v>
      </c>
      <c r="F7">
        <v>0.80094271366075998</v>
      </c>
      <c r="G7" s="1">
        <v>-6.4300519220784997E-18</v>
      </c>
      <c r="H7" s="1">
        <v>8.3333019127901999E-20</v>
      </c>
      <c r="I7">
        <v>-1.1573761294456999</v>
      </c>
      <c r="J7" s="1">
        <v>2.6571422810497001E-18</v>
      </c>
      <c r="K7">
        <v>0.80094271366075998</v>
      </c>
      <c r="N7">
        <f t="shared" si="0"/>
        <v>0.14816976595860668</v>
      </c>
      <c r="O7">
        <f t="shared" si="1"/>
        <v>1.1306359112266311</v>
      </c>
    </row>
    <row r="8" spans="3:15">
      <c r="C8">
        <v>4</v>
      </c>
      <c r="D8" s="1">
        <v>7.4994210841339002E-10</v>
      </c>
      <c r="E8">
        <v>0.81821011375506003</v>
      </c>
      <c r="F8">
        <v>0.81821011375506003</v>
      </c>
      <c r="G8" s="1">
        <v>-1.2833883848772E-18</v>
      </c>
      <c r="H8" s="1">
        <v>1.143858406386E-18</v>
      </c>
      <c r="I8">
        <v>-1.5892049876434999</v>
      </c>
      <c r="J8" s="1">
        <v>3.9392954319596002E-17</v>
      </c>
      <c r="K8">
        <v>0.81821011375506003</v>
      </c>
      <c r="N8">
        <f t="shared" si="0"/>
        <v>1.5738413288873376E-2</v>
      </c>
      <c r="O8">
        <f t="shared" si="1"/>
        <v>1.3899217568436288</v>
      </c>
    </row>
    <row r="9" spans="3:15">
      <c r="C9">
        <v>5</v>
      </c>
      <c r="D9" s="1">
        <v>4.2533887523177002E-10</v>
      </c>
      <c r="E9">
        <v>0.82733515110723999</v>
      </c>
      <c r="F9">
        <v>0.82733515110723999</v>
      </c>
      <c r="G9" s="1">
        <v>-1.8849081140871999E-17</v>
      </c>
      <c r="H9" s="1">
        <v>1.4243925239839E-18</v>
      </c>
      <c r="I9">
        <v>-1.9512645347840001</v>
      </c>
      <c r="J9" s="1">
        <v>-1.0553144288482E-17</v>
      </c>
      <c r="K9">
        <v>0.82733515110723999</v>
      </c>
      <c r="N9">
        <f t="shared" si="0"/>
        <v>-9.8864744189840037E-2</v>
      </c>
      <c r="O9">
        <f t="shared" si="1"/>
        <v>1.6042252766195169</v>
      </c>
    </row>
    <row r="10" spans="3:15">
      <c r="C10">
        <v>6</v>
      </c>
      <c r="D10" s="1">
        <v>2.8567015419867E-10</v>
      </c>
      <c r="E10">
        <v>0.83235370445096002</v>
      </c>
      <c r="F10">
        <v>0.83235370445096002</v>
      </c>
      <c r="G10" s="1">
        <v>-4.2181163908145998E-18</v>
      </c>
      <c r="H10" s="1">
        <v>-1.0511590809905001E-18</v>
      </c>
      <c r="I10">
        <v>-2.2510976654360002</v>
      </c>
      <c r="J10" s="1">
        <v>9.4854225922589001E-18</v>
      </c>
      <c r="K10">
        <v>0.83235370445096002</v>
      </c>
      <c r="N10">
        <f t="shared" si="0"/>
        <v>-0.19546341884469334</v>
      </c>
      <c r="O10">
        <f t="shared" si="1"/>
        <v>1.7802314784373567</v>
      </c>
    </row>
    <row r="11" spans="3:15">
      <c r="C11">
        <v>7</v>
      </c>
      <c r="D11" s="1">
        <v>2.4613933113925999E-10</v>
      </c>
      <c r="E11">
        <v>0.83517003278984003</v>
      </c>
      <c r="F11">
        <v>0.83517003278984003</v>
      </c>
      <c r="G11" s="1">
        <v>-2.1436796336743001E-17</v>
      </c>
      <c r="H11" s="1">
        <v>2.2859185122711001E-18</v>
      </c>
      <c r="I11">
        <v>-2.4966604187107002</v>
      </c>
      <c r="J11" s="1">
        <v>9.9296604348576994E-17</v>
      </c>
      <c r="K11">
        <v>0.83517003278984003</v>
      </c>
      <c r="N11">
        <f t="shared" si="0"/>
        <v>-0.2754401177103401</v>
      </c>
      <c r="O11">
        <f t="shared" si="1"/>
        <v>1.9236332080680292</v>
      </c>
    </row>
    <row r="12" spans="3:15">
      <c r="C12">
        <v>8</v>
      </c>
      <c r="D12" s="1">
        <v>2.6821456167170001E-10</v>
      </c>
      <c r="E12">
        <v>0.83675914668268003</v>
      </c>
      <c r="F12">
        <v>0.83675914668268003</v>
      </c>
      <c r="G12" s="1">
        <v>1.6270254497944999E-17</v>
      </c>
      <c r="H12" s="1">
        <v>9.0256102213051999E-19</v>
      </c>
      <c r="I12">
        <v>-2.6953462804005999</v>
      </c>
      <c r="J12" s="1">
        <v>3.9532370140226999E-17</v>
      </c>
      <c r="K12">
        <v>0.83675914668268003</v>
      </c>
      <c r="N12">
        <f t="shared" si="0"/>
        <v>-0.34060932901174662</v>
      </c>
      <c r="O12">
        <f t="shared" si="1"/>
        <v>2.03926201913267</v>
      </c>
    </row>
    <row r="13" spans="3:15">
      <c r="C13">
        <v>9</v>
      </c>
      <c r="D13" s="1">
        <v>3.5641734008606999E-10</v>
      </c>
      <c r="E13">
        <v>0.83765088194027004</v>
      </c>
      <c r="F13">
        <v>0.83765088194027004</v>
      </c>
      <c r="G13" s="1">
        <v>6.4794516660686005E-17</v>
      </c>
      <c r="H13" s="1">
        <v>7.1116308495812E-18</v>
      </c>
      <c r="I13">
        <v>-2.8539041073217999</v>
      </c>
      <c r="J13" s="1">
        <v>9.7531318398129999E-17</v>
      </c>
      <c r="K13">
        <v>0.83765088194027004</v>
      </c>
      <c r="N13">
        <f t="shared" si="0"/>
        <v>-0.39286744781375321</v>
      </c>
      <c r="O13">
        <f t="shared" si="1"/>
        <v>2.1313202667787623</v>
      </c>
    </row>
    <row r="14" spans="3:15">
      <c r="C14">
        <v>10</v>
      </c>
      <c r="D14" s="1">
        <v>5.5528093234614E-10</v>
      </c>
      <c r="E14">
        <v>0.83814436340370002</v>
      </c>
      <c r="F14">
        <v>0.83814436340370002</v>
      </c>
      <c r="G14" s="1">
        <v>-9.8180286083774999E-17</v>
      </c>
      <c r="H14" s="1">
        <v>-2.9470207328211002E-18</v>
      </c>
      <c r="I14">
        <v>-2.9784961536382002</v>
      </c>
      <c r="J14" s="1">
        <v>-1.2384003495791001E-16</v>
      </c>
      <c r="K14">
        <v>0.83814436340370002</v>
      </c>
      <c r="N14">
        <f t="shared" si="0"/>
        <v>-0.43406914227693333</v>
      </c>
      <c r="O14">
        <f t="shared" si="1"/>
        <v>2.2035384299141736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3:O14"/>
  <sheetViews>
    <sheetView workbookViewId="0">
      <selection activeCell="C3" sqref="C3"/>
    </sheetView>
  </sheetViews>
  <sheetFormatPr defaultRowHeight="14.4"/>
  <cols>
    <col min="3" max="3" width="4.6640625" bestFit="1" customWidth="1"/>
    <col min="4" max="4" width="8.21875" bestFit="1" customWidth="1"/>
    <col min="5" max="5" width="12" bestFit="1" customWidth="1"/>
    <col min="6" max="6" width="12.6640625" bestFit="1" customWidth="1"/>
    <col min="7" max="8" width="8.5546875" bestFit="1" customWidth="1"/>
    <col min="9" max="9" width="12.6640625" bestFit="1" customWidth="1"/>
    <col min="11" max="11" width="12" bestFit="1" customWidth="1"/>
  </cols>
  <sheetData>
    <row r="3" spans="3:1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N3" t="s">
        <v>9</v>
      </c>
      <c r="O3" t="s">
        <v>10</v>
      </c>
    </row>
    <row r="4" spans="3:15"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N4">
        <f>(F4+I4+K4)/3</f>
        <v>0</v>
      </c>
      <c r="O4">
        <f>SQRT(0.5*((F4-N4)^2+(I4-N4)^2+(K4-N4)^2))</f>
        <v>0</v>
      </c>
    </row>
    <row r="5" spans="3:15">
      <c r="C5">
        <v>1</v>
      </c>
      <c r="D5" s="1">
        <v>9.6670813132248996E-7</v>
      </c>
      <c r="E5">
        <v>0.80708448318810999</v>
      </c>
      <c r="F5">
        <v>-2.0151323093520999E-2</v>
      </c>
      <c r="G5" s="1">
        <v>0</v>
      </c>
      <c r="H5" s="1">
        <v>0</v>
      </c>
      <c r="I5">
        <v>-2.0151323093520999E-2</v>
      </c>
      <c r="J5" s="1">
        <v>9.88495621593E-18</v>
      </c>
      <c r="K5">
        <v>0.80708448318810999</v>
      </c>
      <c r="N5">
        <f t="shared" ref="N5:N14" si="0">(F5+I5+K5)/3</f>
        <v>0.25559394566702265</v>
      </c>
      <c r="O5">
        <f t="shared" ref="O5:O14" si="1">SQRT(0.5*((F5-N5)^2+(I5-N5)^2+(K5-N5)^2))</f>
        <v>0.47760481543999678</v>
      </c>
    </row>
    <row r="6" spans="3:15">
      <c r="C6">
        <v>2</v>
      </c>
      <c r="D6" s="1">
        <v>3.7874726510623001E-7</v>
      </c>
      <c r="E6">
        <v>0.84181283248739003</v>
      </c>
      <c r="F6">
        <v>-0.22484841326589999</v>
      </c>
      <c r="G6" s="1">
        <v>0</v>
      </c>
      <c r="H6" s="1">
        <v>0</v>
      </c>
      <c r="I6">
        <v>-0.22484841326589999</v>
      </c>
      <c r="J6" s="1">
        <v>2.4239234398727999E-17</v>
      </c>
      <c r="K6">
        <v>0.84181283248739003</v>
      </c>
      <c r="N6">
        <f t="shared" si="0"/>
        <v>0.13070533531853001</v>
      </c>
      <c r="O6">
        <f t="shared" si="1"/>
        <v>0.6158371573698036</v>
      </c>
    </row>
    <row r="7" spans="3:15">
      <c r="C7">
        <v>3</v>
      </c>
      <c r="D7" s="1">
        <v>1.0109653114654E-9</v>
      </c>
      <c r="E7">
        <v>0.86856032971284003</v>
      </c>
      <c r="F7">
        <v>-0.45936987494268999</v>
      </c>
      <c r="G7" s="1">
        <v>0</v>
      </c>
      <c r="H7" s="1">
        <v>0</v>
      </c>
      <c r="I7">
        <v>-0.45936987494268999</v>
      </c>
      <c r="J7" s="1">
        <v>7.9502571908442001E-18</v>
      </c>
      <c r="K7">
        <v>0.86856032971284003</v>
      </c>
      <c r="N7">
        <f t="shared" si="0"/>
        <v>-1.6726473390846652E-2</v>
      </c>
      <c r="O7">
        <f t="shared" si="1"/>
        <v>0.76668086112290512</v>
      </c>
    </row>
    <row r="8" spans="3:15">
      <c r="C8">
        <v>4</v>
      </c>
      <c r="D8" s="1">
        <v>5.9991380751966998E-8</v>
      </c>
      <c r="E8">
        <v>0.88772331565005003</v>
      </c>
      <c r="F8">
        <v>-0.69804986075074005</v>
      </c>
      <c r="G8" s="1">
        <v>0</v>
      </c>
      <c r="H8" s="1">
        <v>0</v>
      </c>
      <c r="I8">
        <v>-0.69804986075074005</v>
      </c>
      <c r="J8" s="1">
        <v>4.5371396514454999E-17</v>
      </c>
      <c r="K8">
        <v>0.88772331565005003</v>
      </c>
      <c r="N8">
        <f t="shared" si="0"/>
        <v>-0.16945880195047669</v>
      </c>
      <c r="O8">
        <f t="shared" si="1"/>
        <v>0.91554657026868402</v>
      </c>
    </row>
    <row r="9" spans="3:15">
      <c r="C9">
        <v>5</v>
      </c>
      <c r="D9" s="1">
        <v>6.1118974992169003E-8</v>
      </c>
      <c r="E9">
        <v>0.90172581716213995</v>
      </c>
      <c r="F9">
        <v>-0.93249465071763005</v>
      </c>
      <c r="G9" s="1">
        <v>0</v>
      </c>
      <c r="H9" s="1">
        <v>0</v>
      </c>
      <c r="I9">
        <v>-0.93249465071763005</v>
      </c>
      <c r="J9" s="1">
        <v>4.3792390839923001E-18</v>
      </c>
      <c r="K9">
        <v>0.90172581716213995</v>
      </c>
      <c r="N9">
        <f t="shared" si="0"/>
        <v>-0.32108782809104003</v>
      </c>
      <c r="O9">
        <f t="shared" si="1"/>
        <v>1.0589876808835066</v>
      </c>
    </row>
    <row r="10" spans="3:15">
      <c r="C10">
        <v>6</v>
      </c>
      <c r="D10" s="1">
        <v>4.0337498896648E-8</v>
      </c>
      <c r="E10">
        <v>0.91231116622446995</v>
      </c>
      <c r="F10">
        <v>-1.1601637954604</v>
      </c>
      <c r="G10" s="1">
        <v>0</v>
      </c>
      <c r="H10" s="1">
        <v>0</v>
      </c>
      <c r="I10">
        <v>-1.1601637954604</v>
      </c>
      <c r="J10" s="1">
        <v>1.3214123332646E-17</v>
      </c>
      <c r="K10">
        <v>0.91231116622446995</v>
      </c>
      <c r="N10">
        <f t="shared" si="0"/>
        <v>-0.46933880823210999</v>
      </c>
      <c r="O10">
        <f t="shared" si="1"/>
        <v>1.196543977017519</v>
      </c>
    </row>
    <row r="11" spans="3:15">
      <c r="C11">
        <v>7</v>
      </c>
      <c r="D11" s="1">
        <v>2.3770028612091001E-8</v>
      </c>
      <c r="E11">
        <v>0.9205747689032</v>
      </c>
      <c r="F11">
        <v>-1.3805663728337001</v>
      </c>
      <c r="G11" s="1">
        <v>0</v>
      </c>
      <c r="H11" s="1">
        <v>0</v>
      </c>
      <c r="I11">
        <v>-1.3805663728337001</v>
      </c>
      <c r="J11" s="1">
        <v>7.3752607891721999E-17</v>
      </c>
      <c r="K11">
        <v>0.9205747689032</v>
      </c>
      <c r="N11">
        <f t="shared" si="0"/>
        <v>-0.61351932558806677</v>
      </c>
      <c r="O11">
        <f t="shared" si="1"/>
        <v>1.3285644576251221</v>
      </c>
    </row>
    <row r="12" spans="3:15">
      <c r="C12">
        <v>8</v>
      </c>
      <c r="D12" s="1">
        <v>1.3711861840404001E-8</v>
      </c>
      <c r="E12">
        <v>0.92720541799112999</v>
      </c>
      <c r="F12">
        <v>-1.5939392948589</v>
      </c>
      <c r="G12" s="1">
        <v>0</v>
      </c>
      <c r="H12" s="1">
        <v>0</v>
      </c>
      <c r="I12">
        <v>-1.5939392948589</v>
      </c>
      <c r="J12" s="1">
        <v>4.9032484578510997E-17</v>
      </c>
      <c r="K12">
        <v>0.92720541799112999</v>
      </c>
      <c r="N12">
        <f t="shared" si="0"/>
        <v>-0.75355772390888998</v>
      </c>
      <c r="O12">
        <f t="shared" si="1"/>
        <v>1.4555835786299665</v>
      </c>
    </row>
    <row r="13" spans="3:15">
      <c r="C13">
        <v>9</v>
      </c>
      <c r="D13" s="1">
        <v>7.9992578116971996E-9</v>
      </c>
      <c r="E13">
        <v>0.93264898506584004</v>
      </c>
      <c r="F13">
        <v>-1.8007598298881999</v>
      </c>
      <c r="G13" s="1">
        <v>0</v>
      </c>
      <c r="H13" s="1">
        <v>0</v>
      </c>
      <c r="I13">
        <v>-1.8007598298881999</v>
      </c>
      <c r="J13" s="1">
        <v>8.1788318202409997E-17</v>
      </c>
      <c r="K13">
        <v>0.93264898506584004</v>
      </c>
      <c r="N13">
        <f t="shared" si="0"/>
        <v>-0.88962355823685335</v>
      </c>
      <c r="O13">
        <f t="shared" si="1"/>
        <v>1.578134315119011</v>
      </c>
    </row>
    <row r="14" spans="3:15">
      <c r="C14">
        <v>10</v>
      </c>
      <c r="D14" s="1">
        <v>4.7758373922235E-9</v>
      </c>
      <c r="E14">
        <v>0.93720402231498001</v>
      </c>
      <c r="F14">
        <v>-2.0015587967093</v>
      </c>
      <c r="G14" s="1">
        <v>0</v>
      </c>
      <c r="H14" s="1">
        <v>0</v>
      </c>
      <c r="I14">
        <v>-2.0015587967093</v>
      </c>
      <c r="J14" s="1">
        <v>-1.2175900985216999E-16</v>
      </c>
      <c r="K14">
        <v>0.93720402231498001</v>
      </c>
      <c r="N14">
        <f t="shared" si="0"/>
        <v>-1.0219711903678734</v>
      </c>
      <c r="O14">
        <f t="shared" si="1"/>
        <v>1.6966955046481316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1"/>
  <sheetViews>
    <sheetView topLeftCell="A3" workbookViewId="0">
      <selection activeCell="M9" sqref="M9:N41"/>
    </sheetView>
  </sheetViews>
  <sheetFormatPr defaultRowHeight="14.4"/>
  <sheetData>
    <row r="1" spans="1:14">
      <c r="D1" t="s">
        <v>12</v>
      </c>
      <c r="E1">
        <v>1</v>
      </c>
    </row>
    <row r="2" spans="1:14">
      <c r="D2" t="s">
        <v>13</v>
      </c>
      <c r="E2">
        <v>0.5</v>
      </c>
    </row>
    <row r="3" spans="1:14">
      <c r="D3" t="s">
        <v>11</v>
      </c>
      <c r="E3">
        <v>0.60996499999999998</v>
      </c>
    </row>
    <row r="5" spans="1:14">
      <c r="A5" t="s">
        <v>14</v>
      </c>
      <c r="J5" t="s">
        <v>17</v>
      </c>
    </row>
    <row r="6" spans="1:14">
      <c r="A6" t="s">
        <v>16</v>
      </c>
      <c r="D6" t="s">
        <v>15</v>
      </c>
      <c r="J6" t="s">
        <v>16</v>
      </c>
      <c r="M6" t="s">
        <v>15</v>
      </c>
    </row>
    <row r="7" spans="1:14">
      <c r="A7" t="s">
        <v>10</v>
      </c>
      <c r="B7" t="s">
        <v>9</v>
      </c>
      <c r="E7" t="s">
        <v>10</v>
      </c>
      <c r="F7" t="s">
        <v>9</v>
      </c>
      <c r="J7" t="s">
        <v>10</v>
      </c>
      <c r="K7" t="s">
        <v>9</v>
      </c>
      <c r="M7" t="s">
        <v>10</v>
      </c>
      <c r="N7" t="s">
        <v>9</v>
      </c>
    </row>
    <row r="8" spans="1:14">
      <c r="A8">
        <v>0</v>
      </c>
      <c r="B8">
        <f>$E$1-A8*(COS(30*PI()/180)-SIN(30*PI()/180)/SQRT(3))</f>
        <v>1</v>
      </c>
      <c r="E8">
        <v>0</v>
      </c>
      <c r="F8">
        <f>$E$1-SQRT($E$2*$E$2+E8*E8*$E$3*$E$3)</f>
        <v>0.5</v>
      </c>
      <c r="J8">
        <v>0</v>
      </c>
      <c r="K8">
        <f>$E$1-J8*(COS(-30*PI()/180)-SIN(-30*PI()/180)/SQRT(3))</f>
        <v>1</v>
      </c>
      <c r="M8">
        <v>0</v>
      </c>
      <c r="N8">
        <f>$E$1-SQRT($E$2*$E$2+E8*E8*POWER(COS(-30*PI()/180)-SIN(-30*PI()/180)/SQRT(3), 2))</f>
        <v>0.5</v>
      </c>
    </row>
    <row r="9" spans="1:14">
      <c r="A9">
        <f>A8+0.1</f>
        <v>0.1</v>
      </c>
      <c r="B9">
        <f>$E$1-A9*(COS(30*PI()/180)-SIN(30*PI()/180)/SQRT(3))</f>
        <v>0.9422649730810374</v>
      </c>
      <c r="E9">
        <f>E8+0.1</f>
        <v>0.1</v>
      </c>
      <c r="F9">
        <f>$E$1-SQRT($E$2*$E$2+E9*E9*$E$3*$E$3)</f>
        <v>0.49629316759423447</v>
      </c>
      <c r="J9">
        <f>J8+0.1</f>
        <v>0.1</v>
      </c>
      <c r="K9">
        <f>$E$1-J9*(COS(-30*PI()/180)-SIN(-30*PI()/180)/SQRT(3))</f>
        <v>0.88452994616207481</v>
      </c>
      <c r="M9">
        <f>M8+0.1</f>
        <v>0.1</v>
      </c>
      <c r="N9">
        <f>$E$1-SQRT($E$2*$E$2+E9*E9*POWER(COS(-30*PI()/180)-SIN(-30*PI()/180)/SQRT(3), 2))</f>
        <v>0.48683985605531166</v>
      </c>
    </row>
    <row r="10" spans="1:14">
      <c r="A10">
        <f t="shared" ref="A10:A41" si="0">A9+0.1</f>
        <v>0.2</v>
      </c>
      <c r="B10">
        <f t="shared" ref="B10:B41" si="1">$E$1-A10*(COS(30*PI()/180)-SIN(30*PI()/180)/SQRT(3))</f>
        <v>0.88452994616207481</v>
      </c>
      <c r="E10">
        <f t="shared" ref="E10:E41" si="2">E9+0.1</f>
        <v>0.2</v>
      </c>
      <c r="F10">
        <f>$E$1-SQRT($E$2*$E$2+E10*E10*$E$3*$E$3)</f>
        <v>0.48533283371775116</v>
      </c>
      <c r="J10">
        <f t="shared" ref="J10:J41" si="3">J9+0.1</f>
        <v>0.2</v>
      </c>
      <c r="K10">
        <f t="shared" ref="K10:K41" si="4">$E$1-J10*(COS(-30*PI()/180)-SIN(-30*PI()/180)/SQRT(3))</f>
        <v>0.76905989232414973</v>
      </c>
      <c r="M10">
        <f t="shared" ref="M10:M41" si="5">M9+0.1</f>
        <v>0.2</v>
      </c>
      <c r="N10">
        <f t="shared" ref="N10:N41" si="6">$E$1-SQRT($E$2*$E$2+E10*E10*POWER(COS(-30*PI()/180)-SIN(-30*PI()/180)/SQRT(3), 2))</f>
        <v>0.44924294527138975</v>
      </c>
    </row>
    <row r="11" spans="1:14">
      <c r="A11">
        <f t="shared" si="0"/>
        <v>0.30000000000000004</v>
      </c>
      <c r="B11">
        <f t="shared" si="1"/>
        <v>0.82679491924311221</v>
      </c>
      <c r="E11">
        <f t="shared" si="2"/>
        <v>0.30000000000000004</v>
      </c>
      <c r="F11">
        <f>$E$1-SQRT($E$2*$E$2+E11*E11*$E$3*$E$3)</f>
        <v>0.46756675807172776</v>
      </c>
      <c r="J11">
        <f t="shared" si="3"/>
        <v>0.30000000000000004</v>
      </c>
      <c r="K11">
        <f t="shared" si="4"/>
        <v>0.65358983848622443</v>
      </c>
      <c r="M11">
        <f t="shared" si="5"/>
        <v>0.30000000000000004</v>
      </c>
      <c r="N11">
        <f t="shared" si="6"/>
        <v>0.39172374697017809</v>
      </c>
    </row>
    <row r="12" spans="1:14">
      <c r="A12">
        <f t="shared" si="0"/>
        <v>0.4</v>
      </c>
      <c r="B12">
        <f t="shared" si="1"/>
        <v>0.76905989232414962</v>
      </c>
      <c r="E12">
        <f t="shared" si="2"/>
        <v>0.4</v>
      </c>
      <c r="F12">
        <f>$E$1-SQRT($E$2*$E$2+E12*E12*$E$3*$E$3)</f>
        <v>0.44364654382667845</v>
      </c>
      <c r="J12">
        <f t="shared" si="3"/>
        <v>0.4</v>
      </c>
      <c r="K12">
        <f t="shared" si="4"/>
        <v>0.53811978464829946</v>
      </c>
      <c r="M12">
        <f t="shared" si="5"/>
        <v>0.4</v>
      </c>
      <c r="N12">
        <f t="shared" si="6"/>
        <v>0.31931407144459545</v>
      </c>
    </row>
    <row r="13" spans="1:14">
      <c r="A13">
        <f t="shared" si="0"/>
        <v>0.5</v>
      </c>
      <c r="B13">
        <f t="shared" si="1"/>
        <v>0.71132486540518713</v>
      </c>
      <c r="E13">
        <f t="shared" si="2"/>
        <v>0.5</v>
      </c>
      <c r="F13">
        <f>$E$1-SQRT($E$2*$E$2+E13*E13*$E$3*$E$3)</f>
        <v>0.41432575154250639</v>
      </c>
      <c r="J13">
        <f t="shared" si="3"/>
        <v>0.5</v>
      </c>
      <c r="K13">
        <f t="shared" si="4"/>
        <v>0.42264973081037427</v>
      </c>
      <c r="M13">
        <f t="shared" si="5"/>
        <v>0.5</v>
      </c>
      <c r="N13">
        <f t="shared" si="6"/>
        <v>0.23623738417402673</v>
      </c>
    </row>
    <row r="14" spans="1:14">
      <c r="A14">
        <f t="shared" si="0"/>
        <v>0.6</v>
      </c>
      <c r="B14">
        <f t="shared" si="1"/>
        <v>0.65358983848622443</v>
      </c>
      <c r="E14">
        <f t="shared" si="2"/>
        <v>0.6</v>
      </c>
      <c r="F14">
        <f>$E$1-SQRT($E$2*$E$2+E14*E14*$E$3*$E$3)</f>
        <v>0.3803705716793303</v>
      </c>
      <c r="J14">
        <f t="shared" si="3"/>
        <v>0.6</v>
      </c>
      <c r="K14">
        <f t="shared" si="4"/>
        <v>0.30717967697244919</v>
      </c>
      <c r="M14">
        <f t="shared" si="5"/>
        <v>0.6</v>
      </c>
      <c r="N14">
        <f t="shared" si="6"/>
        <v>0.1455996254682469</v>
      </c>
    </row>
    <row r="15" spans="1:14">
      <c r="A15">
        <f t="shared" si="0"/>
        <v>0.7</v>
      </c>
      <c r="B15">
        <f t="shared" si="1"/>
        <v>0.59585481156726194</v>
      </c>
      <c r="E15">
        <f t="shared" si="2"/>
        <v>0.7</v>
      </c>
      <c r="F15">
        <f>$E$1-SQRT($E$2*$E$2+E15*E15*$E$3*$E$3)</f>
        <v>0.34249861019139283</v>
      </c>
      <c r="J15">
        <f t="shared" si="3"/>
        <v>0.7</v>
      </c>
      <c r="K15">
        <f t="shared" si="4"/>
        <v>0.191709623134524</v>
      </c>
      <c r="M15">
        <f t="shared" si="5"/>
        <v>0.7</v>
      </c>
      <c r="N15">
        <f t="shared" si="6"/>
        <v>4.9561504707783199E-2</v>
      </c>
    </row>
    <row r="16" spans="1:14">
      <c r="A16">
        <f t="shared" si="0"/>
        <v>0.79999999999999993</v>
      </c>
      <c r="B16">
        <f t="shared" si="1"/>
        <v>0.53811978464829935</v>
      </c>
      <c r="E16">
        <f t="shared" si="2"/>
        <v>0.79999999999999993</v>
      </c>
      <c r="F16">
        <f>$E$1-SQRT($E$2*$E$2+E16*E16*$E$3*$E$3)</f>
        <v>0.3013465288256274</v>
      </c>
      <c r="J16">
        <f t="shared" si="3"/>
        <v>0.79999999999999993</v>
      </c>
      <c r="K16">
        <f t="shared" si="4"/>
        <v>7.6239569296598919E-2</v>
      </c>
      <c r="M16">
        <f t="shared" si="5"/>
        <v>0.79999999999999993</v>
      </c>
      <c r="N16">
        <f t="shared" si="6"/>
        <v>-5.0396750439248628E-2</v>
      </c>
    </row>
    <row r="17" spans="1:14">
      <c r="A17">
        <f t="shared" si="0"/>
        <v>0.89999999999999991</v>
      </c>
      <c r="B17">
        <f t="shared" si="1"/>
        <v>0.48038475772933675</v>
      </c>
      <c r="E17">
        <f t="shared" si="2"/>
        <v>0.89999999999999991</v>
      </c>
      <c r="F17">
        <f>$E$1-SQRT($E$2*$E$2+E17*E17*$E$3*$E$3)</f>
        <v>0.25745948663237916</v>
      </c>
      <c r="J17">
        <f t="shared" si="3"/>
        <v>0.89999999999999991</v>
      </c>
      <c r="K17">
        <f t="shared" si="4"/>
        <v>-3.9230484541326271E-2</v>
      </c>
      <c r="M17">
        <f t="shared" si="5"/>
        <v>0.89999999999999991</v>
      </c>
      <c r="N17">
        <f t="shared" si="6"/>
        <v>-0.15325625946707944</v>
      </c>
    </row>
    <row r="18" spans="1:14">
      <c r="A18">
        <f t="shared" si="0"/>
        <v>0.99999999999999989</v>
      </c>
      <c r="B18">
        <f t="shared" si="1"/>
        <v>0.42264973081037427</v>
      </c>
      <c r="E18">
        <f t="shared" si="2"/>
        <v>0.99999999999999989</v>
      </c>
      <c r="F18">
        <f>$E$1-SQRT($E$2*$E$2+E18*E18*$E$3*$E$3)</f>
        <v>0.21129390694315042</v>
      </c>
      <c r="J18">
        <f t="shared" si="3"/>
        <v>0.99999999999999989</v>
      </c>
      <c r="K18">
        <f t="shared" si="4"/>
        <v>-0.15470053837925124</v>
      </c>
      <c r="M18">
        <f t="shared" si="5"/>
        <v>0.99999999999999989</v>
      </c>
      <c r="N18">
        <f t="shared" si="6"/>
        <v>-0.25830573921179156</v>
      </c>
    </row>
    <row r="19" spans="1:14">
      <c r="A19">
        <f t="shared" si="0"/>
        <v>1.0999999999999999</v>
      </c>
      <c r="B19">
        <f t="shared" si="1"/>
        <v>0.36491470389141167</v>
      </c>
      <c r="E19">
        <f t="shared" si="2"/>
        <v>1.0999999999999999</v>
      </c>
      <c r="F19">
        <f>$E$1-SQRT($E$2*$E$2+E19*E19*$E$3*$E$3)</f>
        <v>0.16322683212100431</v>
      </c>
      <c r="J19">
        <f t="shared" si="3"/>
        <v>1.0999999999999999</v>
      </c>
      <c r="K19">
        <f t="shared" si="4"/>
        <v>-0.27017059221717643</v>
      </c>
      <c r="M19">
        <f t="shared" si="5"/>
        <v>1.0999999999999999</v>
      </c>
      <c r="N19">
        <f t="shared" si="6"/>
        <v>-0.3650396819628845</v>
      </c>
    </row>
    <row r="20" spans="1:14">
      <c r="A20">
        <f t="shared" si="0"/>
        <v>1.2</v>
      </c>
      <c r="B20">
        <f t="shared" si="1"/>
        <v>0.30717967697244897</v>
      </c>
      <c r="E20">
        <f t="shared" si="2"/>
        <v>1.2</v>
      </c>
      <c r="F20">
        <f>$E$1-SQRT($E$2*$E$2+E20*E20*$E$3*$E$3)</f>
        <v>0.11356753570054756</v>
      </c>
      <c r="J20">
        <f t="shared" si="3"/>
        <v>1.2</v>
      </c>
      <c r="K20">
        <f t="shared" si="4"/>
        <v>-0.38564064605510162</v>
      </c>
      <c r="M20">
        <f t="shared" si="5"/>
        <v>1.2</v>
      </c>
      <c r="N20">
        <f t="shared" si="6"/>
        <v>-0.47309198626562354</v>
      </c>
    </row>
    <row r="21" spans="1:14">
      <c r="A21">
        <f t="shared" si="0"/>
        <v>1.3</v>
      </c>
      <c r="B21">
        <f t="shared" si="1"/>
        <v>0.24944465005348637</v>
      </c>
      <c r="E21">
        <f t="shared" si="2"/>
        <v>1.3</v>
      </c>
      <c r="F21">
        <f>$E$1-SQRT($E$2*$E$2+E21*E21*$E$3*$E$3)</f>
        <v>6.2569021703330896E-2</v>
      </c>
      <c r="J21">
        <f t="shared" si="3"/>
        <v>1.3</v>
      </c>
      <c r="K21">
        <f t="shared" si="4"/>
        <v>-0.50111069989302703</v>
      </c>
      <c r="M21">
        <f t="shared" si="5"/>
        <v>1.3</v>
      </c>
      <c r="N21">
        <f t="shared" si="6"/>
        <v>-0.58219257150744252</v>
      </c>
    </row>
    <row r="22" spans="1:14">
      <c r="A22">
        <f t="shared" si="0"/>
        <v>1.4000000000000001</v>
      </c>
      <c r="B22">
        <f t="shared" si="1"/>
        <v>0.19170962313452378</v>
      </c>
      <c r="E22">
        <f t="shared" si="2"/>
        <v>1.4000000000000001</v>
      </c>
      <c r="F22">
        <f>$E$1-SQRT($E$2*$E$2+E22*E22*$E$3*$E$3)</f>
        <v>1.0438324104555918E-2</v>
      </c>
      <c r="J22">
        <f t="shared" si="3"/>
        <v>1.4000000000000001</v>
      </c>
      <c r="K22">
        <f t="shared" si="4"/>
        <v>-0.61658075373095222</v>
      </c>
      <c r="M22">
        <f t="shared" si="5"/>
        <v>1.4000000000000001</v>
      </c>
      <c r="N22">
        <f t="shared" si="6"/>
        <v>-0.6921386861996075</v>
      </c>
    </row>
    <row r="23" spans="1:14">
      <c r="A23">
        <f t="shared" si="0"/>
        <v>1.5000000000000002</v>
      </c>
      <c r="B23">
        <f t="shared" si="1"/>
        <v>0.13397459621556107</v>
      </c>
      <c r="E23">
        <f t="shared" si="2"/>
        <v>1.5000000000000002</v>
      </c>
      <c r="F23">
        <f>$E$1-SQRT($E$2*$E$2+E23*E23*$E$3*$E$3)</f>
        <v>-4.2654750028143562E-2</v>
      </c>
      <c r="J23">
        <f t="shared" si="3"/>
        <v>1.5000000000000002</v>
      </c>
      <c r="K23">
        <f t="shared" si="4"/>
        <v>-0.73205080756887742</v>
      </c>
      <c r="M23">
        <f t="shared" si="5"/>
        <v>1.5000000000000002</v>
      </c>
      <c r="N23">
        <f t="shared" si="6"/>
        <v>-0.80277563773199478</v>
      </c>
    </row>
    <row r="24" spans="1:14">
      <c r="A24">
        <f t="shared" si="0"/>
        <v>1.6000000000000003</v>
      </c>
      <c r="B24">
        <f t="shared" si="1"/>
        <v>7.6239569296598475E-2</v>
      </c>
      <c r="E24">
        <f t="shared" si="2"/>
        <v>1.6000000000000003</v>
      </c>
      <c r="F24">
        <f>$E$1-SQRT($E$2*$E$2+E24*E24*$E$3*$E$3)</f>
        <v>-9.6570422333194461E-2</v>
      </c>
      <c r="J24">
        <f t="shared" si="3"/>
        <v>1.6000000000000003</v>
      </c>
      <c r="K24">
        <f t="shared" si="4"/>
        <v>-0.84752086140680261</v>
      </c>
      <c r="M24">
        <f t="shared" si="5"/>
        <v>1.6000000000000003</v>
      </c>
      <c r="N24">
        <f t="shared" si="6"/>
        <v>-0.91398362932741262</v>
      </c>
    </row>
    <row r="25" spans="1:14">
      <c r="A25">
        <f t="shared" si="0"/>
        <v>1.7000000000000004</v>
      </c>
      <c r="B25">
        <f t="shared" si="1"/>
        <v>1.850454237763588E-2</v>
      </c>
      <c r="E25">
        <f t="shared" si="2"/>
        <v>1.7000000000000004</v>
      </c>
      <c r="F25">
        <f>$E$1-SQRT($E$2*$E$2+E25*E25*$E$3*$E$3)</f>
        <v>-0.15119312043646715</v>
      </c>
      <c r="J25">
        <f t="shared" si="3"/>
        <v>1.7000000000000004</v>
      </c>
      <c r="K25">
        <f t="shared" si="4"/>
        <v>-0.96299091524472802</v>
      </c>
      <c r="M25">
        <f t="shared" si="5"/>
        <v>1.7000000000000004</v>
      </c>
      <c r="N25">
        <f t="shared" si="6"/>
        <v>-1.0256686138984668</v>
      </c>
    </row>
    <row r="26" spans="1:14">
      <c r="A26">
        <f t="shared" si="0"/>
        <v>1.8000000000000005</v>
      </c>
      <c r="B26">
        <f t="shared" si="1"/>
        <v>-3.9230484541326716E-2</v>
      </c>
      <c r="E26">
        <f t="shared" si="2"/>
        <v>1.8000000000000005</v>
      </c>
      <c r="F26">
        <f>$E$1-SQRT($E$2*$E$2+E26*E26*$E$3*$E$3)</f>
        <v>-0.20642681334965385</v>
      </c>
      <c r="J26">
        <f t="shared" si="3"/>
        <v>1.8000000000000005</v>
      </c>
      <c r="K26">
        <f t="shared" si="4"/>
        <v>-1.078460969082653</v>
      </c>
      <c r="M26">
        <f t="shared" si="5"/>
        <v>1.8000000000000005</v>
      </c>
      <c r="N26">
        <f t="shared" si="6"/>
        <v>-1.1377558326431956</v>
      </c>
    </row>
    <row r="27" spans="1:14">
      <c r="A27">
        <f t="shared" si="0"/>
        <v>1.9000000000000006</v>
      </c>
      <c r="B27">
        <f t="shared" si="1"/>
        <v>-9.6965511460289422E-2</v>
      </c>
      <c r="E27">
        <f t="shared" si="2"/>
        <v>1.9000000000000006</v>
      </c>
      <c r="F27">
        <f>$E$1-SQRT($E$2*$E$2+E27*E27*$E$3*$E$3)</f>
        <v>-0.26219129192933766</v>
      </c>
      <c r="J27">
        <f t="shared" si="3"/>
        <v>1.9000000000000006</v>
      </c>
      <c r="K27">
        <f t="shared" si="4"/>
        <v>-1.1939310229205784</v>
      </c>
      <c r="M27">
        <f t="shared" si="5"/>
        <v>1.9000000000000006</v>
      </c>
      <c r="N27">
        <f t="shared" si="6"/>
        <v>-1.2501851775650232</v>
      </c>
    </row>
    <row r="28" spans="1:14">
      <c r="A28">
        <f t="shared" si="0"/>
        <v>2.0000000000000004</v>
      </c>
      <c r="B28">
        <f t="shared" si="1"/>
        <v>-0.15470053837925191</v>
      </c>
      <c r="E28">
        <f t="shared" si="2"/>
        <v>2.0000000000000004</v>
      </c>
      <c r="F28">
        <f>$E$1-SQRT($E$2*$E$2+E28*E28*$E$3*$E$3)</f>
        <v>-0.31841920681549563</v>
      </c>
      <c r="J28">
        <f t="shared" si="3"/>
        <v>2.0000000000000004</v>
      </c>
      <c r="K28">
        <f t="shared" si="4"/>
        <v>-1.3094010767585034</v>
      </c>
      <c r="M28">
        <f t="shared" si="5"/>
        <v>2.0000000000000004</v>
      </c>
      <c r="N28">
        <f t="shared" si="6"/>
        <v>-1.3629078131263048</v>
      </c>
    </row>
    <row r="29" spans="1:14">
      <c r="A29">
        <f t="shared" si="0"/>
        <v>2.1000000000000005</v>
      </c>
      <c r="B29">
        <f t="shared" si="1"/>
        <v>-0.21243556529821461</v>
      </c>
      <c r="E29">
        <f t="shared" si="2"/>
        <v>2.1000000000000005</v>
      </c>
      <c r="F29">
        <f>$E$1-SQRT($E$2*$E$2+E29*E29*$E$3*$E$3)</f>
        <v>-0.37505370746100342</v>
      </c>
      <c r="J29">
        <f t="shared" si="3"/>
        <v>2.1000000000000005</v>
      </c>
      <c r="K29">
        <f t="shared" si="4"/>
        <v>-1.4248711305964288</v>
      </c>
      <c r="M29">
        <f t="shared" si="5"/>
        <v>2.1000000000000005</v>
      </c>
      <c r="N29">
        <f t="shared" si="6"/>
        <v>-1.47588368062799</v>
      </c>
    </row>
    <row r="30" spans="1:14">
      <c r="A30">
        <f t="shared" si="0"/>
        <v>2.2000000000000006</v>
      </c>
      <c r="B30">
        <f t="shared" si="1"/>
        <v>-0.27017059221717732</v>
      </c>
      <c r="E30">
        <f t="shared" si="2"/>
        <v>2.2000000000000006</v>
      </c>
      <c r="F30">
        <f>$E$1-SQRT($E$2*$E$2+E30*E30*$E$3*$E$3)</f>
        <v>-0.4320465557826676</v>
      </c>
      <c r="J30">
        <f t="shared" si="3"/>
        <v>2.2000000000000006</v>
      </c>
      <c r="K30">
        <f t="shared" si="4"/>
        <v>-1.5403411844343537</v>
      </c>
      <c r="M30">
        <f t="shared" si="5"/>
        <v>2.2000000000000006</v>
      </c>
      <c r="N30">
        <f t="shared" si="6"/>
        <v>-1.5890796305508519</v>
      </c>
    </row>
    <row r="31" spans="1:14">
      <c r="A31">
        <f t="shared" si="0"/>
        <v>2.3000000000000007</v>
      </c>
      <c r="B31">
        <f t="shared" si="1"/>
        <v>-0.3279056191361398</v>
      </c>
      <c r="E31">
        <f t="shared" si="2"/>
        <v>2.3000000000000007</v>
      </c>
      <c r="F31">
        <f>$E$1-SQRT($E$2*$E$2+E31*E31*$E$3*$E$3)</f>
        <v>-0.48935661393779406</v>
      </c>
      <c r="J31">
        <f t="shared" si="3"/>
        <v>2.3000000000000007</v>
      </c>
      <c r="K31">
        <f t="shared" si="4"/>
        <v>-1.6558112382722792</v>
      </c>
      <c r="M31">
        <f t="shared" si="5"/>
        <v>2.3000000000000007</v>
      </c>
      <c r="N31">
        <f t="shared" si="6"/>
        <v>-1.7024680078279073</v>
      </c>
    </row>
    <row r="32" spans="1:14">
      <c r="A32">
        <f t="shared" si="0"/>
        <v>2.4000000000000008</v>
      </c>
      <c r="B32">
        <f t="shared" si="1"/>
        <v>-0.38564064605510251</v>
      </c>
      <c r="E32">
        <f t="shared" si="2"/>
        <v>2.4000000000000008</v>
      </c>
      <c r="F32">
        <f>$E$1-SQRT($E$2*$E$2+E32*E32*$E$3*$E$3)</f>
        <v>-0.54694862715476167</v>
      </c>
      <c r="J32">
        <f t="shared" si="3"/>
        <v>2.4000000000000008</v>
      </c>
      <c r="K32">
        <f t="shared" si="4"/>
        <v>-1.7712812921102046</v>
      </c>
      <c r="M32">
        <f t="shared" si="5"/>
        <v>2.4000000000000008</v>
      </c>
      <c r="N32">
        <f t="shared" si="6"/>
        <v>-1.8160255680657458</v>
      </c>
    </row>
    <row r="33" spans="1:14">
      <c r="A33">
        <f t="shared" si="0"/>
        <v>2.5000000000000009</v>
      </c>
      <c r="B33">
        <f t="shared" si="1"/>
        <v>-0.44337567297406522</v>
      </c>
      <c r="E33">
        <f t="shared" si="2"/>
        <v>2.5000000000000009</v>
      </c>
      <c r="F33">
        <f>$E$1-SQRT($E$2*$E$2+E33*E33*$E$3*$E$3)</f>
        <v>-0.60479223971710794</v>
      </c>
      <c r="J33">
        <f t="shared" si="3"/>
        <v>2.5000000000000009</v>
      </c>
      <c r="K33">
        <f t="shared" si="4"/>
        <v>-1.8867513459481295</v>
      </c>
      <c r="M33">
        <f t="shared" si="5"/>
        <v>2.5000000000000009</v>
      </c>
      <c r="N33">
        <f t="shared" si="6"/>
        <v>-1.9297326385411586</v>
      </c>
    </row>
    <row r="34" spans="1:14">
      <c r="A34">
        <f t="shared" si="0"/>
        <v>2.600000000000001</v>
      </c>
      <c r="B34">
        <f t="shared" si="1"/>
        <v>-0.5011106998930277</v>
      </c>
      <c r="E34">
        <f t="shared" si="2"/>
        <v>2.600000000000001</v>
      </c>
      <c r="F34">
        <f>$E$1-SQRT($E$2*$E$2+E34*E34*$E$3*$E$3)</f>
        <v>-0.66286119573493019</v>
      </c>
      <c r="J34">
        <f t="shared" si="3"/>
        <v>2.600000000000001</v>
      </c>
      <c r="K34">
        <f t="shared" si="4"/>
        <v>-2.002221399786055</v>
      </c>
      <c r="M34">
        <f t="shared" si="5"/>
        <v>2.600000000000001</v>
      </c>
      <c r="N34">
        <f t="shared" si="6"/>
        <v>-2.04357246231026</v>
      </c>
    </row>
    <row r="35" spans="1:14">
      <c r="A35">
        <f t="shared" si="0"/>
        <v>2.7000000000000011</v>
      </c>
      <c r="B35">
        <f t="shared" si="1"/>
        <v>-0.55884572681199041</v>
      </c>
      <c r="E35">
        <f t="shared" si="2"/>
        <v>2.7000000000000011</v>
      </c>
      <c r="F35">
        <f>$E$1-SQRT($E$2*$E$2+E35*E35*$E$3*$E$3)</f>
        <v>-0.72113268690425247</v>
      </c>
      <c r="J35">
        <f t="shared" si="3"/>
        <v>2.7000000000000011</v>
      </c>
      <c r="K35">
        <f t="shared" si="4"/>
        <v>-2.1176914536239804</v>
      </c>
      <c r="M35">
        <f t="shared" si="5"/>
        <v>2.7000000000000011</v>
      </c>
      <c r="N35">
        <f t="shared" si="6"/>
        <v>-2.1575306807693897</v>
      </c>
    </row>
    <row r="36" spans="1:14">
      <c r="A36">
        <f t="shared" si="0"/>
        <v>2.8000000000000012</v>
      </c>
      <c r="B36">
        <f t="shared" si="1"/>
        <v>-0.61658075373095311</v>
      </c>
      <c r="E36">
        <f t="shared" si="2"/>
        <v>2.8000000000000012</v>
      </c>
      <c r="F36">
        <f>$E$1-SQRT($E$2*$E$2+E36*E36*$E$3*$E$3)</f>
        <v>-0.77958681766414584</v>
      </c>
      <c r="J36">
        <f t="shared" si="3"/>
        <v>2.8000000000000012</v>
      </c>
      <c r="K36">
        <f t="shared" si="4"/>
        <v>-2.2331615074619053</v>
      </c>
      <c r="M36">
        <f t="shared" si="5"/>
        <v>2.8000000000000012</v>
      </c>
      <c r="N36">
        <f t="shared" si="6"/>
        <v>-2.2715949219506593</v>
      </c>
    </row>
    <row r="37" spans="1:14">
      <c r="A37">
        <f t="shared" si="0"/>
        <v>2.9000000000000012</v>
      </c>
      <c r="B37">
        <f t="shared" si="1"/>
        <v>-0.6743157806499156</v>
      </c>
      <c r="E37">
        <f t="shared" si="2"/>
        <v>2.9000000000000012</v>
      </c>
      <c r="F37">
        <f>$E$1-SQRT($E$2*$E$2+E37*E37*$E$3*$E$3)</f>
        <v>-0.83820616452623509</v>
      </c>
      <c r="J37">
        <f t="shared" si="3"/>
        <v>2.9000000000000012</v>
      </c>
      <c r="K37">
        <f t="shared" si="4"/>
        <v>-2.3486315612998308</v>
      </c>
      <c r="M37">
        <f t="shared" si="5"/>
        <v>2.9000000000000012</v>
      </c>
      <c r="N37">
        <f t="shared" si="6"/>
        <v>-2.3857544703261255</v>
      </c>
    </row>
    <row r="38" spans="1:14">
      <c r="A38">
        <f t="shared" si="0"/>
        <v>3.0000000000000013</v>
      </c>
      <c r="B38">
        <f t="shared" si="1"/>
        <v>-0.7320508075688783</v>
      </c>
      <c r="E38">
        <f t="shared" si="2"/>
        <v>3.0000000000000013</v>
      </c>
      <c r="F38">
        <f>$E$1-SQRT($E$2*$E$2+E38*E38*$E$3*$E$3)</f>
        <v>-0.89697541128634617</v>
      </c>
      <c r="J38">
        <f t="shared" si="3"/>
        <v>3.0000000000000013</v>
      </c>
      <c r="K38">
        <f t="shared" si="4"/>
        <v>-2.4641016151377557</v>
      </c>
      <c r="M38">
        <f t="shared" si="5"/>
        <v>3.0000000000000013</v>
      </c>
      <c r="N38">
        <f t="shared" si="6"/>
        <v>-2.5000000000000013</v>
      </c>
    </row>
    <row r="39" spans="1:14">
      <c r="A39">
        <f t="shared" si="0"/>
        <v>3.1000000000000014</v>
      </c>
      <c r="B39">
        <f t="shared" si="1"/>
        <v>-0.78978583448784101</v>
      </c>
      <c r="E39">
        <f t="shared" si="2"/>
        <v>3.1000000000000014</v>
      </c>
      <c r="F39">
        <f>$E$1-SQRT($E$2*$E$2+E39*E39*$E$3*$E$3)</f>
        <v>-0.95588104566005061</v>
      </c>
      <c r="J39">
        <f t="shared" si="3"/>
        <v>3.1000000000000014</v>
      </c>
      <c r="K39">
        <f t="shared" si="4"/>
        <v>-2.5795716689756811</v>
      </c>
      <c r="M39">
        <f t="shared" si="5"/>
        <v>3.1000000000000014</v>
      </c>
      <c r="N39">
        <f t="shared" si="6"/>
        <v>-2.6143233576055898</v>
      </c>
    </row>
    <row r="40" spans="1:14">
      <c r="A40">
        <f t="shared" si="0"/>
        <v>3.2000000000000015</v>
      </c>
      <c r="B40">
        <f t="shared" si="1"/>
        <v>-0.84752086140680349</v>
      </c>
      <c r="E40">
        <f t="shared" si="2"/>
        <v>3.2000000000000015</v>
      </c>
      <c r="F40">
        <f>$E$1-SQRT($E$2*$E$2+E40*E40*$E$3*$E$3)</f>
        <v>-1.0149111058664606</v>
      </c>
      <c r="J40">
        <f t="shared" si="3"/>
        <v>3.2000000000000015</v>
      </c>
      <c r="K40">
        <f t="shared" si="4"/>
        <v>-2.6950417228136065</v>
      </c>
      <c r="M40">
        <f t="shared" si="5"/>
        <v>3.2000000000000015</v>
      </c>
      <c r="N40">
        <f t="shared" si="6"/>
        <v>-2.7287173844813375</v>
      </c>
    </row>
    <row r="41" spans="1:14">
      <c r="A41">
        <f t="shared" si="0"/>
        <v>3.3000000000000016</v>
      </c>
      <c r="B41">
        <f t="shared" si="1"/>
        <v>-0.9052558883257662</v>
      </c>
      <c r="E41">
        <f t="shared" si="2"/>
        <v>3.3000000000000016</v>
      </c>
      <c r="F41">
        <f>$E$1-SQRT($E$2*$E$2+E41*E41*$E$3*$E$3)</f>
        <v>-1.0740549680132041</v>
      </c>
      <c r="J41">
        <f t="shared" si="3"/>
        <v>3.3000000000000016</v>
      </c>
      <c r="K41">
        <f t="shared" si="4"/>
        <v>-2.8105117766515315</v>
      </c>
      <c r="M41">
        <f t="shared" si="5"/>
        <v>3.3000000000000016</v>
      </c>
      <c r="N41">
        <f t="shared" si="6"/>
        <v>-2.843175770115129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small_deform5</vt:lpstr>
      <vt:lpstr>small_deform6</vt:lpstr>
      <vt:lpstr>expected</vt:lpstr>
      <vt:lpstr>Chart1</vt:lpstr>
      <vt:lpstr>small_deform5!small_deform5</vt:lpstr>
      <vt:lpstr>small_deform6!small_deform5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Wilkins, Andy (Energy, Pullenvale)</dc:creator>
  <cp:lastModifiedBy>Wilkins, Andy (Energy, Pullenvale)</cp:lastModifiedBy>
  <dcterms:created xsi:type="dcterms:W3CDTF">2014-08-06T01:50:44Z</dcterms:created>
  <dcterms:modified xsi:type="dcterms:W3CDTF">2014-08-06T02:24:48Z</dcterms:modified>
</cp:coreProperties>
</file>