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https://seducsp-my.sharepoint.com/personal/00001104862001sp_aluno_educacao_sp_gov_br/Documents/"/>
    </mc:Choice>
  </mc:AlternateContent>
  <xr:revisionPtr revIDLastSave="0" documentId="8_{7791DCE1-0655-40E5-97CF-D4516F9BCB1D}" xr6:coauthVersionLast="47" xr6:coauthVersionMax="47" xr10:uidLastSave="{00000000-0000-0000-0000-000000000000}"/>
  <bookViews>
    <workbookView xWindow="-120" yWindow="-120" windowWidth="29040" windowHeight="15840" firstSheet="1" activeTab="1" xr2:uid="{31ADD417-61EA-4F3D-8256-78CD9A5536AC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H39" i="2"/>
  <c r="G37" i="2"/>
  <c r="G39" i="2"/>
  <c r="F37" i="2"/>
  <c r="F39" i="2"/>
  <c r="E37" i="2"/>
  <c r="E39" i="2"/>
  <c r="D37" i="2"/>
  <c r="D39" i="2"/>
  <c r="C37" i="2"/>
  <c r="C39" i="2"/>
  <c r="F3" i="2"/>
  <c r="F4" i="2"/>
  <c r="F5" i="2"/>
  <c r="F6" i="2"/>
  <c r="F7" i="2"/>
  <c r="F8" i="2"/>
  <c r="O3" i="2"/>
  <c r="F11" i="2"/>
  <c r="F12" i="2"/>
  <c r="F13" i="2"/>
  <c r="F14" i="2"/>
  <c r="F15" i="2"/>
  <c r="F16" i="2"/>
  <c r="O13" i="2"/>
  <c r="D19" i="2"/>
  <c r="N13" i="2"/>
  <c r="M13" i="2"/>
  <c r="L13" i="2"/>
  <c r="G3" i="2"/>
  <c r="G4" i="2"/>
  <c r="G5" i="2"/>
  <c r="G6" i="2"/>
  <c r="G7" i="2"/>
  <c r="G8" i="2"/>
  <c r="P3" i="2"/>
  <c r="N3" i="2"/>
  <c r="M3" i="2"/>
  <c r="L3" i="2"/>
  <c r="I8" i="2"/>
  <c r="I7" i="2"/>
  <c r="I6" i="2"/>
  <c r="I5" i="2"/>
  <c r="I4" i="2"/>
  <c r="I3" i="2"/>
  <c r="R3" i="2"/>
  <c r="H8" i="2"/>
  <c r="H7" i="2"/>
  <c r="H6" i="2"/>
  <c r="H5" i="2"/>
  <c r="H4" i="2"/>
  <c r="H3" i="2"/>
  <c r="Q3" i="2"/>
  <c r="I16" i="2"/>
  <c r="I15" i="2"/>
  <c r="I14" i="2"/>
  <c r="I13" i="2"/>
  <c r="I12" i="2"/>
  <c r="H16" i="2"/>
  <c r="H15" i="2"/>
  <c r="H14" i="2"/>
  <c r="H13" i="2"/>
  <c r="H12" i="2"/>
  <c r="I11" i="2"/>
  <c r="R13" i="2"/>
  <c r="H11" i="2"/>
  <c r="Q13" i="2"/>
  <c r="G11" i="2"/>
  <c r="G12" i="2"/>
  <c r="G13" i="2"/>
  <c r="G14" i="2"/>
  <c r="G15" i="2"/>
  <c r="G16" i="2"/>
  <c r="P13" i="2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19" i="1"/>
  <c r="J23" i="1"/>
  <c r="J22" i="1"/>
  <c r="J21" i="1"/>
  <c r="J20" i="1"/>
  <c r="J18" i="1"/>
  <c r="J17" i="1"/>
  <c r="J16" i="1"/>
  <c r="J15" i="1"/>
  <c r="J13" i="1"/>
  <c r="J14" i="1"/>
  <c r="J12" i="1"/>
  <c r="J11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<sst xmlns="http://schemas.openxmlformats.org/spreadsheetml/2006/main" count="139" uniqueCount="93">
  <si>
    <t>produto</t>
  </si>
  <si>
    <t>valor</t>
  </si>
  <si>
    <t>soma</t>
  </si>
  <si>
    <t>maça</t>
  </si>
  <si>
    <t>subtração</t>
  </si>
  <si>
    <t>banana</t>
  </si>
  <si>
    <t>multiplicão</t>
  </si>
  <si>
    <t>arroz</t>
  </si>
  <si>
    <t>divisão</t>
  </si>
  <si>
    <t>feijão</t>
  </si>
  <si>
    <t>media</t>
  </si>
  <si>
    <t>pipoca</t>
  </si>
  <si>
    <t>maximo</t>
  </si>
  <si>
    <t>macarrão</t>
  </si>
  <si>
    <t>minimo</t>
  </si>
  <si>
    <t>vendedores</t>
  </si>
  <si>
    <t>janeiro</t>
  </si>
  <si>
    <t>fevereiro</t>
  </si>
  <si>
    <t>março</t>
  </si>
  <si>
    <t>abril</t>
  </si>
  <si>
    <t>maio</t>
  </si>
  <si>
    <t>junho</t>
  </si>
  <si>
    <t>total</t>
  </si>
  <si>
    <t>AdrianaGomes</t>
  </si>
  <si>
    <t xml:space="preserve"> Alice Silva </t>
  </si>
  <si>
    <t>Ana Cristina</t>
  </si>
  <si>
    <t>Lavinia Sarques</t>
  </si>
  <si>
    <t>Vittoria Sarques</t>
  </si>
  <si>
    <t>Jullya Victoria</t>
  </si>
  <si>
    <t>Gabrielly Henrique</t>
  </si>
  <si>
    <t xml:space="preserve">Ananda Vieira </t>
  </si>
  <si>
    <t>Carolina De Oliveira Palmen</t>
  </si>
  <si>
    <t>Fabio Pinheiro Borges</t>
  </si>
  <si>
    <t>Hallana Vitoria Faria Ribeiro</t>
  </si>
  <si>
    <t>Ester De Santana Felicissimo</t>
  </si>
  <si>
    <t>Jhenifer Braga Bitencourt</t>
  </si>
  <si>
    <t>código</t>
  </si>
  <si>
    <t xml:space="preserve">março </t>
  </si>
  <si>
    <t>total 1° trim.</t>
  </si>
  <si>
    <t>maxímo</t>
  </si>
  <si>
    <t>mínimo</t>
  </si>
  <si>
    <t>média</t>
  </si>
  <si>
    <t>porca</t>
  </si>
  <si>
    <t>totais</t>
  </si>
  <si>
    <t>parafuso</t>
  </si>
  <si>
    <t>arruela</t>
  </si>
  <si>
    <t>prego</t>
  </si>
  <si>
    <t>alicate</t>
  </si>
  <si>
    <t>martelo</t>
  </si>
  <si>
    <t>total 2° trim.</t>
  </si>
  <si>
    <t>totais do semetre</t>
  </si>
  <si>
    <t>contas a pagar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</si>
  <si>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</si>
  <si>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</si>
  <si>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</si>
  <si>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</si>
  <si>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</si>
  <si>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</si>
  <si>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</si>
  <si>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</si>
  <si>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</si>
  <si>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</si>
  <si>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 xml:space="preserve">total de contas </t>
  </si>
  <si>
    <t>saldo</t>
  </si>
  <si>
    <t>N°</t>
  </si>
  <si>
    <t>NOME</t>
  </si>
  <si>
    <t>SALÁRIO BRUTO</t>
  </si>
  <si>
    <t>INSS</t>
  </si>
  <si>
    <t>GRATIFICAÇÃO</t>
  </si>
  <si>
    <t>INSS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</si>
  <si>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</si>
  <si>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</si>
  <si>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</si>
  <si>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</si>
  <si>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</si>
  <si>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</si>
  <si>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</si>
  <si>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</si>
  <si>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</si>
  <si>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valor do dolar</t>
  </si>
  <si>
    <t xml:space="preserve">papelaria papel branco </t>
  </si>
  <si>
    <t xml:space="preserve">Produtos </t>
  </si>
  <si>
    <t>Qtde</t>
  </si>
  <si>
    <t xml:space="preserve">preço unit </t>
  </si>
  <si>
    <t>total R$</t>
  </si>
  <si>
    <t>total US$</t>
  </si>
  <si>
    <t>caneta azul</t>
  </si>
  <si>
    <t xml:space="preserve">Caneta vermelha </t>
  </si>
  <si>
    <t xml:space="preserve">caderno </t>
  </si>
  <si>
    <t xml:space="preserve">Régua </t>
  </si>
  <si>
    <t xml:space="preserve">lápis </t>
  </si>
  <si>
    <t xml:space="preserve">Papel sulfite </t>
  </si>
  <si>
    <t xml:space="preserve">Tinta Nanquim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</si>
</sst>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8" fontId="0" fillId="0" borderId="1" xfId="0" applyNumberFormat="1" applyBorder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/>
    <xf numFmtId="10" fontId="0" fillId="0" borderId="1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5" xfId="0" applyNumberFormat="1" applyBorder="1"/>
    <xf numFmtId="166" fontId="0" fillId="0" borderId="5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C759-1BDB-4EB2-A3AE-A084AC86614F}">
  <dimension ref="B2:L38"/>
  <sheetViews>
    <sheetView topLeftCell="A19" zoomScale="150" zoomScaleNormal="150" workbookViewId="0">
      <selection activeCell="L25" sqref="L25"/>
    </sheetView>
  </sheetViews>
  <sheetFormatPr defaultRowHeight="15"/>
  <cols>
    <col min="3" max="3" width="18.7109375" customWidth="1"/>
    <col min="5" max="5" width="14.28515625" customWidth="1"/>
    <col min="6" max="6" width="13.42578125" bestFit="1" customWidth="1"/>
    <col min="9" max="9" width="10.28515625" bestFit="1" customWidth="1"/>
  </cols>
  <sheetData>
    <row r="2" spans="2:12">
      <c r="B2" s="2" t="s">
        <v>0</v>
      </c>
      <c r="C2" s="2" t="s">
        <v>1</v>
      </c>
      <c r="E2" s="2" t="s">
        <v>2</v>
      </c>
      <c r="F2" s="4">
        <f>SUM(C3:C4)</f>
        <v>55</v>
      </c>
    </row>
    <row r="3" spans="2:12">
      <c r="B3" s="3" t="s">
        <v>3</v>
      </c>
      <c r="C3" s="4">
        <v>22</v>
      </c>
      <c r="E3" s="2" t="s">
        <v>4</v>
      </c>
      <c r="F3" s="4">
        <f>C3-C4</f>
        <v>-11</v>
      </c>
    </row>
    <row r="4" spans="2:12">
      <c r="B4" s="3" t="s">
        <v>5</v>
      </c>
      <c r="C4" s="4">
        <v>33</v>
      </c>
      <c r="E4" s="2" t="s">
        <v>6</v>
      </c>
      <c r="F4" s="3">
        <f>PRODUCT(C3:C8)</f>
        <v>130680000</v>
      </c>
    </row>
    <row r="5" spans="2:12">
      <c r="B5" s="3" t="s">
        <v>7</v>
      </c>
      <c r="C5" s="4">
        <v>15</v>
      </c>
      <c r="E5" s="2" t="s">
        <v>8</v>
      </c>
      <c r="F5" s="3">
        <f>C3/C8</f>
        <v>1.8333333333333333</v>
      </c>
    </row>
    <row r="6" spans="2:12">
      <c r="B6" s="3" t="s">
        <v>9</v>
      </c>
      <c r="C6" s="4">
        <v>20</v>
      </c>
      <c r="E6" s="2" t="s">
        <v>10</v>
      </c>
      <c r="F6" s="4">
        <f>AVERAGE(C4:C6)</f>
        <v>22.666666666666668</v>
      </c>
    </row>
    <row r="7" spans="2:12">
      <c r="B7" s="3" t="s">
        <v>11</v>
      </c>
      <c r="C7" s="4">
        <v>50</v>
      </c>
      <c r="E7" s="2" t="s">
        <v>12</v>
      </c>
      <c r="F7" s="4">
        <f>MAX(C5:C6)</f>
        <v>20</v>
      </c>
    </row>
    <row r="8" spans="2:12">
      <c r="B8" s="3" t="s">
        <v>13</v>
      </c>
      <c r="C8" s="4">
        <v>12</v>
      </c>
      <c r="E8" s="2" t="s">
        <v>14</v>
      </c>
      <c r="F8" s="4">
        <f>MIN(C4:C8)</f>
        <v>12</v>
      </c>
    </row>
    <row r="10" spans="2:12">
      <c r="B10" s="2" t="s">
        <v>15</v>
      </c>
      <c r="C10" s="3"/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  <c r="J10" s="3" t="s">
        <v>22</v>
      </c>
      <c r="K10" s="3"/>
      <c r="L10" s="3"/>
    </row>
    <row r="11" spans="2:12">
      <c r="B11" s="3" t="s">
        <v>23</v>
      </c>
      <c r="C11" s="3"/>
      <c r="D11" s="3">
        <v>2453</v>
      </c>
      <c r="E11" s="3">
        <v>13352</v>
      </c>
      <c r="F11" s="3">
        <v>11768</v>
      </c>
      <c r="G11" s="3">
        <v>77695</v>
      </c>
      <c r="H11" s="3">
        <v>4326</v>
      </c>
      <c r="I11" s="3">
        <v>65789</v>
      </c>
      <c r="J11" s="3">
        <f>SUM(D11:I11)</f>
        <v>175383</v>
      </c>
      <c r="K11" s="3"/>
      <c r="L11" s="3"/>
    </row>
    <row r="12" spans="2:12">
      <c r="B12" s="3" t="s">
        <v>24</v>
      </c>
      <c r="C12" s="3"/>
      <c r="D12" s="3">
        <v>6594</v>
      </c>
      <c r="E12" s="3">
        <v>22871</v>
      </c>
      <c r="F12" s="3">
        <v>4323</v>
      </c>
      <c r="G12" s="3">
        <v>8753</v>
      </c>
      <c r="H12" s="3">
        <v>2314</v>
      </c>
      <c r="I12" s="3">
        <v>890654</v>
      </c>
      <c r="J12" s="3">
        <f>SUM(D12:I12)</f>
        <v>935509</v>
      </c>
      <c r="K12" s="3"/>
      <c r="L12" s="3"/>
    </row>
    <row r="13" spans="2:12">
      <c r="B13" s="3" t="s">
        <v>25</v>
      </c>
      <c r="C13" s="3"/>
      <c r="D13" s="3">
        <v>7642</v>
      </c>
      <c r="E13" s="3">
        <v>653</v>
      </c>
      <c r="F13" s="3">
        <v>908</v>
      </c>
      <c r="G13" s="3">
        <v>543</v>
      </c>
      <c r="H13" s="3">
        <v>9076</v>
      </c>
      <c r="I13" s="3">
        <v>4554</v>
      </c>
      <c r="J13" s="3">
        <f>SUM(D13:I13)</f>
        <v>23376</v>
      </c>
      <c r="K13" s="3"/>
      <c r="L13" s="3"/>
    </row>
    <row r="14" spans="2:12">
      <c r="B14" s="3" t="s">
        <v>26</v>
      </c>
      <c r="C14" s="3"/>
      <c r="D14" s="3">
        <v>2987</v>
      </c>
      <c r="E14" s="3">
        <v>66543</v>
      </c>
      <c r="F14" s="3">
        <v>46572</v>
      </c>
      <c r="G14" s="3">
        <v>873</v>
      </c>
      <c r="H14" s="3">
        <v>8790</v>
      </c>
      <c r="I14" s="3">
        <v>67854</v>
      </c>
      <c r="J14" s="3">
        <f>SUM(D14:I14)</f>
        <v>193619</v>
      </c>
      <c r="K14" s="3"/>
      <c r="L14" s="3"/>
    </row>
    <row r="15" spans="2:12">
      <c r="B15" s="3" t="s">
        <v>27</v>
      </c>
      <c r="C15" s="3"/>
      <c r="D15" s="3">
        <v>6643</v>
      </c>
      <c r="E15" s="3">
        <v>29543</v>
      </c>
      <c r="F15" s="3">
        <v>4562</v>
      </c>
      <c r="G15" s="3">
        <v>1009</v>
      </c>
      <c r="H15" s="3">
        <v>7094</v>
      </c>
      <c r="I15" s="3">
        <v>23434</v>
      </c>
      <c r="J15" s="3">
        <f>SUM(D16:J16)</f>
        <v>319020</v>
      </c>
      <c r="K15" s="3"/>
      <c r="L15" s="3"/>
    </row>
    <row r="16" spans="2:12">
      <c r="B16" s="3" t="s">
        <v>28</v>
      </c>
      <c r="C16" s="3"/>
      <c r="D16" s="3">
        <v>5632</v>
      </c>
      <c r="E16" s="3">
        <v>88888</v>
      </c>
      <c r="F16" s="3">
        <v>6789</v>
      </c>
      <c r="G16" s="3">
        <v>4562</v>
      </c>
      <c r="H16" s="3">
        <v>432</v>
      </c>
      <c r="I16" s="3">
        <v>5423</v>
      </c>
      <c r="J16" s="3">
        <f>SUM(D17:K17)</f>
        <v>207294</v>
      </c>
      <c r="K16" s="3"/>
      <c r="L16" s="3"/>
    </row>
    <row r="17" spans="2:12">
      <c r="B17" s="3" t="s">
        <v>29</v>
      </c>
      <c r="C17" s="3"/>
      <c r="D17" s="3">
        <v>3324</v>
      </c>
      <c r="E17" s="3">
        <v>67893</v>
      </c>
      <c r="F17" s="3">
        <v>5638</v>
      </c>
      <c r="G17" s="3">
        <v>23451</v>
      </c>
      <c r="H17" s="3">
        <v>778</v>
      </c>
      <c r="I17" s="3">
        <v>2563</v>
      </c>
      <c r="J17" s="3">
        <f>SUM(D17:I17)</f>
        <v>103647</v>
      </c>
      <c r="K17" s="3"/>
      <c r="L17" s="3"/>
    </row>
    <row r="18" spans="2:12">
      <c r="B18" s="3" t="s">
        <v>30</v>
      </c>
      <c r="C18" s="3"/>
      <c r="D18" s="3">
        <v>75653</v>
      </c>
      <c r="E18" s="3">
        <v>56947</v>
      </c>
      <c r="F18" s="3">
        <v>80956</v>
      </c>
      <c r="G18" s="3">
        <v>5043</v>
      </c>
      <c r="H18" s="3">
        <v>546</v>
      </c>
      <c r="I18" s="3">
        <v>876</v>
      </c>
      <c r="J18" s="3">
        <f>SUM(D18:I18)</f>
        <v>220021</v>
      </c>
      <c r="K18" s="3"/>
      <c r="L18" s="3"/>
    </row>
    <row r="19" spans="2:12">
      <c r="B19" s="3" t="s">
        <v>31</v>
      </c>
      <c r="C19" s="3"/>
      <c r="D19" s="3">
        <v>2498</v>
      </c>
      <c r="E19" s="3">
        <v>56874</v>
      </c>
      <c r="F19" s="3">
        <v>76856</v>
      </c>
      <c r="G19" s="3">
        <v>7809432</v>
      </c>
      <c r="H19" s="3">
        <v>987</v>
      </c>
      <c r="I19" s="3">
        <v>342</v>
      </c>
      <c r="J19" s="3">
        <f>SUM(D19:I19)</f>
        <v>7946989</v>
      </c>
      <c r="K19" s="3"/>
      <c r="L19" s="3"/>
    </row>
    <row r="20" spans="2:12">
      <c r="B20" s="3" t="s">
        <v>32</v>
      </c>
      <c r="C20" s="3"/>
      <c r="D20" s="3">
        <v>1230</v>
      </c>
      <c r="E20" s="3">
        <v>45632</v>
      </c>
      <c r="F20" s="3">
        <v>75684</v>
      </c>
      <c r="G20" s="3">
        <v>32655</v>
      </c>
      <c r="H20" s="3">
        <v>543</v>
      </c>
      <c r="I20" s="3">
        <v>3334</v>
      </c>
      <c r="J20" s="3">
        <f>SUM(D20:I20)</f>
        <v>159078</v>
      </c>
      <c r="K20" s="3"/>
      <c r="L20" s="3"/>
    </row>
    <row r="21" spans="2:12">
      <c r="B21" s="3" t="s">
        <v>33</v>
      </c>
      <c r="C21" s="3"/>
      <c r="D21" s="3">
        <v>7832</v>
      </c>
      <c r="E21" s="3">
        <v>78906</v>
      </c>
      <c r="F21" s="3">
        <v>674543</v>
      </c>
      <c r="G21" s="3">
        <v>5567</v>
      </c>
      <c r="H21" s="3">
        <v>312</v>
      </c>
      <c r="I21" s="3">
        <v>5445</v>
      </c>
      <c r="J21" s="3">
        <f>SUM(D21:I21)</f>
        <v>772605</v>
      </c>
      <c r="K21" s="3"/>
      <c r="L21" s="3"/>
    </row>
    <row r="22" spans="2:12">
      <c r="B22" s="3" t="s">
        <v>34</v>
      </c>
      <c r="C22" s="3"/>
      <c r="D22" s="3">
        <v>2315</v>
      </c>
      <c r="E22" s="3">
        <v>78904</v>
      </c>
      <c r="F22" s="3">
        <v>6654</v>
      </c>
      <c r="G22" s="3">
        <v>897</v>
      </c>
      <c r="H22" s="3">
        <v>43423</v>
      </c>
      <c r="I22" s="3">
        <v>45634</v>
      </c>
      <c r="J22" s="3">
        <f>SUM(D22:I22)</f>
        <v>177827</v>
      </c>
      <c r="K22" s="3"/>
      <c r="L22" s="3"/>
    </row>
    <row r="23" spans="2:12">
      <c r="B23" s="3" t="s">
        <v>35</v>
      </c>
      <c r="C23" s="3"/>
      <c r="D23" s="3">
        <v>7532</v>
      </c>
      <c r="E23" s="3">
        <v>456732</v>
      </c>
      <c r="F23" s="3">
        <v>4320</v>
      </c>
      <c r="G23" s="3">
        <v>9085</v>
      </c>
      <c r="H23" s="3">
        <v>6753425</v>
      </c>
      <c r="I23" s="3">
        <v>642354</v>
      </c>
      <c r="J23" s="3">
        <f>SUM(D23:I23)</f>
        <v>7873448</v>
      </c>
      <c r="K23" s="3"/>
      <c r="L23" s="3"/>
    </row>
    <row r="25" spans="2:12">
      <c r="B25" s="2" t="s">
        <v>15</v>
      </c>
      <c r="C25" s="3"/>
      <c r="D25" s="3" t="s">
        <v>16</v>
      </c>
      <c r="E25" s="3" t="s">
        <v>17</v>
      </c>
      <c r="F25" s="3" t="s">
        <v>18</v>
      </c>
      <c r="G25" s="3" t="s">
        <v>19</v>
      </c>
      <c r="H25" s="3" t="s">
        <v>20</v>
      </c>
      <c r="I25" s="3" t="s">
        <v>21</v>
      </c>
      <c r="J25" s="3" t="s">
        <v>22</v>
      </c>
      <c r="K25" s="3"/>
    </row>
    <row r="26" spans="2:12">
      <c r="B26" s="3" t="s">
        <v>23</v>
      </c>
      <c r="C26" s="3"/>
      <c r="D26" s="3">
        <v>2453</v>
      </c>
      <c r="E26" s="3">
        <v>13352</v>
      </c>
      <c r="F26" s="3">
        <v>11768</v>
      </c>
      <c r="G26" s="3">
        <v>77695</v>
      </c>
      <c r="H26" s="3">
        <v>4326</v>
      </c>
      <c r="I26" s="3">
        <v>65789</v>
      </c>
      <c r="J26" s="3">
        <f>SUM(D26:I26)</f>
        <v>175383</v>
      </c>
      <c r="K26" s="3"/>
    </row>
    <row r="27" spans="2:12">
      <c r="B27" s="3" t="s">
        <v>24</v>
      </c>
      <c r="C27" s="3"/>
      <c r="D27" s="3">
        <v>6594</v>
      </c>
      <c r="E27" s="3">
        <v>22871</v>
      </c>
      <c r="F27" s="3">
        <v>4323</v>
      </c>
      <c r="G27" s="3">
        <v>8753</v>
      </c>
      <c r="H27" s="3">
        <v>2314</v>
      </c>
      <c r="I27" s="3">
        <v>890654</v>
      </c>
      <c r="J27" s="3">
        <f>SUM(D27:I27)</f>
        <v>935509</v>
      </c>
      <c r="K27" s="3"/>
    </row>
    <row r="28" spans="2:12">
      <c r="B28" s="3" t="s">
        <v>25</v>
      </c>
      <c r="C28" s="3"/>
      <c r="D28" s="3">
        <v>7642</v>
      </c>
      <c r="E28" s="3">
        <v>653</v>
      </c>
      <c r="F28" s="3">
        <v>908</v>
      </c>
      <c r="G28" s="3">
        <v>543</v>
      </c>
      <c r="H28" s="3">
        <v>9076</v>
      </c>
      <c r="I28" s="3">
        <v>4554</v>
      </c>
      <c r="J28" s="3">
        <f>SUM(D28:I28)</f>
        <v>23376</v>
      </c>
      <c r="K28" s="3"/>
    </row>
    <row r="29" spans="2:12">
      <c r="B29" s="3" t="s">
        <v>26</v>
      </c>
      <c r="C29" s="3"/>
      <c r="D29" s="3">
        <v>2987</v>
      </c>
      <c r="E29" s="3">
        <v>66543</v>
      </c>
      <c r="F29" s="3">
        <v>46572</v>
      </c>
      <c r="G29" s="3">
        <v>873</v>
      </c>
      <c r="H29" s="3">
        <v>8790</v>
      </c>
      <c r="I29" s="3">
        <v>67854</v>
      </c>
      <c r="J29" s="3">
        <f>SUM(D29:I29)</f>
        <v>193619</v>
      </c>
      <c r="K29" s="3"/>
    </row>
    <row r="30" spans="2:12">
      <c r="B30" s="3" t="s">
        <v>27</v>
      </c>
      <c r="C30" s="3"/>
      <c r="D30" s="3">
        <v>6643</v>
      </c>
      <c r="E30" s="3">
        <v>29543</v>
      </c>
      <c r="F30" s="3">
        <v>4562</v>
      </c>
      <c r="G30" s="3">
        <v>1009</v>
      </c>
      <c r="H30" s="3">
        <v>7094</v>
      </c>
      <c r="I30" s="3">
        <v>23434</v>
      </c>
      <c r="J30" s="3">
        <f>SUM(D31:J31)</f>
        <v>319020</v>
      </c>
      <c r="K30" s="3"/>
    </row>
    <row r="31" spans="2:12">
      <c r="B31" s="3" t="s">
        <v>28</v>
      </c>
      <c r="C31" s="3"/>
      <c r="D31" s="3">
        <v>5632</v>
      </c>
      <c r="E31" s="3">
        <v>88888</v>
      </c>
      <c r="F31" s="3">
        <v>6789</v>
      </c>
      <c r="G31" s="3">
        <v>4562</v>
      </c>
      <c r="H31" s="3">
        <v>432</v>
      </c>
      <c r="I31" s="3">
        <v>5423</v>
      </c>
      <c r="J31" s="3">
        <f>SUM(D32:K32)</f>
        <v>207294</v>
      </c>
      <c r="K31" s="3"/>
    </row>
    <row r="32" spans="2:12">
      <c r="B32" s="3" t="s">
        <v>29</v>
      </c>
      <c r="C32" s="3"/>
      <c r="D32" s="3">
        <v>3324</v>
      </c>
      <c r="E32" s="3">
        <v>67893</v>
      </c>
      <c r="F32" s="3">
        <v>5638</v>
      </c>
      <c r="G32" s="3">
        <v>23451</v>
      </c>
      <c r="H32" s="3">
        <v>778</v>
      </c>
      <c r="I32" s="3">
        <v>2563</v>
      </c>
      <c r="J32" s="3">
        <f>SUM(D32:I32)</f>
        <v>103647</v>
      </c>
      <c r="K32" s="3"/>
    </row>
    <row r="33" spans="2:11">
      <c r="B33" s="3" t="s">
        <v>30</v>
      </c>
      <c r="C33" s="3"/>
      <c r="D33" s="3">
        <v>75653</v>
      </c>
      <c r="E33" s="3">
        <v>56947</v>
      </c>
      <c r="F33" s="3">
        <v>80956</v>
      </c>
      <c r="G33" s="3">
        <v>5043</v>
      </c>
      <c r="H33" s="3">
        <v>546</v>
      </c>
      <c r="I33" s="3">
        <v>876</v>
      </c>
      <c r="J33" s="3">
        <f>SUM(D33:I33)</f>
        <v>220021</v>
      </c>
      <c r="K33" s="3"/>
    </row>
    <row r="34" spans="2:11">
      <c r="B34" s="3" t="s">
        <v>31</v>
      </c>
      <c r="C34" s="3"/>
      <c r="D34" s="3">
        <v>2498</v>
      </c>
      <c r="E34" s="3">
        <v>56874</v>
      </c>
      <c r="F34" s="3">
        <v>76856</v>
      </c>
      <c r="G34" s="3">
        <v>7809432</v>
      </c>
      <c r="H34" s="3">
        <v>987</v>
      </c>
      <c r="I34" s="3">
        <v>342</v>
      </c>
      <c r="J34" s="3">
        <f>SUM(D34:I34)</f>
        <v>7946989</v>
      </c>
      <c r="K34" s="3"/>
    </row>
    <row r="35" spans="2:11">
      <c r="B35" s="3" t="s">
        <v>32</v>
      </c>
      <c r="C35" s="3"/>
      <c r="D35" s="3">
        <v>1230</v>
      </c>
      <c r="E35" s="3">
        <v>45632</v>
      </c>
      <c r="F35" s="3">
        <v>75684</v>
      </c>
      <c r="G35" s="3">
        <v>32655</v>
      </c>
      <c r="H35" s="3">
        <v>543</v>
      </c>
      <c r="I35" s="3">
        <v>3334</v>
      </c>
      <c r="J35" s="3">
        <f>SUM(D35:I35)</f>
        <v>159078</v>
      </c>
      <c r="K35" s="3"/>
    </row>
    <row r="36" spans="2:11">
      <c r="B36" s="3" t="s">
        <v>33</v>
      </c>
      <c r="C36" s="3"/>
      <c r="D36" s="3">
        <v>7832</v>
      </c>
      <c r="E36" s="3">
        <v>78906</v>
      </c>
      <c r="F36" s="3">
        <v>674543</v>
      </c>
      <c r="G36" s="3">
        <v>5567</v>
      </c>
      <c r="H36" s="3">
        <v>312</v>
      </c>
      <c r="I36" s="3">
        <v>5445</v>
      </c>
      <c r="J36" s="3">
        <f>SUM(D36:I36)</f>
        <v>772605</v>
      </c>
      <c r="K36" s="3"/>
    </row>
    <row r="37" spans="2:11">
      <c r="B37" s="3" t="s">
        <v>34</v>
      </c>
      <c r="C37" s="3"/>
      <c r="D37" s="3">
        <v>2315</v>
      </c>
      <c r="E37" s="3">
        <v>78904</v>
      </c>
      <c r="F37" s="3">
        <v>6654</v>
      </c>
      <c r="G37" s="3">
        <v>897</v>
      </c>
      <c r="H37" s="3">
        <v>43423</v>
      </c>
      <c r="I37" s="3">
        <v>45634</v>
      </c>
      <c r="J37" s="3">
        <f>SUM(D37:I37)</f>
        <v>177827</v>
      </c>
      <c r="K37" s="3"/>
    </row>
    <row r="38" spans="2:11">
      <c r="B38" s="3" t="s">
        <v>35</v>
      </c>
      <c r="C38" s="3"/>
      <c r="D38" s="3">
        <v>7532</v>
      </c>
      <c r="E38" s="3">
        <v>456732</v>
      </c>
      <c r="F38" s="3">
        <v>4320</v>
      </c>
      <c r="G38" s="3">
        <v>9085</v>
      </c>
      <c r="H38" s="3">
        <v>6753425</v>
      </c>
      <c r="I38" s="3">
        <v>642354</v>
      </c>
      <c r="J38" s="3">
        <f>SUM(D38:I38)</f>
        <v>7873448</v>
      </c>
      <c r="K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482A-F68E-4306-B7A3-04F3A4782E05}">
  <dimension ref="A2:T65"/>
  <sheetViews>
    <sheetView tabSelected="1" topLeftCell="A54" zoomScale="166" zoomScaleNormal="166" workbookViewId="0">
      <selection activeCell="D65" sqref="D65"/>
    </sheetView>
  </sheetViews>
  <sheetFormatPr defaultRowHeight="15"/>
  <cols>
    <col min="1" max="1" width="10.28515625" customWidth="1"/>
    <col min="2" max="2" width="15.28515625" customWidth="1"/>
    <col min="3" max="3" width="13.42578125" customWidth="1"/>
    <col min="4" max="4" width="14.140625" customWidth="1"/>
    <col min="5" max="5" width="13.42578125" customWidth="1"/>
    <col min="6" max="6" width="14.28515625" bestFit="1" customWidth="1"/>
    <col min="7" max="7" width="12.85546875" customWidth="1"/>
    <col min="8" max="8" width="18.140625" customWidth="1"/>
    <col min="9" max="9" width="17.5703125" customWidth="1"/>
    <col min="15" max="15" width="10.140625" bestFit="1" customWidth="1"/>
  </cols>
  <sheetData>
    <row r="2" spans="1:20">
      <c r="A2" s="2" t="s">
        <v>36</v>
      </c>
      <c r="B2" s="2" t="s">
        <v>0</v>
      </c>
      <c r="C2" s="2" t="s">
        <v>16</v>
      </c>
      <c r="D2" s="2" t="s">
        <v>17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</row>
    <row r="3" spans="1:20">
      <c r="A3" s="6">
        <v>1</v>
      </c>
      <c r="B3" s="3" t="s">
        <v>42</v>
      </c>
      <c r="C3" s="5">
        <v>4500</v>
      </c>
      <c r="D3" s="5">
        <v>5040</v>
      </c>
      <c r="E3" s="5">
        <v>5696</v>
      </c>
      <c r="F3" s="5">
        <f>SUM(C3:E3)</f>
        <v>15236</v>
      </c>
      <c r="G3" s="5">
        <f>MAX(C3:E3)</f>
        <v>5696</v>
      </c>
      <c r="H3" s="5">
        <f>MIN(C3:E3)</f>
        <v>4500</v>
      </c>
      <c r="I3" s="5">
        <f>AVERAGE(C3:E3)</f>
        <v>5078.666666666667</v>
      </c>
      <c r="K3" s="2" t="s">
        <v>43</v>
      </c>
      <c r="L3" s="5">
        <f>SUM(C3:C8)</f>
        <v>29867</v>
      </c>
      <c r="M3" s="5">
        <f>SUM(D3:D8)</f>
        <v>33170</v>
      </c>
      <c r="N3" s="5">
        <f>SUM(E3:E8)</f>
        <v>39254</v>
      </c>
      <c r="O3" s="5">
        <f>SUM(F3:F8)</f>
        <v>102291</v>
      </c>
      <c r="P3" s="5">
        <f>SUM(G3:G8)</f>
        <v>39254</v>
      </c>
      <c r="Q3" s="5">
        <f>SUM(H3:H8)</f>
        <v>29867</v>
      </c>
      <c r="R3" s="5">
        <f>SUM(I3:I8)</f>
        <v>34097</v>
      </c>
      <c r="S3" s="3"/>
      <c r="T3" s="3"/>
    </row>
    <row r="4" spans="1:20">
      <c r="A4" s="6">
        <v>2</v>
      </c>
      <c r="B4" s="3" t="s">
        <v>44</v>
      </c>
      <c r="C4" s="5">
        <v>6250</v>
      </c>
      <c r="D4" s="5">
        <v>7000</v>
      </c>
      <c r="E4" s="5">
        <v>7910</v>
      </c>
      <c r="F4" s="5">
        <f>SUM(C4:E4)</f>
        <v>21160</v>
      </c>
      <c r="G4" s="5">
        <f>MAX(C4:E4)</f>
        <v>7910</v>
      </c>
      <c r="H4" s="5">
        <f>MIN(C4:E4)</f>
        <v>6250</v>
      </c>
      <c r="I4" s="5">
        <f>AVERAGE(C4:E4)</f>
        <v>7053.333333333333</v>
      </c>
    </row>
    <row r="5" spans="1:20">
      <c r="A5" s="6">
        <v>3</v>
      </c>
      <c r="B5" s="3" t="s">
        <v>45</v>
      </c>
      <c r="C5" s="5">
        <v>3300</v>
      </c>
      <c r="D5" s="5">
        <v>3696</v>
      </c>
      <c r="E5" s="5">
        <v>4176</v>
      </c>
      <c r="F5" s="5">
        <f>SUM(C5:E5)</f>
        <v>11172</v>
      </c>
      <c r="G5" s="5">
        <f>MAX(C5:E5)</f>
        <v>4176</v>
      </c>
      <c r="H5" s="5">
        <f>MIN(C5:E5)</f>
        <v>3300</v>
      </c>
      <c r="I5" s="5">
        <f>AVERAGE(C5:E5)</f>
        <v>3724</v>
      </c>
    </row>
    <row r="6" spans="1:20">
      <c r="A6" s="6">
        <v>4</v>
      </c>
      <c r="B6" s="3" t="s">
        <v>46</v>
      </c>
      <c r="C6" s="5">
        <v>8000</v>
      </c>
      <c r="D6" s="5">
        <v>8690</v>
      </c>
      <c r="E6" s="5">
        <v>10125</v>
      </c>
      <c r="F6" s="5">
        <f>SUM(C6:E6)</f>
        <v>26815</v>
      </c>
      <c r="G6" s="5">
        <f>MAX(C6:E6)</f>
        <v>10125</v>
      </c>
      <c r="H6" s="5">
        <f>MIN(C6:E6)</f>
        <v>8000</v>
      </c>
      <c r="I6" s="5">
        <f>AVERAGE(C6:E6)</f>
        <v>8938.3333333333339</v>
      </c>
    </row>
    <row r="7" spans="1:20">
      <c r="A7" s="6">
        <v>5</v>
      </c>
      <c r="B7" s="3" t="s">
        <v>47</v>
      </c>
      <c r="C7" s="5">
        <v>4557</v>
      </c>
      <c r="D7" s="5">
        <v>5104</v>
      </c>
      <c r="E7" s="5">
        <v>5676</v>
      </c>
      <c r="F7" s="5">
        <f>SUM(C7:E7)</f>
        <v>15337</v>
      </c>
      <c r="G7" s="5">
        <f>MAX(C7:E7)</f>
        <v>5676</v>
      </c>
      <c r="H7" s="5">
        <f>MIN(C7:E7)</f>
        <v>4557</v>
      </c>
      <c r="I7" s="5">
        <f>AVERAGE(C7:E7)</f>
        <v>5112.333333333333</v>
      </c>
    </row>
    <row r="8" spans="1:20">
      <c r="A8" s="6">
        <v>6</v>
      </c>
      <c r="B8" s="3" t="s">
        <v>48</v>
      </c>
      <c r="C8" s="5">
        <v>3260</v>
      </c>
      <c r="D8" s="5">
        <v>3640</v>
      </c>
      <c r="E8" s="5">
        <v>5671</v>
      </c>
      <c r="F8" s="5">
        <f>SUM(C8:E8)</f>
        <v>12571</v>
      </c>
      <c r="G8" s="5">
        <f>MAX(C8:E8)</f>
        <v>5671</v>
      </c>
      <c r="H8" s="5">
        <f>MIN(C8:E8)</f>
        <v>3260</v>
      </c>
      <c r="I8" s="5">
        <f>AVERAGE(C8:E8)</f>
        <v>4190.333333333333</v>
      </c>
    </row>
    <row r="10" spans="1:20">
      <c r="A10" s="2" t="s">
        <v>36</v>
      </c>
      <c r="B10" s="2" t="s">
        <v>0</v>
      </c>
      <c r="C10" s="2" t="s">
        <v>19</v>
      </c>
      <c r="D10" s="2" t="s">
        <v>20</v>
      </c>
      <c r="E10" s="2" t="s">
        <v>21</v>
      </c>
      <c r="F10" s="2" t="s">
        <v>49</v>
      </c>
      <c r="G10" s="2" t="s">
        <v>39</v>
      </c>
      <c r="H10" s="2" t="s">
        <v>40</v>
      </c>
      <c r="I10" s="2" t="s">
        <v>41</v>
      </c>
    </row>
    <row r="11" spans="1:20">
      <c r="A11" s="6">
        <v>1</v>
      </c>
      <c r="B11" s="3" t="s">
        <v>42</v>
      </c>
      <c r="C11" s="5">
        <v>6265</v>
      </c>
      <c r="D11" s="5">
        <v>6954</v>
      </c>
      <c r="E11" s="5">
        <v>7858</v>
      </c>
      <c r="F11" s="5">
        <f>SUM(C11:E11)</f>
        <v>21077</v>
      </c>
      <c r="G11" s="5">
        <f>MAX(C11:E11)</f>
        <v>7858</v>
      </c>
      <c r="H11" s="5">
        <f>MIN(C11:E11)</f>
        <v>6265</v>
      </c>
      <c r="I11" s="5">
        <f>AVERAGE(C11:E11)</f>
        <v>7025.666666666667</v>
      </c>
    </row>
    <row r="12" spans="1:20">
      <c r="A12" s="6">
        <v>2</v>
      </c>
      <c r="B12" s="3" t="s">
        <v>44</v>
      </c>
      <c r="C12" s="5">
        <v>8701</v>
      </c>
      <c r="D12" s="5">
        <v>9658</v>
      </c>
      <c r="E12" s="5">
        <v>10197</v>
      </c>
      <c r="F12" s="5">
        <f>SUM(C12:E12)</f>
        <v>28556</v>
      </c>
      <c r="G12" s="5">
        <f>MAX(C12:E12)</f>
        <v>10197</v>
      </c>
      <c r="H12" s="5">
        <f>MIN(C12:E12)</f>
        <v>8701</v>
      </c>
      <c r="I12" s="5">
        <f>AVERAGE(C12:E12)</f>
        <v>9518.6666666666661</v>
      </c>
    </row>
    <row r="13" spans="1:20">
      <c r="A13" s="6">
        <v>3</v>
      </c>
      <c r="B13" s="3" t="s">
        <v>45</v>
      </c>
      <c r="C13" s="5">
        <v>4569</v>
      </c>
      <c r="D13" s="5">
        <v>5009</v>
      </c>
      <c r="E13" s="5">
        <v>5769</v>
      </c>
      <c r="F13" s="5">
        <f>SUM(C13:E13)</f>
        <v>15347</v>
      </c>
      <c r="G13" s="5">
        <f>MAX(C13:E13)</f>
        <v>5769</v>
      </c>
      <c r="H13" s="5">
        <f>MIN(C13:E13)</f>
        <v>4569</v>
      </c>
      <c r="I13" s="5">
        <f>AVERAGE(C13:E13)</f>
        <v>5115.666666666667</v>
      </c>
      <c r="K13" s="2" t="s">
        <v>43</v>
      </c>
      <c r="L13" s="5">
        <f>SUM(C11:C16)</f>
        <v>42745</v>
      </c>
      <c r="M13" s="5">
        <f>SUM(D11:D16)</f>
        <v>46050</v>
      </c>
      <c r="N13" s="5">
        <f>SUM(E11:E16)</f>
        <v>51421</v>
      </c>
      <c r="O13" s="5">
        <f>SUM(F11:F16)</f>
        <v>140216</v>
      </c>
      <c r="P13" s="5">
        <f>SUM(G11:G16)</f>
        <v>51421</v>
      </c>
      <c r="Q13" s="5">
        <f>SUM(H11:H16)</f>
        <v>42745</v>
      </c>
      <c r="R13" s="5">
        <f>SUM(I11:I16)</f>
        <v>46738.666666666664</v>
      </c>
      <c r="S13" s="3"/>
      <c r="T13" s="3"/>
    </row>
    <row r="14" spans="1:20">
      <c r="A14" s="6">
        <v>4</v>
      </c>
      <c r="B14" s="3" t="s">
        <v>46</v>
      </c>
      <c r="C14" s="5">
        <v>12341</v>
      </c>
      <c r="D14" s="5">
        <v>12365</v>
      </c>
      <c r="E14" s="5">
        <v>13969</v>
      </c>
      <c r="F14" s="5">
        <f>SUM(C14:E14)</f>
        <v>38675</v>
      </c>
      <c r="G14" s="5">
        <f>MAX(C14:E14)</f>
        <v>13969</v>
      </c>
      <c r="H14" s="5">
        <f>MIN(C14:E14)</f>
        <v>12341</v>
      </c>
      <c r="I14" s="5">
        <f>AVERAGE(C14:E14)</f>
        <v>12891.666666666666</v>
      </c>
    </row>
    <row r="15" spans="1:20">
      <c r="A15" s="6">
        <v>5</v>
      </c>
      <c r="B15" s="3" t="s">
        <v>47</v>
      </c>
      <c r="C15" s="5">
        <v>6344</v>
      </c>
      <c r="D15" s="5">
        <v>7042</v>
      </c>
      <c r="E15" s="5">
        <v>7957</v>
      </c>
      <c r="F15" s="5">
        <f>SUM(C15:E15)</f>
        <v>21343</v>
      </c>
      <c r="G15" s="5">
        <f>MAX(C15:E15)</f>
        <v>7957</v>
      </c>
      <c r="H15" s="5">
        <f>MIN(C15:E15)</f>
        <v>6344</v>
      </c>
      <c r="I15" s="5">
        <f>AVERAGE(C15:E15)</f>
        <v>7114.333333333333</v>
      </c>
    </row>
    <row r="16" spans="1:20">
      <c r="A16" s="6">
        <v>6</v>
      </c>
      <c r="B16" s="3" t="s">
        <v>48</v>
      </c>
      <c r="C16" s="5">
        <v>4525</v>
      </c>
      <c r="D16" s="5">
        <v>5022</v>
      </c>
      <c r="E16" s="5">
        <v>5671</v>
      </c>
      <c r="F16" s="5">
        <f>SUM(C16:E16)</f>
        <v>15218</v>
      </c>
      <c r="G16" s="5">
        <f>MAX(C16:E16)</f>
        <v>5671</v>
      </c>
      <c r="H16" s="5">
        <f>MIN(C16:E16)</f>
        <v>4525</v>
      </c>
      <c r="I16" s="5">
        <f>AVERAGE(C16:E16)</f>
        <v>5072.666666666667</v>
      </c>
    </row>
    <row r="19" spans="2:9">
      <c r="B19" s="2" t="s">
        <v>50</v>
      </c>
      <c r="C19" s="3"/>
      <c r="D19" s="17">
        <f>SUM(O3:O13)</f>
        <v>242507</v>
      </c>
      <c r="E19" s="18"/>
      <c r="F19" s="18"/>
      <c r="G19" s="18"/>
      <c r="H19" s="18"/>
      <c r="I19" s="19"/>
    </row>
    <row r="22" spans="2:9">
      <c r="B22" s="16" t="s">
        <v>51</v>
      </c>
      <c r="C22" s="16"/>
      <c r="D22" s="16"/>
      <c r="E22" s="16"/>
      <c r="F22" s="16"/>
      <c r="G22" s="16"/>
      <c r="H22" s="16"/>
    </row>
    <row r="24" spans="2:9">
      <c r="B24" s="3"/>
      <c r="C24" s="2" t="s">
        <v>16</v>
      </c>
      <c r="D24" s="2" t="s">
        <v>17</v>
      </c>
      <c r="E24" s="2" t="s">
        <v>18</v>
      </c>
      <c r="F24" s="2" t="s">
        <v>19</v>
      </c>
      <c r="G24" s="2" t="s">
        <v>20</v>
      </c>
      <c r="H24" s="2" t="s">
        <v>21</v>
      </c>
    </row>
    <row r="25" spans="2:9">
      <c r="B25" s="2" t="s">
        <v>52</v>
      </c>
      <c r="C25" s="7">
        <v>500</v>
      </c>
      <c r="D25" s="7">
        <v>750</v>
      </c>
      <c r="E25" s="7">
        <v>800</v>
      </c>
      <c r="F25" s="7">
        <v>700</v>
      </c>
      <c r="G25" s="7">
        <v>654</v>
      </c>
      <c r="H25" s="7">
        <v>700</v>
      </c>
    </row>
    <row r="27" spans="2:9">
      <c r="B27" s="8" t="s">
        <v>53</v>
      </c>
      <c r="C27" s="3"/>
      <c r="D27" s="3"/>
      <c r="E27" s="3"/>
      <c r="F27" s="3"/>
      <c r="G27" s="3"/>
      <c r="H27" s="3"/>
    </row>
    <row r="28" spans="2:9">
      <c r="B28" s="2" t="s">
        <v>54</v>
      </c>
      <c r="C28" s="9">
        <v>10</v>
      </c>
      <c r="D28" s="9">
        <v>15</v>
      </c>
      <c r="E28" s="9">
        <v>15</v>
      </c>
      <c r="F28" s="9">
        <v>12</v>
      </c>
      <c r="G28" s="9">
        <v>12</v>
      </c>
      <c r="H28" s="9">
        <v>11</v>
      </c>
    </row>
    <row r="29" spans="2:9">
      <c r="B29" s="2" t="s">
        <v>55</v>
      </c>
      <c r="C29" s="9">
        <v>50</v>
      </c>
      <c r="D29" s="9">
        <v>60</v>
      </c>
      <c r="E29" s="9">
        <v>54</v>
      </c>
      <c r="F29" s="9">
        <v>55</v>
      </c>
      <c r="G29" s="9">
        <v>54</v>
      </c>
      <c r="H29" s="9">
        <v>56</v>
      </c>
    </row>
    <row r="30" spans="2:9">
      <c r="B30" s="2" t="s">
        <v>56</v>
      </c>
      <c r="C30" s="9">
        <v>300</v>
      </c>
      <c r="D30" s="9">
        <v>250</v>
      </c>
      <c r="E30" s="9">
        <v>300</v>
      </c>
      <c r="F30" s="9">
        <v>200</v>
      </c>
      <c r="G30" s="9">
        <v>200</v>
      </c>
      <c r="H30" s="9">
        <v>200</v>
      </c>
    </row>
    <row r="31" spans="2:9">
      <c r="B31" s="2" t="s">
        <v>57</v>
      </c>
      <c r="C31" s="9">
        <v>40</v>
      </c>
      <c r="D31" s="9">
        <v>40</v>
      </c>
      <c r="E31" s="9">
        <v>40</v>
      </c>
      <c r="F31" s="9">
        <v>40</v>
      </c>
      <c r="G31" s="9">
        <v>40</v>
      </c>
      <c r="H31" s="9">
        <v>40</v>
      </c>
    </row>
    <row r="32" spans="2:9">
      <c r="B32" s="2" t="s">
        <v>58</v>
      </c>
      <c r="C32" s="9">
        <v>10</v>
      </c>
      <c r="D32" s="9">
        <v>15</v>
      </c>
      <c r="E32" s="9">
        <v>14</v>
      </c>
      <c r="F32" s="9">
        <v>20</v>
      </c>
      <c r="G32" s="9">
        <v>20</v>
      </c>
      <c r="H32" s="9">
        <v>31</v>
      </c>
    </row>
    <row r="33" spans="2:10">
      <c r="B33" s="2" t="s">
        <v>59</v>
      </c>
      <c r="C33" s="9">
        <v>120</v>
      </c>
      <c r="D33" s="9">
        <v>150</v>
      </c>
      <c r="E33" s="9">
        <v>130</v>
      </c>
      <c r="F33" s="9">
        <v>150</v>
      </c>
      <c r="G33" s="9">
        <v>150</v>
      </c>
      <c r="H33" s="9">
        <v>190</v>
      </c>
    </row>
    <row r="34" spans="2:10">
      <c r="B34" s="2" t="s">
        <v>60</v>
      </c>
      <c r="C34" s="9">
        <v>50</v>
      </c>
      <c r="D34" s="9">
        <v>60</v>
      </c>
      <c r="E34" s="9">
        <v>65</v>
      </c>
      <c r="F34" s="9">
        <v>65</v>
      </c>
      <c r="G34" s="9">
        <v>65</v>
      </c>
      <c r="H34" s="9">
        <v>85</v>
      </c>
    </row>
    <row r="35" spans="2:10">
      <c r="B35" s="2" t="s">
        <v>61</v>
      </c>
      <c r="C35" s="9">
        <v>145</v>
      </c>
      <c r="D35" s="9">
        <v>145</v>
      </c>
      <c r="E35" s="9">
        <v>145</v>
      </c>
      <c r="F35" s="9">
        <v>100</v>
      </c>
      <c r="G35" s="9">
        <v>100</v>
      </c>
      <c r="H35" s="9">
        <v>145</v>
      </c>
    </row>
    <row r="37" spans="2:10">
      <c r="B37" s="2" t="s">
        <v>62</v>
      </c>
      <c r="C37" s="4">
        <f>SUM(C28:C35)</f>
        <v>725</v>
      </c>
      <c r="D37" s="4">
        <f>SUM(D28:D35)</f>
        <v>735</v>
      </c>
      <c r="E37" s="4">
        <f>SUM(E28:E35)</f>
        <v>763</v>
      </c>
      <c r="F37" s="4">
        <f>SUM(F28:F35)</f>
        <v>642</v>
      </c>
      <c r="G37" s="4">
        <f>SUM(G28:G35)</f>
        <v>641</v>
      </c>
      <c r="H37" s="4">
        <f>SUM(H28:H35)</f>
        <v>758</v>
      </c>
    </row>
    <row r="39" spans="2:10">
      <c r="B39" s="2" t="s">
        <v>63</v>
      </c>
      <c r="C39" s="7">
        <f>C25-C37</f>
        <v>-225</v>
      </c>
      <c r="D39" s="7">
        <f>D25-D37</f>
        <v>15</v>
      </c>
      <c r="E39" s="7">
        <f>E25-E37</f>
        <v>37</v>
      </c>
      <c r="F39" s="7">
        <f>F25-F37</f>
        <v>58</v>
      </c>
      <c r="G39" s="7">
        <f>G25-G37</f>
        <v>13</v>
      </c>
      <c r="H39" s="7">
        <f>H25-H37</f>
        <v>-58</v>
      </c>
    </row>
    <row r="45" spans="2:10">
      <c r="B45" s="2" t="s">
        <v>64</v>
      </c>
      <c r="C45" s="2" t="s">
        <v>65</v>
      </c>
      <c r="D45" s="2" t="s">
        <v>66</v>
      </c>
      <c r="E45" s="8" t="s">
        <v>67</v>
      </c>
      <c r="F45" s="2" t="s">
        <v>68</v>
      </c>
      <c r="G45" s="8" t="s">
        <v>69</v>
      </c>
      <c r="H45" s="2" t="s">
        <v>68</v>
      </c>
      <c r="I45" s="2" t="s">
        <v>70</v>
      </c>
      <c r="J45" s="1"/>
    </row>
    <row r="46" spans="2:10">
      <c r="B46" s="6">
        <v>1</v>
      </c>
      <c r="C46" s="3" t="s">
        <v>71</v>
      </c>
      <c r="D46" s="20">
        <v>853</v>
      </c>
      <c r="E46" s="10">
        <v>0.1</v>
      </c>
      <c r="F46" s="11">
        <v>0.09</v>
      </c>
      <c r="G46" s="20">
        <v>85.3</v>
      </c>
      <c r="H46" s="20">
        <v>76.77</v>
      </c>
      <c r="I46" s="20">
        <v>844.47</v>
      </c>
    </row>
    <row r="47" spans="2:10">
      <c r="B47" s="6">
        <v>2</v>
      </c>
      <c r="C47" s="3" t="s">
        <v>72</v>
      </c>
      <c r="D47" s="20">
        <v>951</v>
      </c>
      <c r="E47" s="11">
        <v>9.9900000000000003E-2</v>
      </c>
      <c r="F47" s="11">
        <v>0.08</v>
      </c>
      <c r="G47" s="20">
        <v>95</v>
      </c>
      <c r="H47" s="20">
        <v>76.08</v>
      </c>
      <c r="I47" s="20">
        <v>932.08</v>
      </c>
    </row>
    <row r="48" spans="2:10">
      <c r="B48" s="6">
        <v>3</v>
      </c>
      <c r="C48" s="3" t="s">
        <v>73</v>
      </c>
      <c r="D48" s="20">
        <v>456</v>
      </c>
      <c r="E48" s="11">
        <v>8.6400000000000005E-2</v>
      </c>
      <c r="F48" s="11">
        <v>0.06</v>
      </c>
      <c r="G48" s="20">
        <v>39.4</v>
      </c>
      <c r="H48" s="20">
        <v>27.36</v>
      </c>
      <c r="I48" s="20">
        <v>443.96</v>
      </c>
    </row>
    <row r="49" spans="2:9">
      <c r="B49" s="6">
        <v>4</v>
      </c>
      <c r="C49" s="3" t="s">
        <v>74</v>
      </c>
      <c r="D49" s="20">
        <v>500</v>
      </c>
      <c r="E49" s="11">
        <v>8.5000000000000006E-2</v>
      </c>
      <c r="F49" s="11">
        <v>0.06</v>
      </c>
      <c r="G49" s="20">
        <v>42.5</v>
      </c>
      <c r="H49" s="20">
        <v>30</v>
      </c>
      <c r="I49" s="20">
        <v>487.5</v>
      </c>
    </row>
    <row r="50" spans="2:9">
      <c r="B50" s="6">
        <v>5</v>
      </c>
      <c r="C50" s="3" t="s">
        <v>75</v>
      </c>
      <c r="D50" s="9">
        <v>850</v>
      </c>
      <c r="E50" s="11">
        <v>8.9899999999999994E-2</v>
      </c>
      <c r="F50" s="11">
        <v>7.0000000000000007E-2</v>
      </c>
      <c r="G50" s="20">
        <v>76.5</v>
      </c>
      <c r="H50" s="20">
        <v>59.5</v>
      </c>
      <c r="I50" s="20">
        <v>833.09</v>
      </c>
    </row>
    <row r="51" spans="2:9">
      <c r="B51" s="6">
        <v>6</v>
      </c>
      <c r="C51" s="3" t="s">
        <v>76</v>
      </c>
      <c r="D51" s="9">
        <v>459</v>
      </c>
      <c r="E51" s="11">
        <v>6.25E-2</v>
      </c>
      <c r="F51" s="11">
        <v>0.05</v>
      </c>
      <c r="G51" s="20">
        <v>28.69</v>
      </c>
      <c r="H51" s="20">
        <v>22.95</v>
      </c>
      <c r="I51" s="20">
        <v>453.26</v>
      </c>
    </row>
    <row r="52" spans="2:9">
      <c r="B52" s="6">
        <v>7</v>
      </c>
      <c r="C52" s="3" t="s">
        <v>77</v>
      </c>
      <c r="D52" s="9">
        <v>478</v>
      </c>
      <c r="E52" s="11">
        <v>7.1199999999999999E-2</v>
      </c>
      <c r="F52" s="11">
        <v>0.05</v>
      </c>
      <c r="G52" s="20">
        <v>34.03</v>
      </c>
      <c r="H52" s="20">
        <v>23.9</v>
      </c>
      <c r="I52" s="20">
        <v>467.87</v>
      </c>
    </row>
    <row r="53" spans="2:9">
      <c r="B53" s="6">
        <v>8</v>
      </c>
      <c r="C53" s="3" t="s">
        <v>78</v>
      </c>
      <c r="D53" s="9">
        <v>658</v>
      </c>
      <c r="E53" s="11">
        <v>5.9900000000000002E-2</v>
      </c>
      <c r="F53" s="11">
        <v>0.04</v>
      </c>
      <c r="G53" s="20">
        <v>39.409999999999997</v>
      </c>
      <c r="H53" s="20">
        <v>26.32</v>
      </c>
      <c r="I53" s="20">
        <v>644.91</v>
      </c>
    </row>
    <row r="56" spans="2:9">
      <c r="B56" s="12" t="s">
        <v>79</v>
      </c>
      <c r="C56" s="14">
        <v>2.94</v>
      </c>
    </row>
    <row r="57" spans="2:9">
      <c r="B57" s="15" t="s">
        <v>80</v>
      </c>
      <c r="C57" s="13"/>
      <c r="D57" s="12"/>
      <c r="E57" s="12"/>
      <c r="F57" s="12"/>
    </row>
    <row r="58" spans="2:9">
      <c r="B58" s="12" t="s">
        <v>81</v>
      </c>
      <c r="C58" s="12" t="s">
        <v>82</v>
      </c>
      <c r="D58" s="12" t="s">
        <v>83</v>
      </c>
      <c r="E58" s="12" t="s">
        <v>84</v>
      </c>
      <c r="F58" s="12" t="s">
        <v>85</v>
      </c>
    </row>
    <row r="59" spans="2:9">
      <c r="B59" s="12" t="s">
        <v>86</v>
      </c>
      <c r="C59" s="12">
        <v>500</v>
      </c>
      <c r="D59" s="21">
        <v>0.15</v>
      </c>
      <c r="E59" s="21">
        <v>75</v>
      </c>
      <c r="F59" s="22">
        <v>25.51</v>
      </c>
    </row>
    <row r="60" spans="2:9">
      <c r="B60" s="12" t="s">
        <v>87</v>
      </c>
      <c r="C60" s="12">
        <v>750</v>
      </c>
      <c r="D60" s="21">
        <v>0.15</v>
      </c>
      <c r="E60" s="21">
        <v>122.5</v>
      </c>
      <c r="F60" s="22">
        <v>38.270000000000003</v>
      </c>
    </row>
    <row r="61" spans="2:9">
      <c r="B61" s="12" t="s">
        <v>88</v>
      </c>
      <c r="C61" s="12">
        <v>250</v>
      </c>
      <c r="D61" s="21">
        <v>10</v>
      </c>
      <c r="E61" s="21">
        <v>2500</v>
      </c>
      <c r="F61" s="22">
        <v>850.34</v>
      </c>
    </row>
    <row r="62" spans="2:9">
      <c r="B62" s="12" t="s">
        <v>89</v>
      </c>
      <c r="C62" s="12">
        <v>310</v>
      </c>
      <c r="D62" s="21">
        <v>0.5</v>
      </c>
      <c r="E62" s="21">
        <v>155</v>
      </c>
      <c r="F62" s="22">
        <v>52.72</v>
      </c>
    </row>
    <row r="63" spans="2:9">
      <c r="B63" s="12" t="s">
        <v>90</v>
      </c>
      <c r="C63" s="12">
        <v>500</v>
      </c>
      <c r="D63" s="21">
        <v>0.1</v>
      </c>
      <c r="E63" s="21">
        <v>50</v>
      </c>
      <c r="F63" s="22">
        <v>17.010000000000002</v>
      </c>
    </row>
    <row r="64" spans="2:9">
      <c r="B64" s="12" t="s">
        <v>91</v>
      </c>
      <c r="C64" s="12">
        <v>1500</v>
      </c>
      <c r="D64" s="21">
        <v>2.5</v>
      </c>
      <c r="E64" s="21">
        <v>3750</v>
      </c>
      <c r="F64" s="22">
        <v>1275.51</v>
      </c>
    </row>
    <row r="65" spans="2:6">
      <c r="B65" s="12" t="s">
        <v>92</v>
      </c>
      <c r="C65" s="12">
        <v>190</v>
      </c>
      <c r="D65" s="21">
        <v>6</v>
      </c>
      <c r="E65" s="21">
        <v>1140</v>
      </c>
      <c r="F65" s="22">
        <v>387.76</v>
      </c>
    </row>
  </sheetData>
  <mergeCells count="2">
    <mergeCell ref="B22:H22"/>
    <mergeCell ref="D19:I19"/>
  </mergeCells>
  <phoneticPr fontId="3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1f79cf-0228-4434-9df6-bbc07999391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878464D8D9684BB2856F88AE05276B" ma:contentTypeVersion="8" ma:contentTypeDescription="Crie um novo documento." ma:contentTypeScope="" ma:versionID="cb46c8823c9c3eebf87954b6063240fc">
  <xsd:schema xmlns:xsd="http://www.w3.org/2001/XMLSchema" xmlns:xs="http://www.w3.org/2001/XMLSchema" xmlns:p="http://schemas.microsoft.com/office/2006/metadata/properties" xmlns:ns3="0d1f79cf-0228-4434-9df6-bbc07999391c" xmlns:ns4="b6d6afa8-2447-4f20-96d9-86184ce52951" targetNamespace="http://schemas.microsoft.com/office/2006/metadata/properties" ma:root="true" ma:fieldsID="d422da9f5594783804cb6e02bd87f825" ns3:_="" ns4:_="">
    <xsd:import namespace="0d1f79cf-0228-4434-9df6-bbc07999391c"/>
    <xsd:import namespace="b6d6afa8-2447-4f20-96d9-86184ce5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f79cf-0228-4434-9df6-bbc0799939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6afa8-2447-4f20-96d9-86184ce5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1EADB7-55E8-4D04-8BE6-F535B33762E7}"/>
</file>

<file path=customXml/itemProps2.xml><?xml version="1.0" encoding="utf-8"?>
<ds:datastoreItem xmlns:ds="http://schemas.openxmlformats.org/officeDocument/2006/customXml" ds:itemID="{4EE6F1D7-86BF-4285-85D6-59AC9C08CC25}"/>
</file>

<file path=customXml/itemProps3.xml><?xml version="1.0" encoding="utf-8"?>
<ds:datastoreItem xmlns:ds="http://schemas.openxmlformats.org/officeDocument/2006/customXml" ds:itemID="{531D1E56-2A39-4FE6-BD00-0A493FFF3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Samara Vitoria Santana Oliveira</dc:creator>
  <cp:keywords/>
  <dc:description/>
  <cp:lastModifiedBy/>
  <cp:revision/>
  <dcterms:created xsi:type="dcterms:W3CDTF">2024-04-18T10:41:19Z</dcterms:created>
  <dcterms:modified xsi:type="dcterms:W3CDTF">2024-04-19T10:48:05Z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0x0101006D878464D8D9684BB2856F88AE05276B</vt:lpwstr>
  </property>
</Properties>
</file>